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Z:\08.主計室\芳靜\池上鄉公所公告用\"/>
    </mc:Choice>
  </mc:AlternateContent>
  <xr:revisionPtr revIDLastSave="0" documentId="13_ncr:1_{BDD51A19-649B-414D-9331-DA6BB294EE29}" xr6:coauthVersionLast="47" xr6:coauthVersionMax="47" xr10:uidLastSave="{00000000-0000-0000-0000-000000000000}"/>
  <bookViews>
    <workbookView xWindow="-104" yWindow="-104" windowWidth="22326" windowHeight="11947" xr2:uid="{00000000-000D-0000-FFFF-FFFF00000000}"/>
  </bookViews>
  <sheets>
    <sheet name="預告統計資料發布時間表" sheetId="1" r:id="rId1"/>
    <sheet name="資源回收成果統計(至113年12月)" sheetId="245" r:id="rId2"/>
    <sheet name="資源回收量(114年1月起)" sheetId="127" r:id="rId3"/>
    <sheet name="一般垃圾及廚餘清理狀況(至113年12月)" sheetId="246" r:id="rId4"/>
    <sheet name="一般垃圾及廚餘清理狀況(114年1月起)" sheetId="128" r:id="rId5"/>
    <sheet name="停車位概況-都市計畫區內路外(至113年第4季)" sheetId="248" r:id="rId6"/>
    <sheet name="停車位概況-都市計畫區外路外(至113年第4季)" sheetId="249" r:id="rId7"/>
    <sheet name="路外停車位概況(114年第1季起)" sheetId="218" r:id="rId8"/>
    <sheet name="停車位概況-路邊停車位(至113年第4季)" sheetId="247" r:id="rId9"/>
    <sheet name="路邊停車位概況(114年第1季起)" sheetId="219" r:id="rId10"/>
    <sheet name="停車位概況-區內路外身心障礙者專用停車位(至113年第4季)" sheetId="250" r:id="rId11"/>
    <sheet name="停車位概況-區外路外身心障礙者專用停車位(至113年第4季)" sheetId="251" r:id="rId12"/>
    <sheet name="路外停車位概況－身心障礙者專用停車位(114年第1季起)" sheetId="221" r:id="rId13"/>
    <sheet name="停車位概況-路邊身心障礙者專用停車位(至113年第4季)" sheetId="252" r:id="rId14"/>
    <sheet name="路邊停車位概況－身心障礙者專用停車位(114年第1季起)" sheetId="223" r:id="rId15"/>
    <sheet name="停車位概況-區內路外電動車專用停車位(至113年第4季)" sheetId="253" r:id="rId16"/>
    <sheet name="停車位概況-區外路外電動車專用停車位(至113年第4季)" sheetId="254" r:id="rId17"/>
    <sheet name="路外停車位概況－電動汽車充電專用停車位(114年第1季起)" sheetId="226" r:id="rId18"/>
    <sheet name="停車位概況-路邊電動車專用停車位(至113年第4季)" sheetId="255" r:id="rId19"/>
    <sheet name="路邊停車位概況－電動汽車充電專用停車位(114年第1季起)" sheetId="225" r:id="rId20"/>
    <sheet name="孕婦及育有六歲以下兒童者停車位概況(114年第1季起)" sheetId="256" r:id="rId21"/>
    <sheet name="獨居老人服務概況(至113年第4季)" sheetId="182" r:id="rId22"/>
    <sheet name="獨居老人服務概況(114年第1季起)" sheetId="258" r:id="rId23"/>
    <sheet name="推行社區發展工作概況" sheetId="174" r:id="rId24"/>
    <sheet name="環保人員概況(至113年下半年)" sheetId="257" r:id="rId25"/>
    <sheet name="環保人員概況(114年上半年起)" sheetId="176" r:id="rId26"/>
    <sheet name="垃圾處理場(廠)及垃圾回收清除車輛統計" sheetId="217" r:id="rId27"/>
    <sheet name="垃圾回收清除車輛數(114年新增)" sheetId="243" r:id="rId28"/>
    <sheet name="垃圾處理場(廠)數(114年新增)" sheetId="244" r:id="rId29"/>
    <sheet name="環境保護預算概況" sheetId="214" r:id="rId30"/>
    <sheet name="環境保護決算概況" sheetId="215" r:id="rId31"/>
    <sheet name="治山防災整體治理工程" sheetId="242" r:id="rId32"/>
    <sheet name="辦理調解業務概況" sheetId="171" r:id="rId33"/>
    <sheet name="調解委員會組織概況" sheetId="172" r:id="rId34"/>
    <sheet name="辦理調解方式概況" sheetId="173" r:id="rId35"/>
    <sheet name="宗教財團法人概況" sheetId="234" r:id="rId36"/>
    <sheet name="寺廟登記概況" sheetId="233" r:id="rId37"/>
    <sheet name="教會（堂）概況" sheetId="232" r:id="rId38"/>
    <sheet name="宗教團體興辦公益慈善及社會教化事業概況" sheetId="235" r:id="rId39"/>
    <sheet name="公墓設施使用概況" sheetId="177" r:id="rId40"/>
    <sheet name="骨灰(骸)存放設施使用概況" sheetId="178" r:id="rId41"/>
    <sheet name="殯葬管理業務概況" sheetId="179" r:id="rId42"/>
    <sheet name="殯儀館設施概況" sheetId="180" r:id="rId43"/>
    <sheet name="火化場設施概況" sheetId="181" r:id="rId44"/>
    <sheet name="公共造產成果概況" sheetId="241" r:id="rId45"/>
    <sheet name="農路改善及維護工程" sheetId="227" r:id="rId46"/>
    <sheet name="都市計畫區域內公共工程實施數量" sheetId="231" r:id="rId47"/>
    <sheet name="都市計畫公共設施用地已取得面積" sheetId="228" r:id="rId48"/>
    <sheet name="都市計畫公共設施用地已闢建面積" sheetId="229" r:id="rId49"/>
    <sheet name="都市計畫區域內現有已開闢道路長度及面積暨橋梁座數、自行車道長度" sheetId="230" r:id="rId50"/>
    <sheet name="農耕土地面積" sheetId="236" r:id="rId51"/>
    <sheet name="天然災害水土保持設施損失情形" sheetId="239" r:id="rId52"/>
    <sheet name="漁業從業人數" sheetId="238" r:id="rId53"/>
    <sheet name="漁戶數及漁戶人口數" sheetId="240" r:id="rId54"/>
    <sheet name="113年12月資源回收成果統計" sheetId="259" r:id="rId55"/>
    <sheet name="113年12月一般垃圾及廚餘清理狀況" sheetId="260" r:id="rId56"/>
    <sheet name="113年第四季停車位概況-都市計畫區內路外" sheetId="263" r:id="rId57"/>
    <sheet name="113年第四季停車位概況－都市計畫區外路外" sheetId="264" r:id="rId58"/>
    <sheet name="113年第4季停車位概況－路邊停車位" sheetId="265" r:id="rId59"/>
    <sheet name="113年第四季停車位概況-區內路外身心障礙者專用停車位" sheetId="266" r:id="rId60"/>
    <sheet name="113年第四季停車位概況-區外路外身心障礙者專用停車位" sheetId="267" r:id="rId61"/>
    <sheet name="113年第四季停車位概況-路邊身心障礙者專用停車位" sheetId="268" r:id="rId62"/>
    <sheet name="113年第四季停車位概況-區內路外電動車專用停車位" sheetId="269" r:id="rId63"/>
    <sheet name="113年第四季停車位概況-區外路外電動車專用停車位   " sheetId="270" r:id="rId64"/>
    <sheet name="113年第四季停車位概況-路邊電動車專用停車位" sheetId="271" r:id="rId65"/>
    <sheet name="114年1月公庫收支月報 " sheetId="272" r:id="rId66"/>
    <sheet name="114年2月公庫收支月報 " sheetId="282" r:id="rId67"/>
    <sheet name="114年3月公庫收支月報 " sheetId="291" r:id="rId68"/>
    <sheet name="114年4月公庫收支月報 " sheetId="300" r:id="rId69"/>
    <sheet name="114年5月公庫收支月報 " sheetId="308" r:id="rId70"/>
    <sheet name="114年6月公庫收支月報" sheetId="311" r:id="rId71"/>
    <sheet name="114年1月一般垃圾及廚餘清理狀況空表" sheetId="273" r:id="rId72"/>
    <sheet name="114年2月一般垃圾及廚餘清理狀況空表" sheetId="284" r:id="rId73"/>
    <sheet name="114年3月一般垃圾及廚餘清理狀況空表" sheetId="293" r:id="rId74"/>
    <sheet name="114年4月一般垃圾及廚餘清理狀況空表" sheetId="302" r:id="rId75"/>
    <sheet name="114年5一般垃圾及廚餘清理狀況空表" sheetId="310" r:id="rId76"/>
    <sheet name="114年6一般垃圾及廚餘清理狀況空表" sheetId="313" r:id="rId77"/>
    <sheet name="113年獨居老人人數及服務概況(第四季)" sheetId="274" r:id="rId78"/>
    <sheet name="113年下半年環保人員概況" sheetId="275" r:id="rId79"/>
    <sheet name="113年12月垃圾處理場(廠)及垃圾回收清除車輛統計" sheetId="276" r:id="rId80"/>
    <sheet name="113年治山防災整體治理工程" sheetId="277" r:id="rId81"/>
    <sheet name="113年調解業務概況" sheetId="278" r:id="rId82"/>
    <sheet name="113年調解委員會組織概況" sheetId="279" r:id="rId83"/>
    <sheet name="113年調解方式概況" sheetId="280" r:id="rId84"/>
    <sheet name="114年1月資源回收量" sheetId="281" r:id="rId85"/>
    <sheet name="114年2月資源回收量" sheetId="283" r:id="rId86"/>
    <sheet name="114年3月資源回收量" sheetId="292" r:id="rId87"/>
    <sheet name="114年4月資源回收量" sheetId="301" r:id="rId88"/>
    <sheet name="114年5月資源回收量" sheetId="309" r:id="rId89"/>
    <sheet name="114年6月資源回收量" sheetId="312" r:id="rId90"/>
    <sheet name="113年推行社區發展工作概況" sheetId="285" r:id="rId91"/>
    <sheet name="114年環境保護預算" sheetId="286" r:id="rId92"/>
    <sheet name="113年公墓設施概況" sheetId="287" r:id="rId93"/>
    <sheet name="113年池上鄉骨灰(骸)存放設施概況 " sheetId="288" r:id="rId94"/>
    <sheet name="113年池上鄉殯葬管理業務概況" sheetId="289" r:id="rId95"/>
    <sheet name="113年池上鄉殯儀館設施概況" sheetId="290" r:id="rId96"/>
    <sheet name="114年第1季停車位概況－都市計畫區外路外 " sheetId="294" r:id="rId97"/>
    <sheet name="114年第2季池上鄉路外停車位概況" sheetId="314" r:id="rId98"/>
    <sheet name="114年第1季停車位概況－路邊停車位 " sheetId="296" r:id="rId99"/>
    <sheet name="114年第2季池上鄉路邊停車位概況" sheetId="315" r:id="rId100"/>
    <sheet name="114年第1季身心障礙者專用停車位" sheetId="297" r:id="rId101"/>
    <sheet name="114年第2季身心障礙者專用停車位" sheetId="316" r:id="rId102"/>
    <sheet name="公庫收支" sheetId="2" r:id="rId103"/>
    <sheet name="114年第一季停車位概況-路邊身心障礙者專用停車位" sheetId="298" r:id="rId104"/>
    <sheet name="114年第二季停車位概況-路邊身心障礙者專用停車位" sheetId="317" r:id="rId105"/>
    <sheet name="114年第一季停車位概況-路外電動汽車專用停車位 " sheetId="299" r:id="rId106"/>
    <sheet name="114年第二季停車位概況-路外電動汽車專用停車位 " sheetId="318" r:id="rId107"/>
    <sheet name="114年第二季路邊停車位概況-電動汽車充電專用停車位" sheetId="319" r:id="rId108"/>
    <sheet name="114年第2季池上鄉孕婦及育有六歲以下兒童者停車位概況" sheetId="320" r:id="rId109"/>
    <sheet name="114年獨居老人人數及服務概況(第一季)" sheetId="303" r:id="rId110"/>
    <sheet name="113年火化場設施概況" sheetId="305" r:id="rId111"/>
    <sheet name="113年宗教財團法人概況" sheetId="304" r:id="rId112"/>
    <sheet name="113年寺廟登記概況" sheetId="306" r:id="rId113"/>
    <sheet name="113年池上鄉教會堂概況" sheetId="307" r:id="rId114"/>
  </sheets>
  <externalReferences>
    <externalReference r:id="rId115"/>
    <externalReference r:id="rId116"/>
  </externalReferences>
  <definedNames>
    <definedName name="_102年5月" localSheetId="3">[1]預告統計資料發布時間表!#REF!</definedName>
    <definedName name="_102年5月" localSheetId="51">預告統計資料發布時間表!#REF!</definedName>
    <definedName name="_102年5月" localSheetId="20">預告統計資料發布時間表!#REF!</definedName>
    <definedName name="_102年5月" localSheetId="36">#REF!</definedName>
    <definedName name="_102年5月" localSheetId="27">預告統計資料發布時間表!#REF!</definedName>
    <definedName name="_102年5月" localSheetId="26">預告統計資料發布時間表!#REF!</definedName>
    <definedName name="_102年5月" localSheetId="28">預告統計資料發布時間表!#REF!</definedName>
    <definedName name="_102年5月" localSheetId="35">#REF!</definedName>
    <definedName name="_102年5月" localSheetId="38">#REF!</definedName>
    <definedName name="_102年5月" localSheetId="10">[1]預告統計資料發布時間表!#REF!</definedName>
    <definedName name="_102年5月" localSheetId="15">[1]預告統計資料發布時間表!#REF!</definedName>
    <definedName name="_102年5月" localSheetId="11">[1]預告統計資料發布時間表!#REF!</definedName>
    <definedName name="_102年5月" localSheetId="16">[1]預告統計資料發布時間表!#REF!</definedName>
    <definedName name="_102年5月" localSheetId="5">[1]預告統計資料發布時間表!#REF!</definedName>
    <definedName name="_102年5月" localSheetId="6">[1]預告統計資料發布時間表!#REF!</definedName>
    <definedName name="_102年5月" localSheetId="13">[1]預告統計資料發布時間表!#REF!</definedName>
    <definedName name="_102年5月" localSheetId="8">[1]預告統計資料發布時間表!#REF!</definedName>
    <definedName name="_102年5月" localSheetId="18">[1]預告統計資料發布時間表!#REF!</definedName>
    <definedName name="_102年5月" localSheetId="37">#REF!</definedName>
    <definedName name="_102年5月" localSheetId="47">預告統計資料發布時間表!#REF!</definedName>
    <definedName name="_102年5月" localSheetId="48">預告統計資料發布時間表!#REF!</definedName>
    <definedName name="_102年5月" localSheetId="46">預告統計資料發布時間表!#REF!</definedName>
    <definedName name="_102年5月" localSheetId="49">預告統計資料發布時間表!#REF!</definedName>
    <definedName name="_102年5月" localSheetId="1">[1]預告統計資料發布時間表!#REF!</definedName>
    <definedName name="_102年5月" localSheetId="7">預告統計資料發布時間表!#REF!</definedName>
    <definedName name="_102年5月" localSheetId="12">預告統計資料發布時間表!#REF!</definedName>
    <definedName name="_102年5月" localSheetId="17">預告統計資料發布時間表!#REF!</definedName>
    <definedName name="_102年5月" localSheetId="9">預告統計資料發布時間表!#REF!</definedName>
    <definedName name="_102年5月" localSheetId="14">預告統計資料發布時間表!#REF!</definedName>
    <definedName name="_102年5月" localSheetId="19">預告統計資料發布時間表!#REF!</definedName>
    <definedName name="_102年5月" localSheetId="50">預告統計資料發布時間表!#REF!</definedName>
    <definedName name="_102年5月" localSheetId="45">預告統計資料發布時間表!#REF!</definedName>
    <definedName name="_102年5月" localSheetId="53">預告統計資料發布時間表!#REF!</definedName>
    <definedName name="_102年5月" localSheetId="52">預告統計資料發布時間表!#REF!</definedName>
    <definedName name="_102年5月" localSheetId="33">#REF!</definedName>
    <definedName name="_102年5月" localSheetId="22">預告統計資料發布時間表!#REF!</definedName>
    <definedName name="_102年5月" localSheetId="32">#REF!</definedName>
    <definedName name="_102年5月" localSheetId="24">[1]預告統計資料發布時間表!#REF!</definedName>
    <definedName name="_102年5月" localSheetId="30">預告統計資料發布時間表!#REF!</definedName>
    <definedName name="_102年5月" localSheetId="29">預告統計資料發布時間表!#REF!</definedName>
    <definedName name="_102年5月">預告統計資料發布時間表!#REF!</definedName>
    <definedName name="OLE_LINK1" localSheetId="39">公墓設施使用概況!$A$28</definedName>
    <definedName name="_xlnm.Print_Area" localSheetId="102">公庫收支!$A$1:$A$36</definedName>
    <definedName name="_xlnm.Print_Area" localSheetId="36">寺廟登記概況!$A$1:$A$42</definedName>
    <definedName name="_xlnm.Print_Area" localSheetId="35">宗教財團法人概況!$A$1:$A$30</definedName>
    <definedName name="_xlnm.Print_Area" localSheetId="38">宗教團體興辦公益慈善及社會教化事業概況!$A$1:$A$37</definedName>
    <definedName name="_xlnm.Print_Area" localSheetId="37">'教會（堂）概況'!$A$1:$A$30</definedName>
    <definedName name="_xlnm.Print_Area" localSheetId="33">調解委員會組織概況!$A$1:$A$31</definedName>
    <definedName name="_xlnm.Print_Area" localSheetId="32">辦理調解業務概況!$A$1:$A$34</definedName>
    <definedName name="ss" localSheetId="3">[1]預告統計資料發布時間表!#REF!</definedName>
    <definedName name="ss" localSheetId="51">預告統計資料發布時間表!#REF!</definedName>
    <definedName name="ss" localSheetId="20">預告統計資料發布時間表!#REF!</definedName>
    <definedName name="ss" localSheetId="36">預告統計資料發布時間表!#REF!</definedName>
    <definedName name="ss" localSheetId="27">預告統計資料發布時間表!#REF!</definedName>
    <definedName name="ss" localSheetId="26">預告統計資料發布時間表!#REF!</definedName>
    <definedName name="ss" localSheetId="28">預告統計資料發布時間表!#REF!</definedName>
    <definedName name="ss" localSheetId="35">預告統計資料發布時間表!#REF!</definedName>
    <definedName name="ss" localSheetId="38">預告統計資料發布時間表!#REF!</definedName>
    <definedName name="ss" localSheetId="10">[1]預告統計資料發布時間表!#REF!</definedName>
    <definedName name="ss" localSheetId="15">[1]預告統計資料發布時間表!#REF!</definedName>
    <definedName name="ss" localSheetId="11">[1]預告統計資料發布時間表!#REF!</definedName>
    <definedName name="ss" localSheetId="16">[1]預告統計資料發布時間表!#REF!</definedName>
    <definedName name="ss" localSheetId="5">[1]預告統計資料發布時間表!#REF!</definedName>
    <definedName name="ss" localSheetId="6">[1]預告統計資料發布時間表!#REF!</definedName>
    <definedName name="ss" localSheetId="13">[1]預告統計資料發布時間表!#REF!</definedName>
    <definedName name="ss" localSheetId="8">[1]預告統計資料發布時間表!#REF!</definedName>
    <definedName name="ss" localSheetId="18">[1]預告統計資料發布時間表!#REF!</definedName>
    <definedName name="ss" localSheetId="37">預告統計資料發布時間表!#REF!</definedName>
    <definedName name="ss" localSheetId="47">預告統計資料發布時間表!#REF!</definedName>
    <definedName name="ss" localSheetId="48">預告統計資料發布時間表!#REF!</definedName>
    <definedName name="ss" localSheetId="46">預告統計資料發布時間表!#REF!</definedName>
    <definedName name="ss" localSheetId="49">預告統計資料發布時間表!#REF!</definedName>
    <definedName name="ss" localSheetId="1">[1]預告統計資料發布時間表!#REF!</definedName>
    <definedName name="ss" localSheetId="7">預告統計資料發布時間表!#REF!</definedName>
    <definedName name="ss" localSheetId="12">預告統計資料發布時間表!#REF!</definedName>
    <definedName name="ss" localSheetId="17">預告統計資料發布時間表!#REF!</definedName>
    <definedName name="ss" localSheetId="9">預告統計資料發布時間表!#REF!</definedName>
    <definedName name="ss" localSheetId="14">預告統計資料發布時間表!#REF!</definedName>
    <definedName name="ss" localSheetId="19">預告統計資料發布時間表!#REF!</definedName>
    <definedName name="ss" localSheetId="50">預告統計資料發布時間表!#REF!</definedName>
    <definedName name="ss" localSheetId="45">預告統計資料發布時間表!#REF!</definedName>
    <definedName name="ss" localSheetId="53">預告統計資料發布時間表!#REF!</definedName>
    <definedName name="ss" localSheetId="52">預告統計資料發布時間表!#REF!</definedName>
    <definedName name="ss" localSheetId="22">預告統計資料發布時間表!#REF!</definedName>
    <definedName name="ss" localSheetId="24">[1]預告統計資料發布時間表!#REF!</definedName>
    <definedName name="ss" localSheetId="30">預告統計資料發布時間表!#REF!</definedName>
    <definedName name="ss">預告統計資料發布時間表!#REF!</definedName>
    <definedName name="台" localSheetId="3">[1]預告統計資料發布時間表!#REF!</definedName>
    <definedName name="台" localSheetId="51">預告統計資料發布時間表!#REF!</definedName>
    <definedName name="台" localSheetId="20">預告統計資料發布時間表!#REF!</definedName>
    <definedName name="台" localSheetId="36">#REF!</definedName>
    <definedName name="台" localSheetId="27">預告統計資料發布時間表!#REF!</definedName>
    <definedName name="台" localSheetId="26">預告統計資料發布時間表!#REF!</definedName>
    <definedName name="台" localSheetId="28">預告統計資料發布時間表!#REF!</definedName>
    <definedName name="台" localSheetId="35">#REF!</definedName>
    <definedName name="台" localSheetId="38">#REF!</definedName>
    <definedName name="台" localSheetId="10">[1]預告統計資料發布時間表!#REF!</definedName>
    <definedName name="台" localSheetId="15">[1]預告統計資料發布時間表!#REF!</definedName>
    <definedName name="台" localSheetId="11">[1]預告統計資料發布時間表!#REF!</definedName>
    <definedName name="台" localSheetId="16">[1]預告統計資料發布時間表!#REF!</definedName>
    <definedName name="台" localSheetId="5">[1]預告統計資料發布時間表!#REF!</definedName>
    <definedName name="台" localSheetId="6">[1]預告統計資料發布時間表!#REF!</definedName>
    <definedName name="台" localSheetId="13">[1]預告統計資料發布時間表!#REF!</definedName>
    <definedName name="台" localSheetId="8">[1]預告統計資料發布時間表!#REF!</definedName>
    <definedName name="台" localSheetId="18">[1]預告統計資料發布時間表!#REF!</definedName>
    <definedName name="台" localSheetId="37">#REF!</definedName>
    <definedName name="台" localSheetId="47">預告統計資料發布時間表!#REF!</definedName>
    <definedName name="台" localSheetId="48">預告統計資料發布時間表!#REF!</definedName>
    <definedName name="台" localSheetId="46">預告統計資料發布時間表!#REF!</definedName>
    <definedName name="台" localSheetId="49">預告統計資料發布時間表!#REF!</definedName>
    <definedName name="台" localSheetId="1">[1]預告統計資料發布時間表!#REF!</definedName>
    <definedName name="台" localSheetId="7">預告統計資料發布時間表!#REF!</definedName>
    <definedName name="台" localSheetId="12">預告統計資料發布時間表!#REF!</definedName>
    <definedName name="台" localSheetId="17">預告統計資料發布時間表!#REF!</definedName>
    <definedName name="台" localSheetId="9">預告統計資料發布時間表!#REF!</definedName>
    <definedName name="台" localSheetId="14">預告統計資料發布時間表!#REF!</definedName>
    <definedName name="台" localSheetId="19">預告統計資料發布時間表!#REF!</definedName>
    <definedName name="台" localSheetId="50">預告統計資料發布時間表!#REF!</definedName>
    <definedName name="台" localSheetId="45">預告統計資料發布時間表!#REF!</definedName>
    <definedName name="台" localSheetId="53">預告統計資料發布時間表!#REF!</definedName>
    <definedName name="台" localSheetId="52">預告統計資料發布時間表!#REF!</definedName>
    <definedName name="台" localSheetId="33">#REF!</definedName>
    <definedName name="台" localSheetId="22">預告統計資料發布時間表!#REF!</definedName>
    <definedName name="台" localSheetId="32">#REF!</definedName>
    <definedName name="台" localSheetId="24">[1]預告統計資料發布時間表!#REF!</definedName>
    <definedName name="台" localSheetId="30">預告統計資料發布時間表!#REF!</definedName>
    <definedName name="台" localSheetId="29">預告統計資料發布時間表!#REF!</definedName>
    <definedName name="台">預告統計資料發布時間表!#REF!</definedName>
    <definedName name="台東縣" localSheetId="3">[1]公庫收支月報!#REF!</definedName>
    <definedName name="台東縣" localSheetId="51">公庫收支!#REF!</definedName>
    <definedName name="台東縣" localSheetId="20">公庫收支!#REF!</definedName>
    <definedName name="台東縣" localSheetId="36">寺廟登記概況!#REF!</definedName>
    <definedName name="台東縣" localSheetId="27">公庫收支!#REF!</definedName>
    <definedName name="台東縣" localSheetId="26">公庫收支!#REF!</definedName>
    <definedName name="台東縣" localSheetId="28">公庫收支!#REF!</definedName>
    <definedName name="台東縣" localSheetId="35">宗教財團法人概況!#REF!</definedName>
    <definedName name="台東縣" localSheetId="38">宗教團體興辦公益慈善及社會教化事業概況!#REF!</definedName>
    <definedName name="台東縣" localSheetId="10">[1]公庫收支月報!#REF!</definedName>
    <definedName name="台東縣" localSheetId="15">[1]公庫收支月報!#REF!</definedName>
    <definedName name="台東縣" localSheetId="11">[1]公庫收支月報!#REF!</definedName>
    <definedName name="台東縣" localSheetId="16">[1]公庫收支月報!#REF!</definedName>
    <definedName name="台東縣" localSheetId="5">[1]公庫收支月報!#REF!</definedName>
    <definedName name="台東縣" localSheetId="6">[1]公庫收支月報!#REF!</definedName>
    <definedName name="台東縣" localSheetId="13">[1]公庫收支月報!#REF!</definedName>
    <definedName name="台東縣" localSheetId="8">[1]公庫收支月報!#REF!</definedName>
    <definedName name="台東縣" localSheetId="18">[1]公庫收支月報!#REF!</definedName>
    <definedName name="台東縣" localSheetId="37">'教會（堂）概況'!#REF!</definedName>
    <definedName name="台東縣" localSheetId="47">公庫收支!#REF!</definedName>
    <definedName name="台東縣" localSheetId="48">公庫收支!#REF!</definedName>
    <definedName name="台東縣" localSheetId="46">公庫收支!#REF!</definedName>
    <definedName name="台東縣" localSheetId="49">公庫收支!#REF!</definedName>
    <definedName name="台東縣" localSheetId="1">[1]公庫收支月報!#REF!</definedName>
    <definedName name="台東縣" localSheetId="7">公庫收支!#REF!</definedName>
    <definedName name="台東縣" localSheetId="12">公庫收支!#REF!</definedName>
    <definedName name="台東縣" localSheetId="17">公庫收支!#REF!</definedName>
    <definedName name="台東縣" localSheetId="9">公庫收支!#REF!</definedName>
    <definedName name="台東縣" localSheetId="14">公庫收支!#REF!</definedName>
    <definedName name="台東縣" localSheetId="19">公庫收支!#REF!</definedName>
    <definedName name="台東縣" localSheetId="50">公庫收支!#REF!</definedName>
    <definedName name="台東縣" localSheetId="45">公庫收支!#REF!</definedName>
    <definedName name="台東縣" localSheetId="53">公庫收支!#REF!</definedName>
    <definedName name="台東縣" localSheetId="52">公庫收支!#REF!</definedName>
    <definedName name="台東縣" localSheetId="33">調解委員會組織概況!#REF!</definedName>
    <definedName name="台東縣" localSheetId="22">公庫收支!#REF!</definedName>
    <definedName name="台東縣" localSheetId="32">辦理調解業務概況!#REF!</definedName>
    <definedName name="台東縣" localSheetId="24">[1]公庫收支月報!#REF!</definedName>
    <definedName name="台東縣" localSheetId="30">公庫收支!#REF!</definedName>
    <definedName name="台東縣" localSheetId="29">公庫收支!#REF!</definedName>
    <definedName name="台東縣">公庫收支!#REF!</definedName>
    <definedName name="垃圾處理場" localSheetId="20">預告統計資料發布時間表!#REF!</definedName>
    <definedName name="垃圾處理場" localSheetId="28">預告統計資料發布時間表!#REF!</definedName>
    <definedName name="垃圾處理場" localSheetId="22">預告統計資料發布時間表!#REF!</definedName>
    <definedName name="垃圾處理場">預告統計資料發布時間表!#REF!</definedName>
    <definedName name="鄉鎮資料" localSheetId="3">[1]公庫收支月報!#REF!</definedName>
    <definedName name="鄉鎮資料" localSheetId="51">公庫收支!#REF!</definedName>
    <definedName name="鄉鎮資料" localSheetId="20">公庫收支!#REF!</definedName>
    <definedName name="鄉鎮資料" localSheetId="36">寺廟登記概況!#REF!</definedName>
    <definedName name="鄉鎮資料" localSheetId="27">公庫收支!#REF!</definedName>
    <definedName name="鄉鎮資料" localSheetId="26">公庫收支!#REF!</definedName>
    <definedName name="鄉鎮資料" localSheetId="28">公庫收支!#REF!</definedName>
    <definedName name="鄉鎮資料" localSheetId="35">宗教財團法人概況!#REF!</definedName>
    <definedName name="鄉鎮資料" localSheetId="38">宗教團體興辦公益慈善及社會教化事業概況!#REF!</definedName>
    <definedName name="鄉鎮資料" localSheetId="10">[1]公庫收支月報!#REF!</definedName>
    <definedName name="鄉鎮資料" localSheetId="15">[1]公庫收支月報!#REF!</definedName>
    <definedName name="鄉鎮資料" localSheetId="11">[1]公庫收支月報!#REF!</definedName>
    <definedName name="鄉鎮資料" localSheetId="16">[1]公庫收支月報!#REF!</definedName>
    <definedName name="鄉鎮資料" localSheetId="5">[1]公庫收支月報!#REF!</definedName>
    <definedName name="鄉鎮資料" localSheetId="6">[1]公庫收支月報!#REF!</definedName>
    <definedName name="鄉鎮資料" localSheetId="13">[1]公庫收支月報!#REF!</definedName>
    <definedName name="鄉鎮資料" localSheetId="8">[1]公庫收支月報!#REF!</definedName>
    <definedName name="鄉鎮資料" localSheetId="18">[1]公庫收支月報!#REF!</definedName>
    <definedName name="鄉鎮資料" localSheetId="37">'教會（堂）概況'!#REF!</definedName>
    <definedName name="鄉鎮資料" localSheetId="47">公庫收支!#REF!</definedName>
    <definedName name="鄉鎮資料" localSheetId="48">公庫收支!#REF!</definedName>
    <definedName name="鄉鎮資料" localSheetId="46">公庫收支!#REF!</definedName>
    <definedName name="鄉鎮資料" localSheetId="49">公庫收支!#REF!</definedName>
    <definedName name="鄉鎮資料" localSheetId="1">[1]公庫收支月報!#REF!</definedName>
    <definedName name="鄉鎮資料" localSheetId="7">公庫收支!#REF!</definedName>
    <definedName name="鄉鎮資料" localSheetId="12">公庫收支!#REF!</definedName>
    <definedName name="鄉鎮資料" localSheetId="17">公庫收支!#REF!</definedName>
    <definedName name="鄉鎮資料" localSheetId="9">公庫收支!#REF!</definedName>
    <definedName name="鄉鎮資料" localSheetId="14">公庫收支!#REF!</definedName>
    <definedName name="鄉鎮資料" localSheetId="19">公庫收支!#REF!</definedName>
    <definedName name="鄉鎮資料" localSheetId="50">公庫收支!#REF!</definedName>
    <definedName name="鄉鎮資料" localSheetId="45">公庫收支!#REF!</definedName>
    <definedName name="鄉鎮資料" localSheetId="53">公庫收支!#REF!</definedName>
    <definedName name="鄉鎮資料" localSheetId="52">公庫收支!#REF!</definedName>
    <definedName name="鄉鎮資料" localSheetId="33">調解委員會組織概況!#REF!</definedName>
    <definedName name="鄉鎮資料" localSheetId="22">公庫收支!#REF!</definedName>
    <definedName name="鄉鎮資料" localSheetId="32">辦理調解業務概況!#REF!</definedName>
    <definedName name="鄉鎮資料" localSheetId="24">[1]公庫收支月報!#REF!</definedName>
    <definedName name="鄉鎮資料" localSheetId="30">公庫收支!#REF!</definedName>
    <definedName name="鄉鎮資料" localSheetId="29">公庫收支!#REF!</definedName>
    <definedName name="鄉鎮資料">公庫收支!#REF!</definedName>
    <definedName name="臺東縣各鄉鎮市公庫收支月報" localSheetId="3">[1]公庫收支月報!#REF!</definedName>
    <definedName name="臺東縣各鄉鎮市公庫收支月報" localSheetId="51">公庫收支!#REF!</definedName>
    <definedName name="臺東縣各鄉鎮市公庫收支月報" localSheetId="20">公庫收支!#REF!</definedName>
    <definedName name="臺東縣各鄉鎮市公庫收支月報" localSheetId="36">寺廟登記概況!#REF!</definedName>
    <definedName name="臺東縣各鄉鎮市公庫收支月報" localSheetId="27">公庫收支!#REF!</definedName>
    <definedName name="臺東縣各鄉鎮市公庫收支月報" localSheetId="26">公庫收支!#REF!</definedName>
    <definedName name="臺東縣各鄉鎮市公庫收支月報" localSheetId="28">公庫收支!#REF!</definedName>
    <definedName name="臺東縣各鄉鎮市公庫收支月報" localSheetId="35">宗教財團法人概況!#REF!</definedName>
    <definedName name="臺東縣各鄉鎮市公庫收支月報" localSheetId="38">宗教團體興辦公益慈善及社會教化事業概況!#REF!</definedName>
    <definedName name="臺東縣各鄉鎮市公庫收支月報" localSheetId="10">[1]公庫收支月報!#REF!</definedName>
    <definedName name="臺東縣各鄉鎮市公庫收支月報" localSheetId="15">[1]公庫收支月報!#REF!</definedName>
    <definedName name="臺東縣各鄉鎮市公庫收支月報" localSheetId="11">[1]公庫收支月報!#REF!</definedName>
    <definedName name="臺東縣各鄉鎮市公庫收支月報" localSheetId="16">[1]公庫收支月報!#REF!</definedName>
    <definedName name="臺東縣各鄉鎮市公庫收支月報" localSheetId="5">[1]公庫收支月報!#REF!</definedName>
    <definedName name="臺東縣各鄉鎮市公庫收支月報" localSheetId="6">[1]公庫收支月報!#REF!</definedName>
    <definedName name="臺東縣各鄉鎮市公庫收支月報" localSheetId="13">[1]公庫收支月報!#REF!</definedName>
    <definedName name="臺東縣各鄉鎮市公庫收支月報" localSheetId="8">[1]公庫收支月報!#REF!</definedName>
    <definedName name="臺東縣各鄉鎮市公庫收支月報" localSheetId="18">[1]公庫收支月報!#REF!</definedName>
    <definedName name="臺東縣各鄉鎮市公庫收支月報" localSheetId="37">'教會（堂）概況'!#REF!</definedName>
    <definedName name="臺東縣各鄉鎮市公庫收支月報" localSheetId="47">公庫收支!#REF!</definedName>
    <definedName name="臺東縣各鄉鎮市公庫收支月報" localSheetId="48">公庫收支!#REF!</definedName>
    <definedName name="臺東縣各鄉鎮市公庫收支月報" localSheetId="46">公庫收支!#REF!</definedName>
    <definedName name="臺東縣各鄉鎮市公庫收支月報" localSheetId="49">公庫收支!#REF!</definedName>
    <definedName name="臺東縣各鄉鎮市公庫收支月報" localSheetId="1">[1]公庫收支月報!#REF!</definedName>
    <definedName name="臺東縣各鄉鎮市公庫收支月報" localSheetId="7">公庫收支!#REF!</definedName>
    <definedName name="臺東縣各鄉鎮市公庫收支月報" localSheetId="12">公庫收支!#REF!</definedName>
    <definedName name="臺東縣各鄉鎮市公庫收支月報" localSheetId="17">公庫收支!#REF!</definedName>
    <definedName name="臺東縣各鄉鎮市公庫收支月報" localSheetId="9">公庫收支!#REF!</definedName>
    <definedName name="臺東縣各鄉鎮市公庫收支月報" localSheetId="14">公庫收支!#REF!</definedName>
    <definedName name="臺東縣各鄉鎮市公庫收支月報" localSheetId="19">公庫收支!#REF!</definedName>
    <definedName name="臺東縣各鄉鎮市公庫收支月報" localSheetId="50">公庫收支!#REF!</definedName>
    <definedName name="臺東縣各鄉鎮市公庫收支月報" localSheetId="45">公庫收支!#REF!</definedName>
    <definedName name="臺東縣各鄉鎮市公庫收支月報" localSheetId="53">公庫收支!#REF!</definedName>
    <definedName name="臺東縣各鄉鎮市公庫收支月報" localSheetId="52">公庫收支!#REF!</definedName>
    <definedName name="臺東縣各鄉鎮市公庫收支月報" localSheetId="33">調解委員會組織概況!#REF!</definedName>
    <definedName name="臺東縣各鄉鎮市公庫收支月報" localSheetId="22">公庫收支!#REF!</definedName>
    <definedName name="臺東縣各鄉鎮市公庫收支月報" localSheetId="32">辦理調解業務概況!#REF!</definedName>
    <definedName name="臺東縣各鄉鎮市公庫收支月報" localSheetId="24">[1]公庫收支月報!#REF!</definedName>
    <definedName name="臺東縣各鄉鎮市公庫收支月報" localSheetId="30">公庫收支!#REF!</definedName>
    <definedName name="臺東縣各鄉鎮市公庫收支月報" localSheetId="29">公庫收支!#REF!</definedName>
    <definedName name="臺東縣各鄉鎮市公庫收支月報">公庫收支!#REF!</definedName>
    <definedName name="臺東縣卑南鄉公庫收支月報" localSheetId="36">#REF!</definedName>
    <definedName name="臺東縣卑南鄉公庫收支月報" localSheetId="35">#REF!</definedName>
    <definedName name="臺東縣卑南鄉公庫收支月報" localSheetId="38">#REF!</definedName>
    <definedName name="臺東縣卑南鄉公庫收支月報" localSheetId="37">#REF!</definedName>
    <definedName name="臺東縣卑南鄉公庫收支月報" localSheetId="33">#REF!</definedName>
    <definedName name="臺東縣卑南鄉公庫收支月報" localSheetId="32">#REF!</definedName>
    <definedName name="臺東縣卑南鄉公庫收支月報">預告統計資料發布時間表!$B$11</definedName>
    <definedName name="調解委員會組織概況" localSheetId="51">#REF!</definedName>
    <definedName name="調解委員會組織概況" localSheetId="20">#REF!</definedName>
    <definedName name="調解委員會組織概況" localSheetId="36">#REF!</definedName>
    <definedName name="調解委員會組織概況" localSheetId="27">#REF!</definedName>
    <definedName name="調解委員會組織概況" localSheetId="26">#REF!</definedName>
    <definedName name="調解委員會組織概況" localSheetId="28">#REF!</definedName>
    <definedName name="調解委員會組織概況" localSheetId="35">#REF!</definedName>
    <definedName name="調解委員會組織概況" localSheetId="38">#REF!</definedName>
    <definedName name="調解委員會組織概況" localSheetId="10">#REF!</definedName>
    <definedName name="調解委員會組織概況" localSheetId="15">#REF!</definedName>
    <definedName name="調解委員會組織概況" localSheetId="11">#REF!</definedName>
    <definedName name="調解委員會組織概況" localSheetId="16">#REF!</definedName>
    <definedName name="調解委員會組織概況" localSheetId="5">#REF!</definedName>
    <definedName name="調解委員會組織概況" localSheetId="6">#REF!</definedName>
    <definedName name="調解委員會組織概況" localSheetId="13">#REF!</definedName>
    <definedName name="調解委員會組織概況" localSheetId="8">#REF!</definedName>
    <definedName name="調解委員會組織概況" localSheetId="18">#REF!</definedName>
    <definedName name="調解委員會組織概況" localSheetId="37">#REF!</definedName>
    <definedName name="調解委員會組織概況" localSheetId="47">#REF!</definedName>
    <definedName name="調解委員會組織概況" localSheetId="48">#REF!</definedName>
    <definedName name="調解委員會組織概況" localSheetId="46">#REF!</definedName>
    <definedName name="調解委員會組織概況" localSheetId="49">#REF!</definedName>
    <definedName name="調解委員會組織概況" localSheetId="7">#REF!</definedName>
    <definedName name="調解委員會組織概況" localSheetId="12">#REF!</definedName>
    <definedName name="調解委員會組織概況" localSheetId="17">#REF!</definedName>
    <definedName name="調解委員會組織概況" localSheetId="9">#REF!</definedName>
    <definedName name="調解委員會組織概況" localSheetId="14">#REF!</definedName>
    <definedName name="調解委員會組織概況" localSheetId="19">#REF!</definedName>
    <definedName name="調解委員會組織概況" localSheetId="50">#REF!</definedName>
    <definedName name="調解委員會組織概況" localSheetId="45">#REF!</definedName>
    <definedName name="調解委員會組織概況" localSheetId="53">#REF!</definedName>
    <definedName name="調解委員會組織概況" localSheetId="52">#REF!</definedName>
    <definedName name="調解委員會組織概況" localSheetId="22">#REF!</definedName>
    <definedName name="調解委員會組織概況" localSheetId="30">#REF!</definedName>
    <definedName name="調解委員會組織概況" localSheetId="29">#REF!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312" l="1"/>
  <c r="H34" i="312"/>
  <c r="F34" i="312"/>
  <c r="D34" i="312" s="1"/>
  <c r="J33" i="312"/>
  <c r="H33" i="312"/>
  <c r="F33" i="312"/>
  <c r="D33" i="312" s="1"/>
  <c r="J32" i="312"/>
  <c r="J31" i="312"/>
  <c r="J30" i="312"/>
  <c r="H30" i="312"/>
  <c r="J29" i="312"/>
  <c r="H29" i="312"/>
  <c r="F29" i="312"/>
  <c r="D29" i="312" s="1"/>
  <c r="H28" i="312"/>
  <c r="H27" i="312"/>
  <c r="H26" i="312"/>
  <c r="H25" i="312"/>
  <c r="J24" i="312"/>
  <c r="H24" i="312"/>
  <c r="H23" i="312"/>
  <c r="F23" i="312"/>
  <c r="J21" i="312"/>
  <c r="H21" i="312"/>
  <c r="J19" i="312"/>
  <c r="H19" i="312"/>
  <c r="F19" i="312"/>
  <c r="D19" i="312" s="1"/>
  <c r="H17" i="312"/>
  <c r="H15" i="312"/>
  <c r="H14" i="312"/>
  <c r="H12" i="312"/>
  <c r="G122" i="311"/>
  <c r="F122" i="311"/>
  <c r="G120" i="311"/>
  <c r="F120" i="311"/>
  <c r="G117" i="311"/>
  <c r="F117" i="311"/>
  <c r="G116" i="311"/>
  <c r="F116" i="311"/>
  <c r="G115" i="311"/>
  <c r="F115" i="311"/>
  <c r="K114" i="311"/>
  <c r="J114" i="311"/>
  <c r="I114" i="311"/>
  <c r="G114" i="311" s="1"/>
  <c r="H114" i="311"/>
  <c r="F114" i="311" s="1"/>
  <c r="G111" i="311"/>
  <c r="F111" i="311"/>
  <c r="G110" i="311"/>
  <c r="F110" i="311"/>
  <c r="G109" i="311"/>
  <c r="F109" i="311"/>
  <c r="K108" i="311"/>
  <c r="J108" i="311"/>
  <c r="I108" i="311"/>
  <c r="G108" i="311" s="1"/>
  <c r="H108" i="311"/>
  <c r="F108" i="311" s="1"/>
  <c r="G105" i="311"/>
  <c r="F105" i="311"/>
  <c r="G104" i="311"/>
  <c r="F104" i="311"/>
  <c r="G102" i="311"/>
  <c r="F102" i="311"/>
  <c r="K101" i="311"/>
  <c r="J101" i="311"/>
  <c r="I101" i="311"/>
  <c r="G101" i="311" s="1"/>
  <c r="H101" i="311"/>
  <c r="F101" i="311" s="1"/>
  <c r="G100" i="311"/>
  <c r="F100" i="311"/>
  <c r="G98" i="311"/>
  <c r="F98" i="311"/>
  <c r="K97" i="311"/>
  <c r="J97" i="311"/>
  <c r="I97" i="311"/>
  <c r="H97" i="311"/>
  <c r="G97" i="311"/>
  <c r="F97" i="311"/>
  <c r="G96" i="311"/>
  <c r="F96" i="311"/>
  <c r="G95" i="311"/>
  <c r="F95" i="311"/>
  <c r="G94" i="311"/>
  <c r="F94" i="311"/>
  <c r="G93" i="311"/>
  <c r="F93" i="311"/>
  <c r="K92" i="311"/>
  <c r="J92" i="311"/>
  <c r="I92" i="311"/>
  <c r="G92" i="311" s="1"/>
  <c r="H92" i="311"/>
  <c r="F92" i="311" s="1"/>
  <c r="K91" i="311"/>
  <c r="J91" i="311"/>
  <c r="H91" i="311"/>
  <c r="F91" i="311" s="1"/>
  <c r="G90" i="311"/>
  <c r="F90" i="311"/>
  <c r="G83" i="311"/>
  <c r="F83" i="311"/>
  <c r="K82" i="311"/>
  <c r="J82" i="311"/>
  <c r="I82" i="311"/>
  <c r="H82" i="311"/>
  <c r="G82" i="311"/>
  <c r="F82" i="311"/>
  <c r="G79" i="311"/>
  <c r="F79" i="311"/>
  <c r="G78" i="311"/>
  <c r="F78" i="311"/>
  <c r="K77" i="311"/>
  <c r="G77" i="311" s="1"/>
  <c r="J77" i="311"/>
  <c r="F77" i="311" s="1"/>
  <c r="I77" i="311"/>
  <c r="H77" i="311"/>
  <c r="G74" i="311"/>
  <c r="F74" i="311"/>
  <c r="G73" i="311"/>
  <c r="F73" i="311"/>
  <c r="G72" i="311"/>
  <c r="F72" i="311"/>
  <c r="K71" i="311"/>
  <c r="J71" i="311"/>
  <c r="I71" i="311"/>
  <c r="G71" i="311" s="1"/>
  <c r="H71" i="311"/>
  <c r="F71" i="311" s="1"/>
  <c r="G70" i="311"/>
  <c r="F70" i="311"/>
  <c r="G69" i="311"/>
  <c r="F69" i="311"/>
  <c r="G67" i="311"/>
  <c r="F67" i="311"/>
  <c r="K66" i="311"/>
  <c r="G66" i="311" s="1"/>
  <c r="J66" i="311"/>
  <c r="I66" i="311"/>
  <c r="H66" i="311"/>
  <c r="F66" i="311"/>
  <c r="G65" i="311"/>
  <c r="F65" i="311"/>
  <c r="G63" i="311"/>
  <c r="F63" i="311"/>
  <c r="K62" i="311"/>
  <c r="J62" i="311"/>
  <c r="I62" i="311"/>
  <c r="G62" i="311" s="1"/>
  <c r="H62" i="311"/>
  <c r="F62" i="311"/>
  <c r="G61" i="311"/>
  <c r="F61" i="311"/>
  <c r="G60" i="311"/>
  <c r="F60" i="311"/>
  <c r="G59" i="311"/>
  <c r="F59" i="311"/>
  <c r="G58" i="311"/>
  <c r="F58" i="311"/>
  <c r="K57" i="311"/>
  <c r="G57" i="311" s="1"/>
  <c r="J57" i="311"/>
  <c r="I57" i="311"/>
  <c r="H57" i="311"/>
  <c r="F57" i="311"/>
  <c r="K56" i="311"/>
  <c r="K118" i="311" s="1"/>
  <c r="J56" i="311"/>
  <c r="J118" i="311" s="1"/>
  <c r="H56" i="311"/>
  <c r="H118" i="311" s="1"/>
  <c r="F118" i="311" s="1"/>
  <c r="F127" i="311" s="1"/>
  <c r="G36" i="311"/>
  <c r="F36" i="311"/>
  <c r="G34" i="311"/>
  <c r="F34" i="311"/>
  <c r="G32" i="311"/>
  <c r="F32" i="311"/>
  <c r="K31" i="311"/>
  <c r="J31" i="311"/>
  <c r="I31" i="311"/>
  <c r="G31" i="311" s="1"/>
  <c r="H31" i="311"/>
  <c r="F31" i="311" s="1"/>
  <c r="G24" i="311"/>
  <c r="F24" i="311"/>
  <c r="G23" i="311"/>
  <c r="F23" i="311"/>
  <c r="K22" i="311"/>
  <c r="J22" i="311"/>
  <c r="I22" i="311"/>
  <c r="H22" i="311"/>
  <c r="G22" i="311"/>
  <c r="F22" i="311"/>
  <c r="G20" i="311"/>
  <c r="F20" i="311"/>
  <c r="G19" i="311"/>
  <c r="F19" i="311"/>
  <c r="G16" i="311"/>
  <c r="F16" i="311"/>
  <c r="G15" i="311"/>
  <c r="F15" i="311"/>
  <c r="K13" i="311"/>
  <c r="J13" i="311"/>
  <c r="I13" i="311"/>
  <c r="H13" i="311"/>
  <c r="F13" i="311" s="1"/>
  <c r="G13" i="311"/>
  <c r="G12" i="311"/>
  <c r="F12" i="311"/>
  <c r="G11" i="311"/>
  <c r="F11" i="311"/>
  <c r="G10" i="311"/>
  <c r="F10" i="311"/>
  <c r="G9" i="311"/>
  <c r="F9" i="311"/>
  <c r="K8" i="311"/>
  <c r="J8" i="311"/>
  <c r="J7" i="311" s="1"/>
  <c r="J43" i="311" s="1"/>
  <c r="I8" i="311"/>
  <c r="G8" i="311" s="1"/>
  <c r="K7" i="311"/>
  <c r="K43" i="311" s="1"/>
  <c r="I7" i="311"/>
  <c r="G7" i="311" s="1"/>
  <c r="H28" i="309"/>
  <c r="J34" i="309"/>
  <c r="H34" i="309"/>
  <c r="F34" i="309"/>
  <c r="D34" i="309"/>
  <c r="J33" i="309"/>
  <c r="H33" i="309"/>
  <c r="F33" i="309"/>
  <c r="D33" i="309" s="1"/>
  <c r="J32" i="309"/>
  <c r="J31" i="309"/>
  <c r="F31" i="309"/>
  <c r="J30" i="309"/>
  <c r="H30" i="309"/>
  <c r="F30" i="309"/>
  <c r="D30" i="309"/>
  <c r="J29" i="309"/>
  <c r="H29" i="309"/>
  <c r="D29" i="309" s="1"/>
  <c r="F29" i="309"/>
  <c r="H27" i="309"/>
  <c r="H26" i="309"/>
  <c r="F26" i="309"/>
  <c r="H25" i="309"/>
  <c r="J24" i="309"/>
  <c r="H24" i="309"/>
  <c r="H23" i="309"/>
  <c r="F23" i="309"/>
  <c r="J21" i="309"/>
  <c r="H21" i="309"/>
  <c r="J19" i="309"/>
  <c r="H19" i="309"/>
  <c r="F19" i="309"/>
  <c r="D19" i="309"/>
  <c r="H17" i="309"/>
  <c r="H15" i="309"/>
  <c r="H14" i="309"/>
  <c r="H12" i="309"/>
  <c r="G122" i="308"/>
  <c r="F122" i="308"/>
  <c r="G120" i="308"/>
  <c r="F120" i="308"/>
  <c r="G117" i="308"/>
  <c r="F117" i="308"/>
  <c r="G116" i="308"/>
  <c r="F116" i="308"/>
  <c r="G115" i="308"/>
  <c r="F115" i="308"/>
  <c r="K114" i="308"/>
  <c r="J114" i="308"/>
  <c r="I114" i="308"/>
  <c r="H114" i="308"/>
  <c r="G114" i="308"/>
  <c r="F114" i="308"/>
  <c r="G111" i="308"/>
  <c r="F111" i="308"/>
  <c r="G110" i="308"/>
  <c r="F110" i="308"/>
  <c r="G109" i="308"/>
  <c r="F109" i="308"/>
  <c r="K108" i="308"/>
  <c r="J108" i="308"/>
  <c r="I108" i="308"/>
  <c r="H108" i="308"/>
  <c r="G108" i="308"/>
  <c r="F108" i="308"/>
  <c r="G105" i="308"/>
  <c r="F105" i="308"/>
  <c r="G104" i="308"/>
  <c r="F104" i="308"/>
  <c r="G102" i="308"/>
  <c r="F102" i="308"/>
  <c r="K101" i="308"/>
  <c r="J101" i="308"/>
  <c r="I101" i="308"/>
  <c r="H101" i="308"/>
  <c r="G101" i="308"/>
  <c r="F101" i="308"/>
  <c r="G100" i="308"/>
  <c r="F100" i="308"/>
  <c r="G98" i="308"/>
  <c r="F98" i="308"/>
  <c r="K97" i="308"/>
  <c r="K91" i="308" s="1"/>
  <c r="G91" i="308" s="1"/>
  <c r="J97" i="308"/>
  <c r="J91" i="308" s="1"/>
  <c r="F91" i="308" s="1"/>
  <c r="I97" i="308"/>
  <c r="G97" i="308" s="1"/>
  <c r="H97" i="308"/>
  <c r="G96" i="308"/>
  <c r="F96" i="308"/>
  <c r="G95" i="308"/>
  <c r="F95" i="308"/>
  <c r="G94" i="308"/>
  <c r="F94" i="308"/>
  <c r="G93" i="308"/>
  <c r="F93" i="308"/>
  <c r="K92" i="308"/>
  <c r="J92" i="308"/>
  <c r="I92" i="308"/>
  <c r="H92" i="308"/>
  <c r="G92" i="308"/>
  <c r="F92" i="308"/>
  <c r="I91" i="308"/>
  <c r="H91" i="308"/>
  <c r="G90" i="308"/>
  <c r="F90" i="308"/>
  <c r="G83" i="308"/>
  <c r="F83" i="308"/>
  <c r="K82" i="308"/>
  <c r="K56" i="308" s="1"/>
  <c r="K118" i="308" s="1"/>
  <c r="J82" i="308"/>
  <c r="F82" i="308" s="1"/>
  <c r="I82" i="308"/>
  <c r="G82" i="308" s="1"/>
  <c r="H82" i="308"/>
  <c r="G79" i="308"/>
  <c r="F79" i="308"/>
  <c r="G78" i="308"/>
  <c r="F78" i="308"/>
  <c r="K77" i="308"/>
  <c r="J77" i="308"/>
  <c r="I77" i="308"/>
  <c r="G77" i="308" s="1"/>
  <c r="H77" i="308"/>
  <c r="F77" i="308" s="1"/>
  <c r="G74" i="308"/>
  <c r="F74" i="308"/>
  <c r="G73" i="308"/>
  <c r="F73" i="308"/>
  <c r="G72" i="308"/>
  <c r="F72" i="308"/>
  <c r="K71" i="308"/>
  <c r="J71" i="308"/>
  <c r="I71" i="308"/>
  <c r="G71" i="308" s="1"/>
  <c r="H71" i="308"/>
  <c r="F71" i="308" s="1"/>
  <c r="G70" i="308"/>
  <c r="F70" i="308"/>
  <c r="G69" i="308"/>
  <c r="F69" i="308"/>
  <c r="G67" i="308"/>
  <c r="F67" i="308"/>
  <c r="K66" i="308"/>
  <c r="J66" i="308"/>
  <c r="I66" i="308"/>
  <c r="G66" i="308" s="1"/>
  <c r="H66" i="308"/>
  <c r="F66" i="308" s="1"/>
  <c r="G65" i="308"/>
  <c r="F65" i="308"/>
  <c r="G63" i="308"/>
  <c r="F63" i="308"/>
  <c r="K62" i="308"/>
  <c r="J62" i="308"/>
  <c r="I62" i="308"/>
  <c r="H62" i="308"/>
  <c r="G62" i="308"/>
  <c r="F62" i="308"/>
  <c r="G61" i="308"/>
  <c r="F61" i="308"/>
  <c r="G60" i="308"/>
  <c r="F60" i="308"/>
  <c r="G59" i="308"/>
  <c r="F59" i="308"/>
  <c r="G58" i="308"/>
  <c r="F58" i="308"/>
  <c r="K57" i="308"/>
  <c r="J57" i="308"/>
  <c r="I57" i="308"/>
  <c r="G57" i="308" s="1"/>
  <c r="H57" i="308"/>
  <c r="F57" i="308" s="1"/>
  <c r="I56" i="308"/>
  <c r="I118" i="308" s="1"/>
  <c r="H56" i="308"/>
  <c r="H118" i="308" s="1"/>
  <c r="G36" i="308"/>
  <c r="F36" i="308"/>
  <c r="G34" i="308"/>
  <c r="F34" i="308"/>
  <c r="G32" i="308"/>
  <c r="F32" i="308"/>
  <c r="K31" i="308"/>
  <c r="J31" i="308"/>
  <c r="I31" i="308"/>
  <c r="G31" i="308" s="1"/>
  <c r="H31" i="308"/>
  <c r="F31" i="308" s="1"/>
  <c r="G24" i="308"/>
  <c r="F24" i="308"/>
  <c r="G23" i="308"/>
  <c r="F23" i="308"/>
  <c r="K22" i="308"/>
  <c r="J22" i="308"/>
  <c r="I22" i="308"/>
  <c r="H22" i="308"/>
  <c r="G22" i="308"/>
  <c r="F22" i="308"/>
  <c r="G20" i="308"/>
  <c r="F20" i="308"/>
  <c r="G19" i="308"/>
  <c r="F19" i="308"/>
  <c r="G16" i="308"/>
  <c r="F16" i="308"/>
  <c r="G15" i="308"/>
  <c r="F15" i="308"/>
  <c r="K13" i="308"/>
  <c r="J13" i="308"/>
  <c r="I13" i="308"/>
  <c r="G13" i="308" s="1"/>
  <c r="H13" i="308"/>
  <c r="F13" i="308" s="1"/>
  <c r="G12" i="308"/>
  <c r="F12" i="308"/>
  <c r="G11" i="308"/>
  <c r="F11" i="308"/>
  <c r="G10" i="308"/>
  <c r="F10" i="308"/>
  <c r="G9" i="308"/>
  <c r="F9" i="308"/>
  <c r="K8" i="308"/>
  <c r="K7" i="308" s="1"/>
  <c r="K43" i="308" s="1"/>
  <c r="J8" i="308"/>
  <c r="J7" i="308" s="1"/>
  <c r="J43" i="308" s="1"/>
  <c r="I43" i="311" l="1"/>
  <c r="G43" i="311" s="1"/>
  <c r="G51" i="311" s="1"/>
  <c r="F56" i="311"/>
  <c r="I91" i="311"/>
  <c r="G91" i="311" s="1"/>
  <c r="H8" i="311"/>
  <c r="I56" i="311"/>
  <c r="J56" i="308"/>
  <c r="J118" i="308" s="1"/>
  <c r="F97" i="308"/>
  <c r="F118" i="308"/>
  <c r="F127" i="308" s="1"/>
  <c r="G118" i="308"/>
  <c r="G127" i="308" s="1"/>
  <c r="H8" i="308"/>
  <c r="F56" i="308"/>
  <c r="I8" i="308"/>
  <c r="G56" i="308"/>
  <c r="J34" i="301"/>
  <c r="H34" i="301"/>
  <c r="F34" i="301"/>
  <c r="D34" i="301" s="1"/>
  <c r="J33" i="301"/>
  <c r="H33" i="301"/>
  <c r="F33" i="301"/>
  <c r="D33" i="301" s="1"/>
  <c r="J32" i="301"/>
  <c r="J31" i="301"/>
  <c r="F31" i="301"/>
  <c r="J30" i="301"/>
  <c r="D30" i="301" s="1"/>
  <c r="H30" i="301"/>
  <c r="F30" i="301"/>
  <c r="J29" i="301"/>
  <c r="H29" i="301"/>
  <c r="F29" i="301"/>
  <c r="H28" i="301"/>
  <c r="H27" i="301"/>
  <c r="H26" i="301"/>
  <c r="F26" i="301"/>
  <c r="H25" i="301"/>
  <c r="J24" i="301"/>
  <c r="D24" i="301" s="1"/>
  <c r="H24" i="301"/>
  <c r="F24" i="301"/>
  <c r="H23" i="301"/>
  <c r="F23" i="301"/>
  <c r="J21" i="301"/>
  <c r="H21" i="301"/>
  <c r="J19" i="301"/>
  <c r="H19" i="301"/>
  <c r="D19" i="301" s="1"/>
  <c r="F19" i="301"/>
  <c r="H17" i="301"/>
  <c r="H15" i="301"/>
  <c r="H14" i="301"/>
  <c r="H12" i="301"/>
  <c r="G122" i="300"/>
  <c r="F122" i="300"/>
  <c r="G120" i="300"/>
  <c r="F120" i="300"/>
  <c r="G117" i="300"/>
  <c r="F117" i="300"/>
  <c r="G116" i="300"/>
  <c r="F116" i="300"/>
  <c r="G115" i="300"/>
  <c r="F115" i="300"/>
  <c r="K114" i="300"/>
  <c r="J114" i="300"/>
  <c r="I114" i="300"/>
  <c r="G114" i="300" s="1"/>
  <c r="H114" i="300"/>
  <c r="F114" i="300"/>
  <c r="G111" i="300"/>
  <c r="F111" i="300"/>
  <c r="G110" i="300"/>
  <c r="F110" i="300"/>
  <c r="G109" i="300"/>
  <c r="F109" i="300"/>
  <c r="K108" i="300"/>
  <c r="J108" i="300"/>
  <c r="I108" i="300"/>
  <c r="G108" i="300" s="1"/>
  <c r="H108" i="300"/>
  <c r="F108" i="300"/>
  <c r="G105" i="300"/>
  <c r="F105" i="300"/>
  <c r="G104" i="300"/>
  <c r="F104" i="300"/>
  <c r="G102" i="300"/>
  <c r="F102" i="300"/>
  <c r="K101" i="300"/>
  <c r="J101" i="300"/>
  <c r="I101" i="300"/>
  <c r="G101" i="300" s="1"/>
  <c r="H101" i="300"/>
  <c r="F101" i="300"/>
  <c r="G100" i="300"/>
  <c r="F100" i="300"/>
  <c r="G98" i="300"/>
  <c r="F98" i="300"/>
  <c r="K97" i="300"/>
  <c r="J97" i="300"/>
  <c r="F97" i="300" s="1"/>
  <c r="I97" i="300"/>
  <c r="H97" i="300"/>
  <c r="G96" i="300"/>
  <c r="F96" i="300"/>
  <c r="G95" i="300"/>
  <c r="F95" i="300"/>
  <c r="G94" i="300"/>
  <c r="F94" i="300"/>
  <c r="G93" i="300"/>
  <c r="F93" i="300"/>
  <c r="K92" i="300"/>
  <c r="J92" i="300"/>
  <c r="I92" i="300"/>
  <c r="H92" i="300"/>
  <c r="F92" i="300" s="1"/>
  <c r="G92" i="300"/>
  <c r="H91" i="300"/>
  <c r="G90" i="300"/>
  <c r="F90" i="300"/>
  <c r="G83" i="300"/>
  <c r="F83" i="300"/>
  <c r="K82" i="300"/>
  <c r="J82" i="300"/>
  <c r="I82" i="300"/>
  <c r="H82" i="300"/>
  <c r="G79" i="300"/>
  <c r="F79" i="300"/>
  <c r="G78" i="300"/>
  <c r="F78" i="300"/>
  <c r="K77" i="300"/>
  <c r="J77" i="300"/>
  <c r="I77" i="300"/>
  <c r="H77" i="300"/>
  <c r="F77" i="300" s="1"/>
  <c r="G74" i="300"/>
  <c r="F74" i="300"/>
  <c r="G73" i="300"/>
  <c r="F73" i="300"/>
  <c r="G72" i="300"/>
  <c r="F72" i="300"/>
  <c r="K71" i="300"/>
  <c r="J71" i="300"/>
  <c r="I71" i="300"/>
  <c r="G71" i="300" s="1"/>
  <c r="H71" i="300"/>
  <c r="F71" i="300" s="1"/>
  <c r="G70" i="300"/>
  <c r="F70" i="300"/>
  <c r="G69" i="300"/>
  <c r="F69" i="300"/>
  <c r="G67" i="300"/>
  <c r="F67" i="300"/>
  <c r="K66" i="300"/>
  <c r="J66" i="300"/>
  <c r="I66" i="300"/>
  <c r="G66" i="300" s="1"/>
  <c r="H66" i="300"/>
  <c r="G65" i="300"/>
  <c r="F65" i="300"/>
  <c r="G63" i="300"/>
  <c r="F63" i="300"/>
  <c r="K62" i="300"/>
  <c r="J62" i="300"/>
  <c r="I62" i="300"/>
  <c r="I56" i="300" s="1"/>
  <c r="H62" i="300"/>
  <c r="F62" i="300"/>
  <c r="G61" i="300"/>
  <c r="F61" i="300"/>
  <c r="G60" i="300"/>
  <c r="F60" i="300"/>
  <c r="G59" i="300"/>
  <c r="F59" i="300"/>
  <c r="G58" i="300"/>
  <c r="F58" i="300"/>
  <c r="K57" i="300"/>
  <c r="J57" i="300"/>
  <c r="I57" i="300"/>
  <c r="H57" i="300"/>
  <c r="F57" i="300" s="1"/>
  <c r="G36" i="300"/>
  <c r="F36" i="300"/>
  <c r="G34" i="300"/>
  <c r="F34" i="300"/>
  <c r="G32" i="300"/>
  <c r="F32" i="300"/>
  <c r="K31" i="300"/>
  <c r="G31" i="300" s="1"/>
  <c r="J31" i="300"/>
  <c r="I31" i="300"/>
  <c r="H31" i="300"/>
  <c r="F31" i="300" s="1"/>
  <c r="G24" i="300"/>
  <c r="F24" i="300"/>
  <c r="G23" i="300"/>
  <c r="F23" i="300"/>
  <c r="K22" i="300"/>
  <c r="J22" i="300"/>
  <c r="I22" i="300"/>
  <c r="H22" i="300"/>
  <c r="G20" i="300"/>
  <c r="F20" i="300"/>
  <c r="G19" i="300"/>
  <c r="F19" i="300"/>
  <c r="G16" i="300"/>
  <c r="F16" i="300"/>
  <c r="G15" i="300"/>
  <c r="F15" i="300"/>
  <c r="K13" i="300"/>
  <c r="G13" i="300" s="1"/>
  <c r="J13" i="300"/>
  <c r="I13" i="300"/>
  <c r="H13" i="300"/>
  <c r="F13" i="300" s="1"/>
  <c r="G12" i="300"/>
  <c r="F12" i="300"/>
  <c r="G11" i="300"/>
  <c r="F11" i="300"/>
  <c r="G10" i="300"/>
  <c r="F10" i="300"/>
  <c r="G9" i="300"/>
  <c r="F9" i="300"/>
  <c r="J8" i="300"/>
  <c r="J7" i="300" s="1"/>
  <c r="J43" i="300" s="1"/>
  <c r="I8" i="300"/>
  <c r="I7" i="300" s="1"/>
  <c r="H8" i="300"/>
  <c r="F8" i="300" s="1"/>
  <c r="H7" i="311" l="1"/>
  <c r="F8" i="311"/>
  <c r="I118" i="311"/>
  <c r="G118" i="311" s="1"/>
  <c r="G127" i="311" s="1"/>
  <c r="G56" i="311"/>
  <c r="G57" i="300"/>
  <c r="G62" i="300"/>
  <c r="G77" i="300"/>
  <c r="H7" i="308"/>
  <c r="F8" i="308"/>
  <c r="H7" i="300"/>
  <c r="I91" i="300"/>
  <c r="G22" i="300"/>
  <c r="H56" i="300"/>
  <c r="H118" i="300" s="1"/>
  <c r="F66" i="300"/>
  <c r="F82" i="300"/>
  <c r="K91" i="300"/>
  <c r="F22" i="300"/>
  <c r="G82" i="300"/>
  <c r="D29" i="301"/>
  <c r="I7" i="308"/>
  <c r="G8" i="308"/>
  <c r="I43" i="300"/>
  <c r="G91" i="300"/>
  <c r="F7" i="300"/>
  <c r="J56" i="300"/>
  <c r="J118" i="300" s="1"/>
  <c r="F118" i="300" s="1"/>
  <c r="F127" i="300" s="1"/>
  <c r="K56" i="300"/>
  <c r="K118" i="300" s="1"/>
  <c r="G97" i="300"/>
  <c r="K8" i="300"/>
  <c r="J91" i="300"/>
  <c r="F91" i="300" s="1"/>
  <c r="H43" i="300"/>
  <c r="F43" i="300" s="1"/>
  <c r="F51" i="300" s="1"/>
  <c r="F53" i="300" s="1"/>
  <c r="I118" i="300"/>
  <c r="J34" i="292"/>
  <c r="D34" i="292" s="1"/>
  <c r="H34" i="292"/>
  <c r="F34" i="292"/>
  <c r="J33" i="292"/>
  <c r="H33" i="292"/>
  <c r="F33" i="292"/>
  <c r="J32" i="292"/>
  <c r="J31" i="292"/>
  <c r="F31" i="292"/>
  <c r="J30" i="292"/>
  <c r="H30" i="292"/>
  <c r="F30" i="292"/>
  <c r="D30" i="292" s="1"/>
  <c r="J29" i="292"/>
  <c r="H29" i="292"/>
  <c r="F29" i="292"/>
  <c r="H28" i="292"/>
  <c r="H27" i="292"/>
  <c r="H26" i="292"/>
  <c r="F26" i="292"/>
  <c r="H25" i="292"/>
  <c r="J24" i="292"/>
  <c r="H24" i="292"/>
  <c r="F24" i="292"/>
  <c r="H23" i="292"/>
  <c r="F23" i="292"/>
  <c r="J21" i="292"/>
  <c r="H21" i="292"/>
  <c r="J19" i="292"/>
  <c r="H19" i="292"/>
  <c r="F19" i="292"/>
  <c r="D19" i="292" s="1"/>
  <c r="H17" i="292"/>
  <c r="H15" i="292"/>
  <c r="H14" i="292"/>
  <c r="H12" i="292"/>
  <c r="G122" i="291"/>
  <c r="F122" i="291"/>
  <c r="G120" i="291"/>
  <c r="F120" i="291"/>
  <c r="G117" i="291"/>
  <c r="F117" i="291"/>
  <c r="G116" i="291"/>
  <c r="F116" i="291"/>
  <c r="G115" i="291"/>
  <c r="F115" i="291"/>
  <c r="K114" i="291"/>
  <c r="G114" i="291" s="1"/>
  <c r="J114" i="291"/>
  <c r="I114" i="291"/>
  <c r="H114" i="291"/>
  <c r="F114" i="291"/>
  <c r="G111" i="291"/>
  <c r="F111" i="291"/>
  <c r="G110" i="291"/>
  <c r="F110" i="291"/>
  <c r="G109" i="291"/>
  <c r="F109" i="291"/>
  <c r="K108" i="291"/>
  <c r="J108" i="291"/>
  <c r="I108" i="291"/>
  <c r="H108" i="291"/>
  <c r="F108" i="291"/>
  <c r="G105" i="291"/>
  <c r="F105" i="291"/>
  <c r="G104" i="291"/>
  <c r="F104" i="291"/>
  <c r="G102" i="291"/>
  <c r="F102" i="291"/>
  <c r="K101" i="291"/>
  <c r="G101" i="291" s="1"/>
  <c r="J101" i="291"/>
  <c r="I101" i="291"/>
  <c r="H101" i="291"/>
  <c r="F101" i="291" s="1"/>
  <c r="G100" i="291"/>
  <c r="F100" i="291"/>
  <c r="G98" i="291"/>
  <c r="F98" i="291"/>
  <c r="K97" i="291"/>
  <c r="J97" i="291"/>
  <c r="I97" i="291"/>
  <c r="G97" i="291" s="1"/>
  <c r="H97" i="291"/>
  <c r="G96" i="291"/>
  <c r="F96" i="291"/>
  <c r="G95" i="291"/>
  <c r="F95" i="291"/>
  <c r="G94" i="291"/>
  <c r="F94" i="291"/>
  <c r="G93" i="291"/>
  <c r="F93" i="291"/>
  <c r="K92" i="291"/>
  <c r="J92" i="291"/>
  <c r="I92" i="291"/>
  <c r="H92" i="291"/>
  <c r="F92" i="291" s="1"/>
  <c r="G90" i="291"/>
  <c r="F90" i="291"/>
  <c r="G83" i="291"/>
  <c r="F83" i="291"/>
  <c r="K82" i="291"/>
  <c r="J82" i="291"/>
  <c r="I82" i="291"/>
  <c r="H82" i="291"/>
  <c r="G79" i="291"/>
  <c r="F79" i="291"/>
  <c r="G78" i="291"/>
  <c r="F78" i="291"/>
  <c r="K77" i="291"/>
  <c r="J77" i="291"/>
  <c r="I77" i="291"/>
  <c r="G77" i="291" s="1"/>
  <c r="H77" i="291"/>
  <c r="F77" i="291" s="1"/>
  <c r="G74" i="291"/>
  <c r="F74" i="291"/>
  <c r="G73" i="291"/>
  <c r="F73" i="291"/>
  <c r="G72" i="291"/>
  <c r="F72" i="291"/>
  <c r="K71" i="291"/>
  <c r="J71" i="291"/>
  <c r="I71" i="291"/>
  <c r="H71" i="291"/>
  <c r="F71" i="291" s="1"/>
  <c r="G71" i="291"/>
  <c r="G70" i="291"/>
  <c r="F70" i="291"/>
  <c r="G69" i="291"/>
  <c r="F69" i="291"/>
  <c r="G67" i="291"/>
  <c r="F67" i="291"/>
  <c r="K66" i="291"/>
  <c r="J66" i="291"/>
  <c r="I66" i="291"/>
  <c r="H66" i="291"/>
  <c r="F66" i="291" s="1"/>
  <c r="G66" i="291"/>
  <c r="G65" i="291"/>
  <c r="F65" i="291"/>
  <c r="G63" i="291"/>
  <c r="F63" i="291"/>
  <c r="K62" i="291"/>
  <c r="J62" i="291"/>
  <c r="F62" i="291" s="1"/>
  <c r="I62" i="291"/>
  <c r="H62" i="291"/>
  <c r="G61" i="291"/>
  <c r="F61" i="291"/>
  <c r="G60" i="291"/>
  <c r="F60" i="291"/>
  <c r="G59" i="291"/>
  <c r="F59" i="291"/>
  <c r="G58" i="291"/>
  <c r="F58" i="291"/>
  <c r="K57" i="291"/>
  <c r="G57" i="291" s="1"/>
  <c r="J57" i="291"/>
  <c r="I57" i="291"/>
  <c r="H57" i="291"/>
  <c r="G36" i="291"/>
  <c r="F36" i="291"/>
  <c r="G34" i="291"/>
  <c r="F34" i="291"/>
  <c r="G32" i="291"/>
  <c r="F32" i="291"/>
  <c r="K31" i="291"/>
  <c r="G31" i="291" s="1"/>
  <c r="J31" i="291"/>
  <c r="F31" i="291" s="1"/>
  <c r="I31" i="291"/>
  <c r="H31" i="291"/>
  <c r="G24" i="291"/>
  <c r="F24" i="291"/>
  <c r="G23" i="291"/>
  <c r="F23" i="291"/>
  <c r="K22" i="291"/>
  <c r="J22" i="291"/>
  <c r="I22" i="291"/>
  <c r="G22" i="291" s="1"/>
  <c r="H22" i="291"/>
  <c r="F22" i="291" s="1"/>
  <c r="G20" i="291"/>
  <c r="F20" i="291"/>
  <c r="G19" i="291"/>
  <c r="F19" i="291"/>
  <c r="G16" i="291"/>
  <c r="F16" i="291"/>
  <c r="G15" i="291"/>
  <c r="F15" i="291"/>
  <c r="K13" i="291"/>
  <c r="J13" i="291"/>
  <c r="I13" i="291"/>
  <c r="I8" i="291" s="1"/>
  <c r="I7" i="291" s="1"/>
  <c r="H13" i="291"/>
  <c r="G12" i="291"/>
  <c r="F12" i="291"/>
  <c r="G11" i="291"/>
  <c r="F11" i="291"/>
  <c r="G10" i="291"/>
  <c r="F10" i="291"/>
  <c r="G9" i="291"/>
  <c r="F9" i="291"/>
  <c r="H8" i="291"/>
  <c r="H7" i="291" s="1"/>
  <c r="H43" i="311" l="1"/>
  <c r="F43" i="311" s="1"/>
  <c r="F51" i="311" s="1"/>
  <c r="F53" i="311" s="1"/>
  <c r="F128" i="311" s="1"/>
  <c r="F7" i="311"/>
  <c r="I43" i="308"/>
  <c r="G43" i="308" s="1"/>
  <c r="G51" i="308" s="1"/>
  <c r="G7" i="308"/>
  <c r="G118" i="300"/>
  <c r="G127" i="300" s="1"/>
  <c r="H43" i="308"/>
  <c r="F43" i="308" s="1"/>
  <c r="F51" i="308" s="1"/>
  <c r="F53" i="308" s="1"/>
  <c r="F128" i="308" s="1"/>
  <c r="F7" i="308"/>
  <c r="H56" i="291"/>
  <c r="H118" i="291" s="1"/>
  <c r="G62" i="291"/>
  <c r="J91" i="291"/>
  <c r="F91" i="291" s="1"/>
  <c r="I56" i="291"/>
  <c r="F13" i="291"/>
  <c r="F57" i="291"/>
  <c r="F82" i="291"/>
  <c r="H91" i="291"/>
  <c r="D29" i="292"/>
  <c r="G56" i="300"/>
  <c r="K91" i="291"/>
  <c r="G13" i="291"/>
  <c r="G108" i="291"/>
  <c r="F128" i="300"/>
  <c r="F131" i="300" s="1"/>
  <c r="F56" i="300"/>
  <c r="G8" i="300"/>
  <c r="K7" i="300"/>
  <c r="D24" i="292"/>
  <c r="D33" i="292"/>
  <c r="I43" i="291"/>
  <c r="H43" i="291"/>
  <c r="G92" i="291"/>
  <c r="J56" i="291"/>
  <c r="J118" i="291" s="1"/>
  <c r="F97" i="291"/>
  <c r="J8" i="291"/>
  <c r="K56" i="291"/>
  <c r="K118" i="291" s="1"/>
  <c r="G82" i="291"/>
  <c r="I91" i="291"/>
  <c r="G91" i="291" s="1"/>
  <c r="K8" i="291"/>
  <c r="F56" i="291"/>
  <c r="J34" i="283"/>
  <c r="H34" i="283"/>
  <c r="F34" i="283"/>
  <c r="J33" i="283"/>
  <c r="H33" i="283"/>
  <c r="F33" i="283"/>
  <c r="J32" i="283"/>
  <c r="J31" i="283"/>
  <c r="F31" i="283"/>
  <c r="J30" i="283"/>
  <c r="H30" i="283"/>
  <c r="F30" i="283"/>
  <c r="J29" i="283"/>
  <c r="H29" i="283"/>
  <c r="F29" i="283"/>
  <c r="H28" i="283"/>
  <c r="H27" i="283"/>
  <c r="H26" i="283"/>
  <c r="F26" i="283"/>
  <c r="H25" i="283"/>
  <c r="J24" i="283"/>
  <c r="H24" i="283"/>
  <c r="F24" i="283"/>
  <c r="H23" i="283"/>
  <c r="F23" i="283"/>
  <c r="J21" i="283"/>
  <c r="H21" i="283"/>
  <c r="H20" i="283"/>
  <c r="J19" i="283"/>
  <c r="H19" i="283"/>
  <c r="F19" i="283"/>
  <c r="H17" i="283"/>
  <c r="H15" i="283"/>
  <c r="H14" i="283"/>
  <c r="H12" i="283"/>
  <c r="G122" i="282"/>
  <c r="F122" i="282"/>
  <c r="G120" i="282"/>
  <c r="F120" i="282"/>
  <c r="G117" i="282"/>
  <c r="F117" i="282"/>
  <c r="G116" i="282"/>
  <c r="F116" i="282"/>
  <c r="G115" i="282"/>
  <c r="F115" i="282"/>
  <c r="K114" i="282"/>
  <c r="J114" i="282"/>
  <c r="I114" i="282"/>
  <c r="G114" i="282" s="1"/>
  <c r="H114" i="282"/>
  <c r="G111" i="282"/>
  <c r="F111" i="282"/>
  <c r="G110" i="282"/>
  <c r="F110" i="282"/>
  <c r="G109" i="282"/>
  <c r="F109" i="282"/>
  <c r="K108" i="282"/>
  <c r="J108" i="282"/>
  <c r="I108" i="282"/>
  <c r="G108" i="282" s="1"/>
  <c r="H108" i="282"/>
  <c r="F108" i="282" s="1"/>
  <c r="G105" i="282"/>
  <c r="F105" i="282"/>
  <c r="G104" i="282"/>
  <c r="F104" i="282"/>
  <c r="G102" i="282"/>
  <c r="F102" i="282"/>
  <c r="K101" i="282"/>
  <c r="J101" i="282"/>
  <c r="I101" i="282"/>
  <c r="H101" i="282"/>
  <c r="F101" i="282" s="1"/>
  <c r="G101" i="282"/>
  <c r="G100" i="282"/>
  <c r="F100" i="282"/>
  <c r="G98" i="282"/>
  <c r="F98" i="282"/>
  <c r="K97" i="282"/>
  <c r="J97" i="282"/>
  <c r="I97" i="282"/>
  <c r="H97" i="282"/>
  <c r="F97" i="282" s="1"/>
  <c r="G96" i="282"/>
  <c r="F96" i="282"/>
  <c r="G95" i="282"/>
  <c r="F95" i="282"/>
  <c r="G94" i="282"/>
  <c r="F94" i="282"/>
  <c r="G93" i="282"/>
  <c r="F93" i="282"/>
  <c r="K92" i="282"/>
  <c r="J92" i="282"/>
  <c r="I92" i="282"/>
  <c r="G92" i="282" s="1"/>
  <c r="H92" i="282"/>
  <c r="F92" i="282" s="1"/>
  <c r="G90" i="282"/>
  <c r="F90" i="282"/>
  <c r="G83" i="282"/>
  <c r="F83" i="282"/>
  <c r="K82" i="282"/>
  <c r="J82" i="282"/>
  <c r="F82" i="282" s="1"/>
  <c r="I82" i="282"/>
  <c r="H82" i="282"/>
  <c r="G79" i="282"/>
  <c r="F79" i="282"/>
  <c r="G78" i="282"/>
  <c r="F78" i="282"/>
  <c r="K77" i="282"/>
  <c r="J77" i="282"/>
  <c r="F77" i="282" s="1"/>
  <c r="I77" i="282"/>
  <c r="G77" i="282" s="1"/>
  <c r="H77" i="282"/>
  <c r="G74" i="282"/>
  <c r="F74" i="282"/>
  <c r="G73" i="282"/>
  <c r="F73" i="282"/>
  <c r="G72" i="282"/>
  <c r="F72" i="282"/>
  <c r="K71" i="282"/>
  <c r="J71" i="282"/>
  <c r="F71" i="282" s="1"/>
  <c r="I71" i="282"/>
  <c r="H71" i="282"/>
  <c r="G70" i="282"/>
  <c r="F70" i="282"/>
  <c r="G69" i="282"/>
  <c r="F69" i="282"/>
  <c r="G67" i="282"/>
  <c r="F67" i="282"/>
  <c r="K66" i="282"/>
  <c r="J66" i="282"/>
  <c r="I66" i="282"/>
  <c r="G66" i="282" s="1"/>
  <c r="H66" i="282"/>
  <c r="G65" i="282"/>
  <c r="F65" i="282"/>
  <c r="G63" i="282"/>
  <c r="F63" i="282"/>
  <c r="K62" i="282"/>
  <c r="G62" i="282" s="1"/>
  <c r="J62" i="282"/>
  <c r="J56" i="282" s="1"/>
  <c r="I62" i="282"/>
  <c r="H62" i="282"/>
  <c r="G61" i="282"/>
  <c r="F61" i="282"/>
  <c r="G60" i="282"/>
  <c r="F60" i="282"/>
  <c r="G59" i="282"/>
  <c r="F59" i="282"/>
  <c r="G58" i="282"/>
  <c r="F58" i="282"/>
  <c r="K57" i="282"/>
  <c r="J57" i="282"/>
  <c r="I57" i="282"/>
  <c r="H57" i="282"/>
  <c r="G36" i="282"/>
  <c r="F36" i="282"/>
  <c r="G34" i="282"/>
  <c r="F34" i="282"/>
  <c r="G32" i="282"/>
  <c r="F32" i="282"/>
  <c r="K31" i="282"/>
  <c r="J31" i="282"/>
  <c r="I31" i="282"/>
  <c r="G31" i="282" s="1"/>
  <c r="H31" i="282"/>
  <c r="F31" i="282" s="1"/>
  <c r="G24" i="282"/>
  <c r="F24" i="282"/>
  <c r="G23" i="282"/>
  <c r="F23" i="282"/>
  <c r="K22" i="282"/>
  <c r="J22" i="282"/>
  <c r="I22" i="282"/>
  <c r="H22" i="282"/>
  <c r="G20" i="282"/>
  <c r="F20" i="282"/>
  <c r="G19" i="282"/>
  <c r="F19" i="282"/>
  <c r="G16" i="282"/>
  <c r="F16" i="282"/>
  <c r="G15" i="282"/>
  <c r="F15" i="282"/>
  <c r="K13" i="282"/>
  <c r="J13" i="282"/>
  <c r="I13" i="282"/>
  <c r="G13" i="282" s="1"/>
  <c r="H13" i="282"/>
  <c r="F13" i="282" s="1"/>
  <c r="G12" i="282"/>
  <c r="F12" i="282"/>
  <c r="G11" i="282"/>
  <c r="F11" i="282"/>
  <c r="G10" i="282"/>
  <c r="F10" i="282"/>
  <c r="G9" i="282"/>
  <c r="F9" i="282"/>
  <c r="K8" i="282"/>
  <c r="K7" i="282" s="1"/>
  <c r="K43" i="282" s="1"/>
  <c r="J8" i="282"/>
  <c r="J7" i="282" s="1"/>
  <c r="J43" i="282" s="1"/>
  <c r="F131" i="311" l="1"/>
  <c r="F129" i="311"/>
  <c r="F118" i="291"/>
  <c r="F127" i="291" s="1"/>
  <c r="F22" i="282"/>
  <c r="F66" i="282"/>
  <c r="F131" i="308"/>
  <c r="F129" i="308"/>
  <c r="I91" i="282"/>
  <c r="K91" i="282"/>
  <c r="G91" i="282" s="1"/>
  <c r="G82" i="282"/>
  <c r="G22" i="282"/>
  <c r="H8" i="282"/>
  <c r="F8" i="282" s="1"/>
  <c r="I56" i="282"/>
  <c r="G56" i="282" s="1"/>
  <c r="F62" i="282"/>
  <c r="G56" i="291"/>
  <c r="I8" i="282"/>
  <c r="G8" i="282" s="1"/>
  <c r="F57" i="282"/>
  <c r="G71" i="282"/>
  <c r="J91" i="282"/>
  <c r="F114" i="282"/>
  <c r="F129" i="300"/>
  <c r="K43" i="300"/>
  <c r="G43" i="300" s="1"/>
  <c r="G51" i="300" s="1"/>
  <c r="G7" i="300"/>
  <c r="D33" i="283"/>
  <c r="D30" i="283"/>
  <c r="D24" i="283"/>
  <c r="G8" i="291"/>
  <c r="K7" i="291"/>
  <c r="F8" i="291"/>
  <c r="J7" i="291"/>
  <c r="I118" i="291"/>
  <c r="G118" i="291" s="1"/>
  <c r="G127" i="291" s="1"/>
  <c r="D29" i="283"/>
  <c r="D19" i="283"/>
  <c r="D34" i="283"/>
  <c r="J118" i="282"/>
  <c r="H7" i="282"/>
  <c r="K56" i="282"/>
  <c r="K118" i="282" s="1"/>
  <c r="G97" i="282"/>
  <c r="G57" i="282"/>
  <c r="I7" i="282"/>
  <c r="H91" i="282"/>
  <c r="F91" i="282" s="1"/>
  <c r="H56" i="282"/>
  <c r="J34" i="281"/>
  <c r="H34" i="281"/>
  <c r="F34" i="281"/>
  <c r="J33" i="281"/>
  <c r="H33" i="281"/>
  <c r="F33" i="281"/>
  <c r="J32" i="281"/>
  <c r="H32" i="281"/>
  <c r="F32" i="281"/>
  <c r="J31" i="281"/>
  <c r="H31" i="281"/>
  <c r="F31" i="281"/>
  <c r="D31" i="281" s="1"/>
  <c r="J30" i="281"/>
  <c r="H30" i="281"/>
  <c r="F30" i="281"/>
  <c r="J29" i="281"/>
  <c r="H29" i="281"/>
  <c r="F29" i="281"/>
  <c r="J28" i="281"/>
  <c r="H28" i="281"/>
  <c r="F28" i="281"/>
  <c r="J27" i="281"/>
  <c r="H27" i="281"/>
  <c r="F27" i="281"/>
  <c r="J26" i="281"/>
  <c r="H26" i="281"/>
  <c r="F26" i="281"/>
  <c r="J25" i="281"/>
  <c r="H25" i="281"/>
  <c r="F25" i="281"/>
  <c r="J24" i="281"/>
  <c r="H24" i="281"/>
  <c r="F24" i="281"/>
  <c r="J23" i="281"/>
  <c r="H23" i="281"/>
  <c r="F23" i="281"/>
  <c r="J22" i="281"/>
  <c r="H22" i="281"/>
  <c r="F22" i="281"/>
  <c r="J21" i="281"/>
  <c r="H21" i="281"/>
  <c r="F21" i="281"/>
  <c r="J20" i="281"/>
  <c r="H20" i="281"/>
  <c r="F20" i="281"/>
  <c r="J19" i="281"/>
  <c r="H19" i="281"/>
  <c r="F19" i="281"/>
  <c r="D19" i="281" s="1"/>
  <c r="J18" i="281"/>
  <c r="H18" i="281"/>
  <c r="F18" i="281"/>
  <c r="J17" i="281"/>
  <c r="H17" i="281"/>
  <c r="F17" i="281"/>
  <c r="J16" i="281"/>
  <c r="H16" i="281"/>
  <c r="F16" i="281"/>
  <c r="J15" i="281"/>
  <c r="H15" i="281"/>
  <c r="F15" i="281"/>
  <c r="J14" i="281"/>
  <c r="H14" i="281"/>
  <c r="F14" i="281"/>
  <c r="J13" i="281"/>
  <c r="H13" i="281"/>
  <c r="F13" i="281"/>
  <c r="J12" i="281"/>
  <c r="H12" i="281"/>
  <c r="F12" i="281"/>
  <c r="I118" i="282" l="1"/>
  <c r="G118" i="282" s="1"/>
  <c r="G127" i="282" s="1"/>
  <c r="D28" i="281"/>
  <c r="D18" i="281"/>
  <c r="D13" i="281"/>
  <c r="D16" i="281"/>
  <c r="D22" i="281"/>
  <c r="D34" i="281"/>
  <c r="D15" i="281"/>
  <c r="D33" i="281"/>
  <c r="D14" i="281"/>
  <c r="D21" i="281"/>
  <c r="D25" i="281"/>
  <c r="K43" i="291"/>
  <c r="G43" i="291" s="1"/>
  <c r="G51" i="291" s="1"/>
  <c r="G7" i="291"/>
  <c r="J43" i="291"/>
  <c r="F43" i="291" s="1"/>
  <c r="F51" i="291" s="1"/>
  <c r="F53" i="291" s="1"/>
  <c r="F128" i="291" s="1"/>
  <c r="F7" i="291"/>
  <c r="D12" i="281"/>
  <c r="J11" i="281"/>
  <c r="D23" i="281"/>
  <c r="D27" i="281"/>
  <c r="D30" i="281"/>
  <c r="D29" i="281"/>
  <c r="D24" i="281"/>
  <c r="D26" i="281"/>
  <c r="F11" i="281"/>
  <c r="D20" i="281"/>
  <c r="D17" i="281"/>
  <c r="D32" i="281"/>
  <c r="G7" i="282"/>
  <c r="I43" i="282"/>
  <c r="G43" i="282" s="1"/>
  <c r="G51" i="282" s="1"/>
  <c r="H118" i="282"/>
  <c r="F118" i="282" s="1"/>
  <c r="F127" i="282" s="1"/>
  <c r="F56" i="282"/>
  <c r="F7" i="282"/>
  <c r="H43" i="282"/>
  <c r="F43" i="282" s="1"/>
  <c r="F51" i="282" s="1"/>
  <c r="F53" i="282" s="1"/>
  <c r="H11" i="281"/>
  <c r="F131" i="291" l="1"/>
  <c r="F129" i="291"/>
  <c r="D11" i="281"/>
  <c r="F128" i="282"/>
  <c r="F131" i="282" s="1"/>
  <c r="A41" i="279"/>
  <c r="A40" i="279"/>
  <c r="A39" i="279"/>
  <c r="F129" i="282" l="1"/>
  <c r="T33" i="275"/>
  <c r="O33" i="275"/>
  <c r="T32" i="275"/>
  <c r="T31" i="275"/>
  <c r="B31" i="275"/>
  <c r="T30" i="275"/>
  <c r="T29" i="275"/>
  <c r="T28" i="275"/>
  <c r="V27" i="275"/>
  <c r="U27" i="275"/>
  <c r="T27" i="275"/>
  <c r="S27" i="275"/>
  <c r="R27" i="275"/>
  <c r="Q27" i="275"/>
  <c r="T26" i="275"/>
  <c r="T25" i="275"/>
  <c r="K25" i="275"/>
  <c r="J25" i="275"/>
  <c r="I25" i="275"/>
  <c r="H25" i="275"/>
  <c r="G25" i="275"/>
  <c r="F25" i="275"/>
  <c r="E25" i="275"/>
  <c r="D25" i="275"/>
  <c r="C25" i="275"/>
  <c r="V24" i="275"/>
  <c r="U24" i="275"/>
  <c r="S24" i="275"/>
  <c r="R24" i="275"/>
  <c r="Q24" i="275"/>
  <c r="T23" i="275"/>
  <c r="O23" i="275"/>
  <c r="N23" i="275" s="1"/>
  <c r="T22" i="275"/>
  <c r="O22" i="275"/>
  <c r="K22" i="275"/>
  <c r="J22" i="275"/>
  <c r="J11" i="275" s="1"/>
  <c r="I22" i="275"/>
  <c r="H22" i="275"/>
  <c r="G22" i="275"/>
  <c r="F22" i="275"/>
  <c r="E22" i="275"/>
  <c r="D22" i="275"/>
  <c r="C22" i="275"/>
  <c r="T21" i="275"/>
  <c r="B21" i="275"/>
  <c r="T20" i="275"/>
  <c r="O20" i="275"/>
  <c r="N20" i="275" s="1"/>
  <c r="T19" i="275"/>
  <c r="T18" i="275"/>
  <c r="B18" i="275"/>
  <c r="V17" i="275"/>
  <c r="U17" i="275"/>
  <c r="S17" i="275"/>
  <c r="S9" i="275" s="1"/>
  <c r="S8" i="275" s="1"/>
  <c r="Q17" i="275"/>
  <c r="Q9" i="275" s="1"/>
  <c r="Q8" i="275" s="1"/>
  <c r="AA16" i="275"/>
  <c r="Z16" i="275"/>
  <c r="T16" i="275"/>
  <c r="T15" i="275"/>
  <c r="O15" i="275"/>
  <c r="N15" i="275"/>
  <c r="B15" i="275"/>
  <c r="AA14" i="275"/>
  <c r="Z14" i="275"/>
  <c r="T14" i="275"/>
  <c r="B14" i="275"/>
  <c r="AA13" i="275"/>
  <c r="Z13" i="275"/>
  <c r="T13" i="275"/>
  <c r="K13" i="275"/>
  <c r="J13" i="275"/>
  <c r="I13" i="275"/>
  <c r="I12" i="275" s="1"/>
  <c r="I11" i="275" s="1"/>
  <c r="H13" i="275"/>
  <c r="H12" i="275" s="1"/>
  <c r="H11" i="275" s="1"/>
  <c r="G13" i="275"/>
  <c r="F13" i="275"/>
  <c r="F12" i="275" s="1"/>
  <c r="F11" i="275" s="1"/>
  <c r="D13" i="275"/>
  <c r="C13" i="275"/>
  <c r="Z12" i="275"/>
  <c r="T12" i="275"/>
  <c r="O12" i="275"/>
  <c r="K12" i="275"/>
  <c r="K11" i="275" s="1"/>
  <c r="J12" i="275"/>
  <c r="G12" i="275"/>
  <c r="D12" i="275"/>
  <c r="C12" i="275"/>
  <c r="C11" i="275" s="1"/>
  <c r="Z11" i="275"/>
  <c r="T11" i="275"/>
  <c r="O11" i="275"/>
  <c r="N11" i="275" s="1"/>
  <c r="D11" i="275"/>
  <c r="AA10" i="275"/>
  <c r="Z10" i="275"/>
  <c r="V10" i="275"/>
  <c r="U10" i="275"/>
  <c r="T10" i="275"/>
  <c r="S10" i="275"/>
  <c r="R10" i="275"/>
  <c r="Q10" i="275"/>
  <c r="AA9" i="275"/>
  <c r="Z9" i="275"/>
  <c r="Z8" i="275" s="1"/>
  <c r="Y9" i="275"/>
  <c r="V9" i="275"/>
  <c r="U9" i="275"/>
  <c r="T9" i="275" s="1"/>
  <c r="AF8" i="275"/>
  <c r="AD8" i="275"/>
  <c r="AC8" i="275"/>
  <c r="U8" i="275"/>
  <c r="O8" i="275"/>
  <c r="N8" i="275"/>
  <c r="AB7" i="275"/>
  <c r="T17" i="275" l="1"/>
  <c r="T8" i="275" s="1"/>
  <c r="N22" i="275"/>
  <c r="Y10" i="275"/>
  <c r="Y14" i="275"/>
  <c r="G11" i="275"/>
  <c r="T24" i="275"/>
  <c r="AB8" i="275"/>
  <c r="V8" i="275"/>
  <c r="N12" i="275"/>
  <c r="Y13" i="275"/>
  <c r="Y16" i="275"/>
  <c r="N33" i="275"/>
  <c r="G122" i="272"/>
  <c r="F122" i="272"/>
  <c r="G120" i="272"/>
  <c r="F120" i="272"/>
  <c r="G117" i="272"/>
  <c r="F117" i="272"/>
  <c r="G116" i="272"/>
  <c r="F116" i="272"/>
  <c r="G115" i="272"/>
  <c r="F115" i="272"/>
  <c r="K114" i="272"/>
  <c r="J114" i="272"/>
  <c r="F114" i="272" s="1"/>
  <c r="I114" i="272"/>
  <c r="H114" i="272"/>
  <c r="G114" i="272"/>
  <c r="G111" i="272"/>
  <c r="F111" i="272"/>
  <c r="G110" i="272"/>
  <c r="F110" i="272"/>
  <c r="G109" i="272"/>
  <c r="F109" i="272"/>
  <c r="K108" i="272"/>
  <c r="J108" i="272"/>
  <c r="F108" i="272" s="1"/>
  <c r="I108" i="272"/>
  <c r="G108" i="272" s="1"/>
  <c r="H108" i="272"/>
  <c r="G105" i="272"/>
  <c r="F105" i="272"/>
  <c r="G104" i="272"/>
  <c r="F104" i="272"/>
  <c r="G102" i="272"/>
  <c r="F102" i="272"/>
  <c r="K101" i="272"/>
  <c r="J101" i="272"/>
  <c r="F101" i="272" s="1"/>
  <c r="I101" i="272"/>
  <c r="H101" i="272"/>
  <c r="G101" i="272"/>
  <c r="G100" i="272"/>
  <c r="F100" i="272"/>
  <c r="G98" i="272"/>
  <c r="F98" i="272"/>
  <c r="K97" i="272"/>
  <c r="J97" i="272"/>
  <c r="I97" i="272"/>
  <c r="G97" i="272" s="1"/>
  <c r="H97" i="272"/>
  <c r="G96" i="272"/>
  <c r="F96" i="272"/>
  <c r="G95" i="272"/>
  <c r="F95" i="272"/>
  <c r="G94" i="272"/>
  <c r="F94" i="272"/>
  <c r="G93" i="272"/>
  <c r="F93" i="272"/>
  <c r="K92" i="272"/>
  <c r="J92" i="272"/>
  <c r="I92" i="272"/>
  <c r="H92" i="272"/>
  <c r="F92" i="272" s="1"/>
  <c r="G92" i="272"/>
  <c r="G90" i="272"/>
  <c r="F90" i="272"/>
  <c r="G83" i="272"/>
  <c r="F83" i="272"/>
  <c r="K82" i="272"/>
  <c r="J82" i="272"/>
  <c r="F82" i="272" s="1"/>
  <c r="I82" i="272"/>
  <c r="G82" i="272" s="1"/>
  <c r="H82" i="272"/>
  <c r="G79" i="272"/>
  <c r="F79" i="272"/>
  <c r="G78" i="272"/>
  <c r="F78" i="272"/>
  <c r="K77" i="272"/>
  <c r="J77" i="272"/>
  <c r="I77" i="272"/>
  <c r="G77" i="272" s="1"/>
  <c r="H77" i="272"/>
  <c r="F77" i="272" s="1"/>
  <c r="G74" i="272"/>
  <c r="F74" i="272"/>
  <c r="G73" i="272"/>
  <c r="F73" i="272"/>
  <c r="G72" i="272"/>
  <c r="F72" i="272"/>
  <c r="K71" i="272"/>
  <c r="J71" i="272"/>
  <c r="I71" i="272"/>
  <c r="G71" i="272" s="1"/>
  <c r="H71" i="272"/>
  <c r="F71" i="272" s="1"/>
  <c r="G70" i="272"/>
  <c r="F70" i="272"/>
  <c r="G69" i="272"/>
  <c r="F69" i="272"/>
  <c r="G67" i="272"/>
  <c r="F67" i="272"/>
  <c r="K66" i="272"/>
  <c r="J66" i="272"/>
  <c r="I66" i="272"/>
  <c r="H66" i="272"/>
  <c r="F66" i="272" s="1"/>
  <c r="G65" i="272"/>
  <c r="F65" i="272"/>
  <c r="G63" i="272"/>
  <c r="F63" i="272"/>
  <c r="K62" i="272"/>
  <c r="J62" i="272"/>
  <c r="I62" i="272"/>
  <c r="H62" i="272"/>
  <c r="G62" i="272"/>
  <c r="F62" i="272"/>
  <c r="G61" i="272"/>
  <c r="F61" i="272"/>
  <c r="G60" i="272"/>
  <c r="F60" i="272"/>
  <c r="G59" i="272"/>
  <c r="F59" i="272"/>
  <c r="G58" i="272"/>
  <c r="F58" i="272"/>
  <c r="K57" i="272"/>
  <c r="J57" i="272"/>
  <c r="I57" i="272"/>
  <c r="G57" i="272" s="1"/>
  <c r="H57" i="272"/>
  <c r="F57" i="272" s="1"/>
  <c r="H56" i="272"/>
  <c r="G36" i="272"/>
  <c r="F36" i="272"/>
  <c r="G34" i="272"/>
  <c r="F34" i="272"/>
  <c r="G32" i="272"/>
  <c r="F32" i="272"/>
  <c r="K31" i="272"/>
  <c r="J31" i="272"/>
  <c r="I31" i="272"/>
  <c r="H31" i="272"/>
  <c r="F31" i="272" s="1"/>
  <c r="G24" i="272"/>
  <c r="F24" i="272"/>
  <c r="G23" i="272"/>
  <c r="F23" i="272"/>
  <c r="K22" i="272"/>
  <c r="J22" i="272"/>
  <c r="I22" i="272"/>
  <c r="G22" i="272" s="1"/>
  <c r="H22" i="272"/>
  <c r="F22" i="272" s="1"/>
  <c r="G20" i="272"/>
  <c r="F20" i="272"/>
  <c r="G19" i="272"/>
  <c r="F19" i="272"/>
  <c r="G16" i="272"/>
  <c r="F16" i="272"/>
  <c r="G15" i="272"/>
  <c r="F15" i="272"/>
  <c r="K13" i="272"/>
  <c r="K8" i="272" s="1"/>
  <c r="J13" i="272"/>
  <c r="J8" i="272" s="1"/>
  <c r="J7" i="272" s="1"/>
  <c r="J43" i="272" s="1"/>
  <c r="I13" i="272"/>
  <c r="H13" i="272"/>
  <c r="H8" i="272" s="1"/>
  <c r="F8" i="272" s="1"/>
  <c r="G12" i="272"/>
  <c r="F12" i="272"/>
  <c r="G11" i="272"/>
  <c r="F11" i="272"/>
  <c r="G10" i="272"/>
  <c r="F10" i="272"/>
  <c r="G9" i="272"/>
  <c r="F9" i="272"/>
  <c r="I8" i="272"/>
  <c r="F13" i="272" l="1"/>
  <c r="J91" i="272"/>
  <c r="H91" i="272"/>
  <c r="K91" i="272"/>
  <c r="G31" i="272"/>
  <c r="I56" i="272"/>
  <c r="K56" i="272"/>
  <c r="K118" i="272" s="1"/>
  <c r="G66" i="272"/>
  <c r="I7" i="272"/>
  <c r="I43" i="272"/>
  <c r="G43" i="272" s="1"/>
  <c r="G51" i="272" s="1"/>
  <c r="G7" i="272"/>
  <c r="G8" i="272"/>
  <c r="K7" i="272"/>
  <c r="K43" i="272" s="1"/>
  <c r="H7" i="272"/>
  <c r="J56" i="272"/>
  <c r="J118" i="272" s="1"/>
  <c r="I91" i="272"/>
  <c r="G91" i="272" s="1"/>
  <c r="G13" i="272"/>
  <c r="F97" i="272"/>
  <c r="H118" i="272"/>
  <c r="G56" i="272" l="1"/>
  <c r="F91" i="272"/>
  <c r="F118" i="272"/>
  <c r="F127" i="272" s="1"/>
  <c r="F7" i="272"/>
  <c r="H43" i="272"/>
  <c r="F43" i="272" s="1"/>
  <c r="F51" i="272" s="1"/>
  <c r="F53" i="272" s="1"/>
  <c r="F128" i="272" s="1"/>
  <c r="F131" i="272" s="1"/>
  <c r="F56" i="272"/>
  <c r="I118" i="272"/>
  <c r="G118" i="272" s="1"/>
  <c r="G127" i="272" s="1"/>
  <c r="F129" i="272" l="1"/>
</calcChain>
</file>

<file path=xl/sharedStrings.xml><?xml version="1.0" encoding="utf-8"?>
<sst xmlns="http://schemas.openxmlformats.org/spreadsheetml/2006/main" count="6904" uniqueCount="3010">
  <si>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</si>
  <si>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</si>
  <si>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</si>
  <si>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</si>
  <si>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</si>
  <si>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</si>
  <si>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</si>
  <si>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</si>
  <si>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</si>
  <si>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</si>
  <si>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</si>
  <si>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5" type="noConversion"/>
  </si>
  <si>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</si>
  <si>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</si>
  <si>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</si>
  <si>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</si>
  <si>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</si>
  <si>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</si>
  <si>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</si>
  <si>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4" type="noConversion"/>
  </si>
  <si>
    <t>＊統計單位：公斤。</t>
    <phoneticPr fontId="14" type="noConversion"/>
  </si>
  <si>
    <t>＊發布週期：月。</t>
    <phoneticPr fontId="14"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</si>
  <si>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</si>
  <si>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</si>
  <si>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4" type="noConversion"/>
  </si>
  <si>
    <t>＊發布週期：年。</t>
    <phoneticPr fontId="14"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</si>
  <si>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</si>
  <si>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</si>
  <si>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</si>
  <si>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</si>
  <si>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</si>
  <si>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</si>
  <si>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</si>
  <si>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</si>
  <si>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</si>
  <si>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</si>
  <si>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</si>
  <si>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</si>
  <si>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</si>
  <si>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</si>
  <si>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</si>
  <si>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</si>
  <si>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</si>
  <si>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</si>
  <si>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</si>
  <si>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</si>
  <si>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</si>
  <si>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</si>
  <si>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</si>
  <si>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</si>
  <si>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4" type="noConversion"/>
  </si>
  <si>
    <t>（五）本表調解方式合計欄應與「3311-04-01-3臺東縣臺東市公所辦理調解業務概況」之結案件數總計相符。</t>
    <phoneticPr fontId="14" type="noConversion"/>
  </si>
  <si>
    <t>資料項目：推行社區發展工作概況</t>
    <phoneticPr fontId="5" type="noConversion"/>
  </si>
  <si>
    <t>(二)社區發展協會：係指經主管機關劃定，依法成立之社區發展協會。</t>
    <phoneticPr fontId="14" type="noConversion"/>
  </si>
  <si>
    <t>(三)社區戶數：係指社區劃定範圍內所有戶數。</t>
    <phoneticPr fontId="14" type="noConversion"/>
  </si>
  <si>
    <t>(四)社區人口數：係指社區劃定範圍內所有人口數。</t>
    <phoneticPr fontId="14" type="noConversion"/>
  </si>
  <si>
    <t>(五)社區發展協會會員：由社區居民自動申請加入社區發展協會為之會員人數。</t>
    <phoneticPr fontId="14" type="noConversion"/>
  </si>
  <si>
    <t>(六)社區生產建設基金：為充裕社區經濟來源，健全社區發展組織，期能負起社區成果維護，推行社會教育、社區文化活動及福利服務工作，以提昇社區居民生活品質而籌措之基金。</t>
    <phoneticPr fontId="14" type="noConversion"/>
  </si>
  <si>
    <t>(七)使用經費：指依法成立之社區發展協會，其經費來源。
 1.政府補助款：為促進社區發展，增進居民福利，根據社區發展協會所提之計畫及自籌款項，政府機關依年度社區發展工作計畫給予之補助。(包含中央、本府、鄉（鎮、市、區)補助款)
 2.社區自籌款：社區發展協會為促進社區發展，增進居民福利，擬定工作計畫，結合社區資源及由居民繳交或樂捐之款項。(包含民眾配合款、民眾捐款、生產收益、其他收入)
(八)社區活動中心：為推展社區發展各項建設工作之需要而興建，提供作為社區民眾集會及辦理各項文康育樂活動之場所，包含原建(未作修擴建)、新建及修擴建，並不考慮產權問題。</t>
    <phoneticPr fontId="14" type="noConversion"/>
  </si>
  <si>
    <t>＊統計單位：戶數、人數、新台幣元。</t>
    <phoneticPr fontId="14" type="noConversion"/>
  </si>
  <si>
    <t>＊統計分類：橫項依「鄉鎮市區別」分；縱項依「社區戶數」、「社區人口數」、「理監事人數」、「社區發展協會會員數」、「設置社區生產建設基金」、「實際使用經費」、「社區活動中心(幢)」及「社區發展工作項目」分。</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</si>
  <si>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</si>
  <si>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</si>
  <si>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</si>
  <si>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4"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</si>
  <si>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</si>
  <si>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</si>
  <si>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</si>
  <si>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</si>
  <si>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</si>
  <si>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</si>
  <si>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</si>
  <si>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</si>
  <si>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</si>
  <si>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</si>
  <si>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</si>
  <si>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</si>
  <si>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</si>
  <si>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</si>
  <si>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</si>
  <si>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</si>
  <si>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</si>
  <si>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</si>
  <si>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</si>
  <si>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</si>
  <si>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</si>
  <si>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</si>
  <si>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</si>
  <si>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</si>
  <si>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</si>
  <si>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</si>
  <si>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</si>
  <si>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</si>
  <si>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4" type="noConversion"/>
  </si>
  <si>
    <t>＊發布週期：季。</t>
    <phoneticPr fontId="14"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</si>
  <si>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</si>
  <si>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</si>
  <si>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</si>
  <si>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</si>
  <si>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</si>
  <si>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</si>
  <si>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</si>
  <si>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</si>
  <si>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</si>
  <si>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</si>
  <si>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</si>
  <si>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(十三)包裝用發泡塑膠：指以發泡聚苯乙烯（EPS）、發泡聚乙烯（EPE）、發泡聚丙烯（EPP）、發泡乙烯聚合物（EPO）等材質作為緩衝材、保溫絕熱材之包裝(即保麗龍)。</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</si>
  <si>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</si>
  <si>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</si>
  <si>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</si>
  <si>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</si>
  <si>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</si>
  <si>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</si>
  <si>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</si>
  <si>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</si>
  <si>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</si>
  <si>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</si>
  <si>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</si>
  <si>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</si>
  <si>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</si>
  <si>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</si>
  <si>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</si>
  <si>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4"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</si>
  <si>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</si>
  <si>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</si>
  <si>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</si>
  <si>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4"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</si>
  <si>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</si>
  <si>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</si>
  <si>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</si>
  <si>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</si>
  <si>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</si>
  <si>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</si>
  <si>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</si>
  <si>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</si>
  <si>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</si>
  <si>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</si>
  <si>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</si>
  <si>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</si>
  <si>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4"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</si>
  <si>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</si>
  <si>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</si>
  <si>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</si>
  <si>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4" type="noConversion"/>
  </si>
  <si>
    <t>資料種類：環境統計</t>
    <phoneticPr fontId="14" type="noConversion"/>
  </si>
  <si>
    <t>資料種類：行政統計</t>
    <phoneticPr fontId="14" type="noConversion"/>
  </si>
  <si>
    <t>資料種類：社會保障統計</t>
    <phoneticPr fontId="14"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</si>
  <si>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</si>
  <si>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</si>
  <si>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</si>
  <si>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</si>
  <si>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</si>
  <si>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</si>
  <si>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</si>
  <si>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</si>
  <si>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</si>
  <si>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</si>
  <si>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4"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</si>
  <si>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</si>
  <si>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</si>
  <si>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</si>
  <si>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</si>
  <si>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</si>
  <si>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</si>
  <si>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</si>
  <si>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</si>
  <si>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</si>
  <si>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</si>
  <si>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</si>
  <si>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</si>
  <si>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</si>
  <si>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</si>
  <si>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</si>
  <si>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</si>
  <si>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4" type="noConversion"/>
  </si>
  <si>
    <t>資料項目：寺廟登記概況</t>
    <phoneticPr fontId="5" type="noConversion"/>
  </si>
  <si>
    <t>＊統計地區範圍及對象：凡轄內依據監督寺廟條例、寺廟登記規則等規定經許可登記者，均為統計對象。</t>
    <phoneticPr fontId="5" type="noConversion"/>
  </si>
  <si>
    <t>（一）寺廟數：分為總座數、登記別、類別、組織型態。</t>
    <phoneticPr fontId="14" type="noConversion"/>
  </si>
  <si>
    <t>橫項依「宗教別」分；縱項依「寺廟數」、「不動產」及「信徒人數」分。</t>
    <phoneticPr fontId="14" type="noConversion"/>
  </si>
  <si>
    <t>＊統計分類：</t>
    <phoneticPr fontId="5" type="noConversion"/>
  </si>
  <si>
    <t>（二）不動產：分為寺廟、其他。</t>
    <phoneticPr fontId="14"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</si>
  <si>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</si>
  <si>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</si>
  <si>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r>
      <t>（三）補辦登記：指違建寺廟，基於主管機關行政管理上的權宜措施，暫准以「補辦」名義所辦理登記之寺廟，其違建態樣如地目不符、無使用執照、未取得合法土地權源者</t>
    </r>
    <r>
      <rPr>
        <sz val="14"/>
        <rFont val="Times New Roman"/>
        <family val="1"/>
      </rPr>
      <t>…</t>
    </r>
    <r>
      <rPr>
        <sz val="14"/>
        <rFont val="標楷體"/>
        <family val="4"/>
        <charset val="136"/>
      </rPr>
      <t>等。</t>
    </r>
    <phoneticPr fontId="5" type="noConversion"/>
  </si>
  <si>
    <r>
      <t>（十）信徒人數：指依辦理寺廟登記須知第</t>
    </r>
    <r>
      <rPr>
        <sz val="14"/>
        <rFont val="Times New Roman"/>
        <family val="1"/>
      </rPr>
      <t>11</t>
    </r>
    <r>
      <rPr>
        <sz val="14"/>
        <rFont val="標楷體"/>
        <family val="4"/>
        <charset val="136"/>
      </rPr>
      <t>、</t>
    </r>
    <r>
      <rPr>
        <sz val="14"/>
        <rFont val="Times New Roman"/>
        <family val="1"/>
      </rPr>
      <t>12</t>
    </r>
    <r>
      <rPr>
        <sz val="14"/>
        <rFont val="標楷體"/>
        <family val="4"/>
        <charset val="136"/>
      </rPr>
      <t>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r>
    <phoneticPr fontId="5" type="noConversion"/>
  </si>
  <si>
    <t>（四）適用監督寺廟條例之寺廟：指登記有案，依據監督寺廟條例，其不動產（包括土地及建築物）以「寺廟」名義登記之寺廟。</t>
  </si>
  <si>
    <t>（五）私建：指寺廟登記規則修正施行前登記有案，由私人出資建立並管理，其不動產（包括土地及建築物）以私人名義登記之寺廟。</t>
  </si>
  <si>
    <t>（六）公建：指寺廟登記規則修正施行前登記有案，由政府機關或地方自治團體管理之寺廟。</t>
  </si>
  <si>
    <t>（七）已辦理財團法人登記數：寺廟依辦理寺廟登記須知完成寺廟登記程序後，寺廟負責人依財團法人相關法令規定，申請許可設立為財團法人制寺廟者。</t>
  </si>
  <si>
    <t>（八）未辦理財團法人登記數：寺廟依辦理寺廟登記須知完成寺廟登記程序但後續未申請許可設立為財團法人制寺廟者。</t>
  </si>
  <si>
    <t>（九）不動產：凡經辦理登記之寺廟坐落基地之不動產者（包括土地及建築物）屬之，其他部分係指非寺廟坐落基地及寺廟建築之外之土地及建築物。</t>
  </si>
  <si>
    <t>＊統計單位：座。</t>
    <phoneticPr fontId="14" type="noConversion"/>
  </si>
  <si>
    <t>＊統計單位：座、平方公尺、人。</t>
    <phoneticPr fontId="14" type="noConversion"/>
  </si>
  <si>
    <t>＊資料變革：無。</t>
    <phoneticPr fontId="14"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</si>
  <si>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</si>
  <si>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</si>
  <si>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</si>
  <si>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</si>
  <si>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</si>
  <si>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</si>
  <si>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</si>
  <si>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4" type="noConversion"/>
  </si>
  <si>
    <t>（一）醫療機構：分為醫院數、診所數。</t>
    <phoneticPr fontId="14" type="noConversion"/>
  </si>
  <si>
    <t>（二）文教機構：分為大學數、專科學校數、中學數、職校數、小學數、幼兒園數、圖書閱覽室數、其他。</t>
    <phoneticPr fontId="14" type="noConversion"/>
  </si>
  <si>
    <t>（三）公益慈善事業：分為養老院數、身心障礙教養院數、青少年輔導院數、福利基金會數、學生宿舍處數、技藝研習處數、社會服務中心數。</t>
    <phoneticPr fontId="14"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</si>
  <si>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</si>
  <si>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</si>
  <si>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</si>
  <si>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</si>
  <si>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4" type="noConversion"/>
  </si>
  <si>
    <t>資料種類：營造業統計</t>
    <phoneticPr fontId="14" type="noConversion"/>
  </si>
  <si>
    <t>資料種類：其他行政統計</t>
    <phoneticPr fontId="14" type="noConversion"/>
  </si>
  <si>
    <t>資料種類：宗教統計</t>
    <phoneticPr fontId="14" type="noConversion"/>
  </si>
  <si>
    <t>資料種類：土地統計</t>
    <phoneticPr fontId="14"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</si>
  <si>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</si>
  <si>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</si>
  <si>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</si>
  <si>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</si>
  <si>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4"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</si>
  <si>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</si>
  <si>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</si>
  <si>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5" type="noConversion"/>
  </si>
  <si>
    <t>資料項目：天然災害水土保持設施損失情形</t>
    <phoneticPr fontId="5" type="noConversion"/>
  </si>
  <si>
    <t>資料種類：天然災害統計</t>
    <phoneticPr fontId="14" type="noConversion"/>
  </si>
  <si>
    <t>資料項目：漁業從業人數</t>
    <phoneticPr fontId="5" type="noConversion"/>
  </si>
  <si>
    <t>資料種類：漁業統計</t>
    <phoneticPr fontId="14"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</si>
  <si>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</si>
  <si>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</si>
  <si>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</si>
  <si>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</si>
  <si>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</si>
  <si>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</si>
  <si>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</si>
  <si>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</si>
  <si>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</si>
  <si>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4"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</si>
  <si>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4"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</si>
  <si>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</si>
  <si>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</si>
  <si>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</si>
  <si>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4" type="noConversion"/>
  </si>
  <si>
    <t>＊統計指標編製方法與資料來源說明：根據本市漁民戶籍資料及漁業登記證,逐項查記填表送由漁業主管單位予以彙編。</t>
    <phoneticPr fontId="5" type="noConversion"/>
  </si>
  <si>
    <t>＊統計單位：戶數：戶；人口數：人。</t>
    <phoneticPr fontId="14" type="noConversion"/>
  </si>
  <si>
    <t>資料種類：運輸統計</t>
    <phoneticPr fontId="14" type="noConversion"/>
  </si>
  <si>
    <t>四、公開資料發布訊息</t>
    <phoneticPr fontId="14" type="noConversion"/>
  </si>
  <si>
    <t>＊同步發送單位（說明資料發布時同步發送之單位或可同步查得該資料之網址）：臺東縣政府農業處。</t>
    <phoneticPr fontId="5" type="noConversion"/>
  </si>
  <si>
    <t>＊統計單位：人。</t>
    <phoneticPr fontId="14"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</si>
  <si>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</si>
  <si>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</si>
  <si>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</si>
  <si>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</si>
  <si>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</si>
  <si>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＊傳真：</t>
    <phoneticPr fontId="5" type="noConversion"/>
  </si>
  <si>
    <t>＊聯絡電話：</t>
    <phoneticPr fontId="5" type="noConversion"/>
  </si>
  <si>
    <t>＊電子信箱：</t>
    <phoneticPr fontId="14" type="noConversion"/>
  </si>
  <si>
    <t>五、資料品質</t>
    <phoneticPr fontId="14"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</si>
  <si>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</si>
  <si>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</si>
  <si>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</si>
  <si>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＊聯絡電話：</t>
  </si>
  <si>
    <t>＊聯絡電話：</t>
    <phoneticPr fontId="5" type="noConversion"/>
  </si>
  <si>
    <t>＊傳真：</t>
  </si>
  <si>
    <t>＊傳真：</t>
    <phoneticPr fontId="5" type="noConversion"/>
  </si>
  <si>
    <t>＊電子信箱：</t>
  </si>
  <si>
    <t>＊電子信箱：</t>
    <phoneticPr fontId="14" type="noConversion"/>
  </si>
  <si>
    <t>七、其他事項：無。</t>
    <phoneticPr fontId="14" type="noConversion"/>
  </si>
  <si>
    <t>＊統計標準時間：以每季底之事實為準。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</si>
  <si>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</si>
  <si>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</si>
  <si>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4" type="noConversion"/>
  </si>
  <si>
    <r>
      <t>＊時效：</t>
    </r>
    <r>
      <rPr>
        <sz val="14"/>
        <color theme="1"/>
        <rFont val="標楷體"/>
        <family val="4"/>
        <charset val="136"/>
      </rPr>
      <t>15日</t>
    </r>
    <r>
      <rPr>
        <sz val="14"/>
        <color indexed="8"/>
        <rFont val="標楷體"/>
        <family val="4"/>
        <charset val="136"/>
      </rPr>
      <t>。</t>
    </r>
    <phoneticPr fontId="5"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</si>
  <si>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</si>
  <si>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</si>
  <si>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</si>
  <si>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</si>
  <si>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(一)社區：依「社區發展工作綱要」第2條規定，係指「經鄉(鎮、市、區)社區發展主管機關劃定，供為依法設立社區發展協會，推動社區發展工作之組織與活動區域」。</t>
    <phoneticPr fontId="14"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</si>
  <si>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</si>
  <si>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</si>
  <si>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</si>
  <si>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</si>
  <si>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</si>
  <si>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4" type="noConversion"/>
  </si>
  <si>
    <t>＊時效：2個月又20天。</t>
    <phoneticPr fontId="5" type="noConversion"/>
  </si>
  <si>
    <t>＊預告發布日期（含預告方式及週期）：期間開始二個月又二十日內以公務統計報表發布(預定發布時間如遇例假日則順延至次一工作日)。</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</si>
  <si>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</si>
  <si>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</si>
  <si>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</si>
  <si>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</si>
  <si>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4" type="noConversion"/>
  </si>
  <si>
    <t>（二）刑事結案件數：按妨害風化、妨害婚姻及家庭、傷害、妨害自由名譽信用
及秘密、竊盜及侵占詐欺、毀棄損壞及其他分。</t>
    <phoneticPr fontId="14" type="noConversion"/>
  </si>
  <si>
    <t>（一）民事結案件數：按債權、債務、
物權、親屬、繼承、商事、營建工程及其他分。</t>
    <phoneticPr fontId="14"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</si>
  <si>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</si>
  <si>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</si>
  <si>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＊預告發布日期（含預告方式及週期）：年度終了後1個月又5日內以公務統計報表發布(預定發布時間如遇例假日則順延至次一工作日)。</t>
    <phoneticPr fontId="5" type="noConversion"/>
  </si>
  <si>
    <t>＊預告發布日期（含預告方式及週期）：年度終了後1個月又五日內以公務統計報表發布(預定發布時間如遇例假日則順延至次一工作日)。</t>
    <phoneticPr fontId="5" type="noConversion"/>
  </si>
  <si>
    <t>＊統計分類：橫項依「鄉鎮市別」分；縱項依「委員總人數」、「性別」、「年齡」、「教育程度」、「行業」、「服務公職」及「委員年資」分。</t>
    <phoneticPr fontId="5" type="noConversion"/>
  </si>
  <si>
    <t>＊統計單位：件、%。</t>
    <phoneticPr fontId="14"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</si>
  <si>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4"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</si>
  <si>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</si>
  <si>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</si>
  <si>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</si>
  <si>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＊預告發布日期（含預告方式及週期）：次年三月五日前以公務統計報表發布(預定發布時間如遇例假日則順延至次一工作日)。</t>
    <phoneticPr fontId="5" type="noConversion"/>
  </si>
  <si>
    <t>＊時效：3個月又5日。</t>
    <phoneticPr fontId="5" type="noConversion"/>
  </si>
  <si>
    <t>＊預告發布日期（含預告方式及週期）：每年終了後三個月又五日內以公務統計報表發布(預定發布時間如遇例假日則順延至次一工作日)。</t>
    <phoneticPr fontId="5" type="noConversion"/>
  </si>
  <si>
    <t>＊時效：3個月又5日。</t>
    <phoneticPr fontId="5" type="noConversion"/>
  </si>
  <si>
    <t>＊統計單位：處、平方公尺、座、具、個。</t>
    <phoneticPr fontId="14" type="noConversion"/>
  </si>
  <si>
    <t>（十）本年遷出數：指撿骨或遷至其他骨灰（骸）存放設施安厝。</t>
    <phoneticPr fontId="14" type="noConversion"/>
  </si>
  <si>
    <t>（十一）開放中：係指設施營運中，受理民眾申請埋葬或骨灰（骸）存放。</t>
    <phoneticPr fontId="14" type="noConversion"/>
  </si>
  <si>
    <t>（十二）已停用：係指設施已禁葬或不再提供骨灰（骸）存放服務。</t>
    <phoneticPr fontId="14"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</si>
  <si>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</si>
  <si>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</si>
  <si>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</si>
  <si>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＊時效：2個月又20日。</t>
  </si>
  <si>
    <t>＊時效：2個月又20日。</t>
    <phoneticPr fontId="5" type="noConversion"/>
  </si>
  <si>
    <t>＊預告發布日期（含預告方式及週期）：次年3月20日前以公務統計報表發布(預定發布時間如遇例假日則順延至次一工作日)。</t>
    <phoneticPr fontId="5" type="noConversion"/>
  </si>
  <si>
    <t>（四）年底處數
1.開放中：係指設施營運中，受理民眾申請骨灰（骸）存放。
2.已停用：係指設施不再提供骨灰（骸）存放服務。</t>
    <phoneticPr fontId="14" type="noConversion"/>
  </si>
  <si>
    <t>＊統計單位：處、位數。</t>
    <phoneticPr fontId="14" type="noConversion"/>
  </si>
  <si>
    <t>＊統計分類：橫項依「鄉鎮市別」及「公私立別」分；縱項依「年底處數」、「年底最大容量」、「年底已使用量」、「年底尚未使用量」、「本年納入數量」及「本年遷出數量」分。</t>
    <phoneticPr fontId="5" type="noConversion"/>
  </si>
  <si>
    <t>＊預告發布日期（含預告方式及週期）：年度終了後2個月又20日內以公務統計報表發布(預定發布時間如遇例假日則順延至次一工作日)。</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</si>
  <si>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</si>
  <si>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</si>
  <si>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</si>
  <si>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</si>
  <si>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</si>
  <si>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</si>
  <si>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</si>
  <si>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</si>
  <si>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</si>
  <si>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</si>
  <si>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4" type="noConversion"/>
  </si>
  <si>
    <t>＊預告發布日期（含預告方式及週期）：年度終了後2個月又20日內以公務統計報表發布(預定發布時間如遇例假日則順延至次一工作日)。</t>
    <phoneticPr fontId="14" type="noConversion"/>
  </si>
  <si>
    <t>＊統計單位：件、個、人。</t>
    <phoneticPr fontId="14"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</si>
  <si>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</si>
  <si>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</si>
  <si>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</si>
  <si>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4"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</si>
  <si>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</si>
  <si>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</si>
  <si>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</si>
  <si>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</si>
  <si>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</si>
  <si>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</si>
  <si>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</si>
  <si>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</si>
  <si>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</si>
  <si>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</si>
  <si>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</si>
  <si>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</si>
  <si>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</si>
  <si>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14" type="noConversion"/>
  </si>
  <si>
    <t>＊統計單位：道路總長度：公里；總工程費：新台幣元。</t>
    <phoneticPr fontId="14"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</si>
  <si>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</si>
  <si>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</si>
  <si>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</si>
  <si>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</si>
  <si>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</si>
  <si>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</si>
  <si>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</si>
  <si>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</si>
  <si>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</si>
  <si>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</si>
  <si>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</si>
  <si>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</si>
  <si>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</si>
  <si>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</si>
  <si>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</si>
  <si>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</si>
  <si>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4"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</si>
  <si>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</si>
  <si>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</si>
  <si>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</si>
  <si>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</si>
  <si>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</si>
  <si>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</si>
  <si>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</si>
  <si>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</si>
  <si>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4"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</si>
  <si>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</si>
  <si>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</si>
  <si>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</si>
  <si>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</si>
  <si>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</si>
  <si>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</si>
  <si>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</si>
  <si>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</si>
  <si>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</si>
  <si>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</si>
  <si>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</si>
  <si>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</si>
  <si>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</si>
  <si>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</si>
  <si>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</si>
  <si>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</si>
  <si>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</si>
  <si>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</si>
  <si>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</si>
  <si>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</si>
  <si>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</si>
  <si>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</si>
  <si>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4"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</si>
  <si>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</si>
  <si>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</si>
  <si>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4"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</si>
  <si>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</si>
  <si>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</si>
  <si>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</si>
  <si>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</si>
  <si>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</si>
  <si>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</si>
  <si>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</si>
  <si>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</si>
  <si>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</si>
  <si>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</si>
  <si>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t>＊同步發送單位（說明資料發布時同步發送之單位或可同步查得該資料之網址）：臺東縣政府農業處。</t>
    <phoneticPr fontId="5" type="noConversion"/>
  </si>
  <si>
    <t>＊統計地區範圍及對象：本調查以本所轄內戶籍所在地之漁戶及漁戶人口數為準。</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</si>
  <si>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</si>
  <si>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</si>
  <si>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</si>
  <si>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</si>
  <si>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</si>
  <si>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</si>
  <si>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</si>
  <si>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</si>
  <si>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</si>
  <si>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</si>
  <si>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</si>
  <si>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4" type="noConversion"/>
  </si>
  <si>
    <t>＊同步發送單位（說明資料發布時同步發送之單位或可同步查得該資料之網址）：臺東縣政府民政處。</t>
    <phoneticPr fontId="14" type="noConversion"/>
  </si>
  <si>
    <t>＊統計指標編製方法與資料來源說明：依據本所資料彙編。</t>
    <phoneticPr fontId="14"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</si>
  <si>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</si>
  <si>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</si>
  <si>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4" type="noConversion"/>
  </si>
  <si>
    <t>＊統計單位：座、塊、公尺、公頃、平方公尺。</t>
  </si>
  <si>
    <t>＊統計指標編製方法與資料來源說明：本所依相關工程資料編製。</t>
    <phoneticPr fontId="14" type="noConversion"/>
  </si>
  <si>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</si>
  <si>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</si>
  <si>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</si>
  <si>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</si>
  <si>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「臺東縣</t>
    </r>
    <r>
      <rPr>
        <b/>
        <sz val="14"/>
        <color rgb="FFFF0000"/>
        <rFont val="標楷體"/>
        <family val="4"/>
        <charset val="136"/>
      </rPr>
      <t>OOO</t>
    </r>
    <r>
      <rPr>
        <b/>
        <sz val="14"/>
        <color indexed="8"/>
        <rFont val="標楷體"/>
        <family val="4"/>
        <charset val="136"/>
      </rPr>
      <t>推行社區發展工作概況」統計資料背景說明</t>
    </r>
    <phoneticPr fontId="5" type="noConversion"/>
  </si>
  <si>
    <r>
      <t>「臺東縣</t>
    </r>
    <r>
      <rPr>
        <b/>
        <sz val="14"/>
        <color rgb="FFFF0000"/>
        <rFont val="標楷體"/>
        <family val="4"/>
        <charset val="136"/>
      </rPr>
      <t>OOO</t>
    </r>
    <r>
      <rPr>
        <b/>
        <sz val="14"/>
        <color indexed="8"/>
        <rFont val="標楷體"/>
        <family val="4"/>
        <charset val="136"/>
      </rPr>
      <t>治山防災整體治理工程」統計資料背景說明</t>
    </r>
    <phoneticPr fontId="5" type="noConversion"/>
  </si>
  <si>
    <r>
      <t>「臺東縣</t>
    </r>
    <r>
      <rPr>
        <b/>
        <sz val="14"/>
        <color rgb="FFFF0000"/>
        <rFont val="標楷體"/>
        <family val="4"/>
        <charset val="136"/>
      </rPr>
      <t>OOO</t>
    </r>
    <r>
      <rPr>
        <b/>
        <sz val="14"/>
        <color indexed="8"/>
        <rFont val="標楷體"/>
        <family val="4"/>
        <charset val="136"/>
      </rPr>
      <t>辦理調解業務概況」統計資料背景說明</t>
    </r>
    <phoneticPr fontId="5" type="noConversion"/>
  </si>
  <si>
    <r>
      <t>「臺東縣</t>
    </r>
    <r>
      <rPr>
        <b/>
        <sz val="14"/>
        <color rgb="FFFF0000"/>
        <rFont val="標楷體"/>
        <family val="4"/>
        <charset val="136"/>
      </rPr>
      <t>OOO</t>
    </r>
    <r>
      <rPr>
        <b/>
        <sz val="14"/>
        <color indexed="8"/>
        <rFont val="標楷體"/>
        <family val="4"/>
        <charset val="136"/>
      </rPr>
      <t>調解委員會組織概況」統計資料背景說明</t>
    </r>
    <phoneticPr fontId="5" type="noConversion"/>
  </si>
  <si>
    <r>
      <t>「臺東縣</t>
    </r>
    <r>
      <rPr>
        <b/>
        <sz val="14"/>
        <color rgb="FFFF0000"/>
        <rFont val="標楷體"/>
        <family val="4"/>
        <charset val="136"/>
      </rPr>
      <t>OOO</t>
    </r>
    <r>
      <rPr>
        <b/>
        <sz val="14"/>
        <color indexed="8"/>
        <rFont val="標楷體"/>
        <family val="4"/>
        <charset val="136"/>
      </rPr>
      <t>辦理調解方式概況」統計資料背景說明</t>
    </r>
    <phoneticPr fontId="5" type="noConversion"/>
  </si>
  <si>
    <r>
      <t>「臺東縣</t>
    </r>
    <r>
      <rPr>
        <b/>
        <sz val="14"/>
        <color rgb="FFFF0000"/>
        <rFont val="標楷體"/>
        <family val="4"/>
        <charset val="136"/>
      </rPr>
      <t>OOO</t>
    </r>
    <r>
      <rPr>
        <b/>
        <sz val="14"/>
        <color indexed="8"/>
        <rFont val="標楷體"/>
        <family val="4"/>
        <charset val="136"/>
      </rPr>
      <t>宗教財團法人概況」統計資料背景說明</t>
    </r>
    <phoneticPr fontId="5" type="noConversion"/>
  </si>
  <si>
    <r>
      <t>「臺東縣</t>
    </r>
    <r>
      <rPr>
        <b/>
        <sz val="14"/>
        <color rgb="FFFF0000"/>
        <rFont val="標楷體"/>
        <family val="4"/>
        <charset val="136"/>
      </rPr>
      <t>OOO</t>
    </r>
    <r>
      <rPr>
        <b/>
        <sz val="14"/>
        <color indexed="8"/>
        <rFont val="標楷體"/>
        <family val="4"/>
        <charset val="136"/>
      </rPr>
      <t>寺廟登記概況」統計資料背景說明</t>
    </r>
    <phoneticPr fontId="5" type="noConversion"/>
  </si>
  <si>
    <r>
      <t>「臺東縣</t>
    </r>
    <r>
      <rPr>
        <b/>
        <sz val="14"/>
        <color rgb="FFFF0000"/>
        <rFont val="標楷體"/>
        <family val="4"/>
        <charset val="136"/>
      </rPr>
      <t>OOO</t>
    </r>
    <r>
      <rPr>
        <b/>
        <sz val="14"/>
        <color indexed="8"/>
        <rFont val="標楷體"/>
        <family val="4"/>
        <charset val="136"/>
      </rPr>
      <t>教會（堂）概況」統計資料背景說明</t>
    </r>
    <phoneticPr fontId="5" type="noConversion"/>
  </si>
  <si>
    <r>
      <t>「臺東縣</t>
    </r>
    <r>
      <rPr>
        <b/>
        <sz val="14"/>
        <color rgb="FFFF0000"/>
        <rFont val="標楷體"/>
        <family val="4"/>
        <charset val="136"/>
      </rPr>
      <t>OOO</t>
    </r>
    <r>
      <rPr>
        <b/>
        <sz val="14"/>
        <color indexed="8"/>
        <rFont val="標楷體"/>
        <family val="4"/>
        <charset val="136"/>
      </rPr>
      <t>宗教團體興辦公益慈善及社會教化事業概況」統計資料背景說明</t>
    </r>
    <phoneticPr fontId="5" type="noConversion"/>
  </si>
  <si>
    <r>
      <t>「臺東縣</t>
    </r>
    <r>
      <rPr>
        <b/>
        <sz val="14"/>
        <color rgb="FFFF0000"/>
        <rFont val="標楷體"/>
        <family val="4"/>
        <charset val="136"/>
      </rPr>
      <t>OOO</t>
    </r>
    <r>
      <rPr>
        <b/>
        <sz val="14"/>
        <color indexed="8"/>
        <rFont val="標楷體"/>
        <family val="4"/>
        <charset val="136"/>
      </rPr>
      <t>公墓設施使用概況」統計資料背景說明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</si>
  <si>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骨灰(骸)存放設施使用概況」統計資料背景說明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</si>
  <si>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殯葬管理業務概況」統計資料背景說明</t>
    </r>
    <phoneticPr fontId="5" type="noConversion"/>
  </si>
  <si>
    <r>
      <t>「臺東縣</t>
    </r>
    <r>
      <rPr>
        <b/>
        <sz val="14"/>
        <color rgb="FFFF0000"/>
        <rFont val="標楷體"/>
        <family val="4"/>
        <charset val="136"/>
      </rPr>
      <t>OOO</t>
    </r>
    <r>
      <rPr>
        <b/>
        <sz val="14"/>
        <color indexed="8"/>
        <rFont val="標楷體"/>
        <family val="4"/>
        <charset val="136"/>
      </rPr>
      <t>殯儀館設施概況」統計資料背景說明</t>
    </r>
    <phoneticPr fontId="5" type="noConversion"/>
  </si>
  <si>
    <r>
      <t>「臺東縣</t>
    </r>
    <r>
      <rPr>
        <b/>
        <sz val="14"/>
        <color rgb="FFFF0000"/>
        <rFont val="標楷體"/>
        <family val="4"/>
        <charset val="136"/>
      </rPr>
      <t>OOO</t>
    </r>
    <r>
      <rPr>
        <b/>
        <sz val="14"/>
        <color indexed="8"/>
        <rFont val="標楷體"/>
        <family val="4"/>
        <charset val="136"/>
      </rPr>
      <t>火化場設施概況」統計資料背景說明</t>
    </r>
    <phoneticPr fontId="5" type="noConversion"/>
  </si>
  <si>
    <r>
      <t>「臺東縣</t>
    </r>
    <r>
      <rPr>
        <b/>
        <sz val="14"/>
        <color rgb="FFFF0000"/>
        <rFont val="標楷體"/>
        <family val="4"/>
        <charset val="136"/>
      </rPr>
      <t>OOO</t>
    </r>
    <r>
      <rPr>
        <b/>
        <sz val="14"/>
        <color indexed="8"/>
        <rFont val="標楷體"/>
        <family val="4"/>
        <charset val="136"/>
      </rPr>
      <t>公共造產成果概況」統計資料背景說明</t>
    </r>
    <phoneticPr fontId="5" type="noConversion"/>
  </si>
  <si>
    <r>
      <t>「臺東縣</t>
    </r>
    <r>
      <rPr>
        <b/>
        <sz val="14"/>
        <color rgb="FFFF0000"/>
        <rFont val="標楷體"/>
        <family val="4"/>
        <charset val="136"/>
      </rPr>
      <t>OOO</t>
    </r>
    <r>
      <rPr>
        <b/>
        <sz val="14"/>
        <color indexed="8"/>
        <rFont val="標楷體"/>
        <family val="4"/>
        <charset val="136"/>
      </rPr>
      <t>農路改善及維護工程」統計資料背景說明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</si>
  <si>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都市計畫區域內公共工程實施數量」統計資料背景說明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</si>
  <si>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都市計畫公共設施用地已取得面積」統計資料背景說明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</si>
  <si>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都市計畫公共設施用地已闢建面積」統計資料背景說明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</si>
  <si>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都市計畫區域內現有已開闢道路長度及面積暨橋梁座數、自行車道長度」統計資料背景說明</t>
    </r>
    <phoneticPr fontId="5" type="noConversion"/>
  </si>
  <si>
    <r>
      <t>「臺東縣</t>
    </r>
    <r>
      <rPr>
        <b/>
        <sz val="14"/>
        <color rgb="FFFF0000"/>
        <rFont val="標楷體"/>
        <family val="4"/>
        <charset val="136"/>
      </rPr>
      <t>OOO</t>
    </r>
    <r>
      <rPr>
        <b/>
        <sz val="14"/>
        <color indexed="8"/>
        <rFont val="標楷體"/>
        <family val="4"/>
        <charset val="136"/>
      </rPr>
      <t>農耕土地面積」統計資料背景說明</t>
    </r>
    <phoneticPr fontId="5" type="noConversion"/>
  </si>
  <si>
    <r>
      <t>「臺東縣</t>
    </r>
    <r>
      <rPr>
        <b/>
        <sz val="14"/>
        <color rgb="FFFF0000"/>
        <rFont val="標楷體"/>
        <family val="4"/>
        <charset val="136"/>
      </rPr>
      <t>OOO</t>
    </r>
    <r>
      <rPr>
        <b/>
        <sz val="14"/>
        <color indexed="8"/>
        <rFont val="標楷體"/>
        <family val="4"/>
        <charset val="136"/>
      </rPr>
      <t>天然災害水土保持設施損失情形」統計資料背景說明</t>
    </r>
    <phoneticPr fontId="5" type="noConversion"/>
  </si>
  <si>
    <r>
      <t>「臺東縣</t>
    </r>
    <r>
      <rPr>
        <b/>
        <sz val="14"/>
        <color rgb="FFFF0000"/>
        <rFont val="標楷體"/>
        <family val="4"/>
        <charset val="136"/>
      </rPr>
      <t>OOO</t>
    </r>
    <r>
      <rPr>
        <b/>
        <sz val="14"/>
        <color indexed="8"/>
        <rFont val="標楷體"/>
        <family val="4"/>
        <charset val="136"/>
      </rPr>
      <t>漁業從業人數」統計資料背景說明</t>
    </r>
    <phoneticPr fontId="5" type="noConversion"/>
  </si>
  <si>
    <r>
      <t>「臺東縣</t>
    </r>
    <r>
      <rPr>
        <b/>
        <sz val="14"/>
        <color rgb="FFFF0000"/>
        <rFont val="標楷體"/>
        <family val="4"/>
        <charset val="136"/>
      </rPr>
      <t>OOO</t>
    </r>
    <r>
      <rPr>
        <b/>
        <sz val="14"/>
        <color indexed="8"/>
        <rFont val="標楷體"/>
        <family val="4"/>
        <charset val="136"/>
      </rPr>
      <t>漁戶數及漁戶人口數」統計資料背景說明</t>
    </r>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</si>
  <si>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</si>
  <si>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 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</si>
  <si>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＊聯絡電話：</t>
    <phoneticPr fontId="5" type="noConversion"/>
  </si>
  <si>
    <t>＊傳真：</t>
    <phoneticPr fontId="5" type="noConversion"/>
  </si>
  <si>
    <t>＊電子信箱：</t>
    <phoneticPr fontId="5" type="noConversion"/>
  </si>
  <si>
    <r>
      <t>＊統計地區範圍及對象：以本</t>
    </r>
    <r>
      <rPr>
        <sz val="13.5"/>
        <color rgb="FFFF0000"/>
        <rFont val="標楷體"/>
        <family val="4"/>
        <charset val="136"/>
      </rPr>
      <t>鄉(鎮、市)</t>
    </r>
    <r>
      <rPr>
        <sz val="13.5"/>
        <color indexed="8"/>
        <rFont val="標楷體"/>
        <family val="4"/>
        <charset val="136"/>
      </rPr>
      <t>公庫現金收支事項為統計範圍及對象。</t>
    </r>
    <phoneticPr fontId="5" type="noConversion"/>
  </si>
  <si>
    <t>＊時效：25日。</t>
    <phoneticPr fontId="5" type="noConversion"/>
  </si>
  <si>
    <t>＊預告發布日期（含預告方式及週期）：次月25日前以公務統計報表發布，其中12月之資料於次年2月5日前發布(預定發布時間如遇例假日則順延至次一工作日)。</t>
    <phoneticPr fontId="5" type="noConversion"/>
  </si>
  <si>
    <t>＊統計分類：依本年度(總預算)、以前年度(總預算)、特別預算及預算外之收入、支出，分別填列本月數、累計數。</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</si>
  <si>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</si>
  <si>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資料項目：</t>
    </r>
    <r>
      <rPr>
        <sz val="14"/>
        <color rgb="FFFF0000"/>
        <rFont val="標楷體"/>
        <family val="4"/>
        <charset val="136"/>
      </rPr>
      <t>獨居老人服務概況</t>
    </r>
    <phoneticPr fontId="5"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</si>
  <si>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5"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</si>
  <si>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5"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</si>
  <si>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5"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</si>
  <si>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4" type="noConversion"/>
  </si>
  <si>
    <r>
      <t>(二)</t>
    </r>
    <r>
      <rPr>
        <sz val="14"/>
        <color rgb="FFFF0000"/>
        <rFont val="標楷體"/>
        <family val="4"/>
        <charset val="136"/>
      </rPr>
      <t>期底具原住民身分獨居老人人數：依指戶籍登記具原住民身分之獨居老人期底人數。</t>
    </r>
    <phoneticPr fontId="14"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</si>
  <si>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4"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</si>
  <si>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4"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</si>
  <si>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4" type="noConversion"/>
  </si>
  <si>
    <r>
      <t>＊統計指標編製方法與資料來源說明：</t>
    </r>
    <r>
      <rPr>
        <sz val="14"/>
        <color rgb="FFFF0000"/>
        <rFont val="標楷體"/>
        <family val="4"/>
        <charset val="136"/>
      </rPr>
      <t>依據本公所所報獨居老人服務概況資料彙編。</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</si>
  <si>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</si>
  <si>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「臺東縣</t>
    </r>
    <r>
      <rPr>
        <b/>
        <sz val="14"/>
        <color rgb="FFFF0000"/>
        <rFont val="標楷體"/>
        <family val="4"/>
        <charset val="136"/>
      </rPr>
      <t>OOO獨居老人服務概況</t>
    </r>
    <r>
      <rPr>
        <b/>
        <sz val="14"/>
        <color indexed="8"/>
        <rFont val="標楷體"/>
        <family val="4"/>
        <charset val="136"/>
      </rPr>
      <t>」統計資料背景說明</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</si>
  <si>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</si>
  <si>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</si>
  <si>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</si>
  <si>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</si>
  <si>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</si>
  <si>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</si>
  <si>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</si>
  <si>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</si>
  <si>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</si>
  <si>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</si>
  <si>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</si>
  <si>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4"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</si>
  <si>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</si>
  <si>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</si>
  <si>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</si>
  <si>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3" type="noConversion"/>
  </si>
  <si>
    <t>(二)收費：指依收費方式含停車費(計時收費、計次收費)及充電費在內。</t>
    <phoneticPr fontId="23" type="noConversion"/>
  </si>
  <si>
    <t>(三)不收費：指停車格位免費供民眾停放。</t>
    <phoneticPr fontId="23" type="noConversion"/>
  </si>
  <si>
    <t>＊統計指標編製方法與資料來源說明：
由本所辦理路邊停車位統計之單位，依據原始資料分別統計彙編。</t>
    <phoneticPr fontId="5" type="noConversion"/>
  </si>
  <si>
    <r>
      <t>「臺東縣</t>
    </r>
    <r>
      <rPr>
        <b/>
        <sz val="14"/>
        <color rgb="FFFF0000"/>
        <rFont val="標楷體"/>
        <family val="4"/>
        <charset val="136"/>
      </rPr>
      <t>○○鄉(鎮、市)</t>
    </r>
    <r>
      <rPr>
        <b/>
        <sz val="14"/>
        <rFont val="標楷體"/>
        <family val="4"/>
        <charset val="136"/>
      </rPr>
      <t>路邊停車位概況</t>
    </r>
    <r>
      <rPr>
        <b/>
        <sz val="14"/>
        <color indexed="8"/>
        <rFont val="標楷體"/>
        <family val="4"/>
        <charset val="136"/>
      </rPr>
      <t>」統計資料背景說明</t>
    </r>
    <phoneticPr fontId="5" type="noConversion"/>
  </si>
  <si>
    <t>資料項目：路邊停車位概況</t>
    <phoneticPr fontId="5" type="noConversion"/>
  </si>
  <si>
    <t>資料項目：路外停車位概況－身心障礙者專用停車位</t>
    <phoneticPr fontId="5" type="noConversion"/>
  </si>
  <si>
    <r>
      <t>「臺東縣</t>
    </r>
    <r>
      <rPr>
        <b/>
        <sz val="14"/>
        <color rgb="FFFF0000"/>
        <rFont val="標楷體"/>
        <family val="4"/>
        <charset val="136"/>
      </rPr>
      <t>○○鄉(鎮、市)</t>
    </r>
    <r>
      <rPr>
        <b/>
        <sz val="14"/>
        <rFont val="標楷體"/>
        <family val="4"/>
        <charset val="136"/>
      </rPr>
      <t>路外停車位概況－身心障礙者專用停車位</t>
    </r>
    <r>
      <rPr>
        <b/>
        <sz val="14"/>
        <color indexed="8"/>
        <rFont val="標楷體"/>
        <family val="4"/>
        <charset val="136"/>
      </rPr>
      <t>」
統計資料背景說明</t>
    </r>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</si>
  <si>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</si>
  <si>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</si>
  <si>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</si>
  <si>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r>
      <t>「臺東縣</t>
    </r>
    <r>
      <rPr>
        <b/>
        <sz val="14"/>
        <color rgb="FFFF0000"/>
        <rFont val="標楷體"/>
        <family val="4"/>
        <charset val="136"/>
      </rPr>
      <t>○○鄉(鎮、市)</t>
    </r>
    <r>
      <rPr>
        <b/>
        <sz val="14"/>
        <color indexed="8"/>
        <rFont val="標楷體"/>
        <family val="4"/>
        <charset val="136"/>
      </rPr>
      <t>路邊停車位概況－身心障礙者專用停車位」
統計資料背景說明</t>
    </r>
    <phoneticPr fontId="5" type="noConversion"/>
  </si>
  <si>
    <t>(一)路外停車位：指道路之路面外，以平面或立體式(包括匝道式、機械式或塔台式)等所設，停放車輛之車位。</t>
    <phoneticPr fontId="14" type="noConversion"/>
  </si>
  <si>
    <t>(二)公有：指停車場屬於政府所有(含委託民間經營)，但不包含單純租賃契約(如公有土地出租，民間自行規劃為停車場者)。</t>
    <phoneticPr fontId="14" type="noConversion"/>
  </si>
  <si>
    <t>(三)私有：指停車場之所有權屬於民間，含租用土地，規劃為停車場者。</t>
    <phoneticPr fontId="14"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</si>
  <si>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</si>
  <si>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</si>
  <si>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4" type="noConversion"/>
  </si>
  <si>
    <t>(二)收費：指依收費方式含計時收費及計次收費在內。</t>
    <phoneticPr fontId="14" type="noConversion"/>
  </si>
  <si>
    <t>(三)不收費：指停車格位免費供民眾停放。</t>
    <phoneticPr fontId="14" type="noConversion"/>
  </si>
  <si>
    <t>＊統計分類：
路邊停車位依停放車種分小型車及機車，並依計費方式分收費及不收費。</t>
    <phoneticPr fontId="5" type="noConversion"/>
  </si>
  <si>
    <r>
      <t>「臺東縣</t>
    </r>
    <r>
      <rPr>
        <b/>
        <sz val="14"/>
        <color rgb="FFFF0000"/>
        <rFont val="標楷體"/>
        <family val="4"/>
        <charset val="136"/>
      </rPr>
      <t>○○鄉(鎮、市)</t>
    </r>
    <r>
      <rPr>
        <b/>
        <sz val="14"/>
        <rFont val="標楷體"/>
        <family val="4"/>
        <charset val="136"/>
      </rPr>
      <t>路外停車位概況－電動汽車充電專用停車位</t>
    </r>
    <r>
      <rPr>
        <b/>
        <sz val="14"/>
        <color indexed="8"/>
        <rFont val="標楷體"/>
        <family val="4"/>
        <charset val="136"/>
      </rPr>
      <t>」
統計資料背景說明</t>
    </r>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</si>
  <si>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</si>
  <si>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</si>
  <si>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</si>
  <si>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4" type="noConversion"/>
  </si>
  <si>
    <t>(五)不收費：指停車格位免費供民眾停放。</t>
    <phoneticPr fontId="14"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</si>
  <si>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</si>
  <si>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r>
      <t>「臺東縣</t>
    </r>
    <r>
      <rPr>
        <b/>
        <sz val="14"/>
        <color rgb="FFFF0000"/>
        <rFont val="標楷體"/>
        <family val="4"/>
        <charset val="136"/>
      </rPr>
      <t>○○鄉(鎮、市)</t>
    </r>
    <r>
      <rPr>
        <b/>
        <sz val="14"/>
        <rFont val="標楷體"/>
        <family val="4"/>
        <charset val="136"/>
      </rPr>
      <t>路邊停車位概況－電動汽車充電專用停車位</t>
    </r>
    <r>
      <rPr>
        <b/>
        <sz val="14"/>
        <color indexed="8"/>
        <rFont val="標楷體"/>
        <family val="4"/>
        <charset val="136"/>
      </rPr>
      <t>」
統計資料背景說明</t>
    </r>
    <phoneticPr fontId="5"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</si>
  <si>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</si>
  <si>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</si>
  <si>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</si>
  <si>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4"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</si>
  <si>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</si>
  <si>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</si>
  <si>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</si>
  <si>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</si>
  <si>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</si>
  <si>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</si>
  <si>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</si>
  <si>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</si>
  <si>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</si>
  <si>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</si>
  <si>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</si>
  <si>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</si>
  <si>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</si>
  <si>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</si>
  <si>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</si>
  <si>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</si>
  <si>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</si>
  <si>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</si>
  <si>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</si>
  <si>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</si>
  <si>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4" type="noConversion"/>
  </si>
  <si>
    <t>(十四)其他塑膠製品：指公告應回收廢棄物塑膠容器項目(含平板包材)及包裝用發泡塑膠以外之其他塑膠製品，如水管、水桶、保鮮盒、臉盆、雨衣雨鞋等，但不含塑膠袋。</t>
    <phoneticPr fontId="14" type="noConversion"/>
  </si>
  <si>
    <t>(二十七)本表皆以公斤為單位，若無法得其實際重量，請至「生活廢棄物質管理資訊系統」主管機關頁面&gt;點選「常見問題區」中「資源回收項目重量折算標準」可供參考，網址：https://hwms.moenv.gov.tw。</t>
    <phoneticPr fontId="14"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</si>
  <si>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</si>
  <si>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</si>
  <si>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</si>
  <si>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</si>
  <si>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r>
      <t>「臺東縣</t>
    </r>
    <r>
      <rPr>
        <b/>
        <sz val="14"/>
        <color rgb="FFFF0000"/>
        <rFont val="標楷體"/>
        <family val="4"/>
        <charset val="136"/>
      </rPr>
      <t>○○鄉(鎮、市)</t>
    </r>
    <r>
      <rPr>
        <b/>
        <sz val="14"/>
        <rFont val="標楷體"/>
        <family val="4"/>
        <charset val="136"/>
      </rPr>
      <t>路外停車位概況</t>
    </r>
    <r>
      <rPr>
        <b/>
        <sz val="14"/>
        <color indexed="8"/>
        <rFont val="標楷體"/>
        <family val="4"/>
        <charset val="136"/>
      </rPr>
      <t>」統計資料背景說明</t>
    </r>
    <phoneticPr fontId="5" type="noConversion"/>
  </si>
  <si>
    <r>
      <t>「臺東縣</t>
    </r>
    <r>
      <rPr>
        <b/>
        <sz val="14"/>
        <color rgb="FFFF0000"/>
        <rFont val="標楷體"/>
        <family val="4"/>
        <charset val="136"/>
      </rPr>
      <t>○○鄉(鎮、市)</t>
    </r>
    <r>
      <rPr>
        <b/>
        <sz val="14"/>
        <color indexed="8"/>
        <rFont val="標楷體"/>
        <family val="4"/>
        <charset val="136"/>
      </rPr>
      <t>資源回收量」統計資料背景說明</t>
    </r>
    <phoneticPr fontId="5" type="noConversion"/>
  </si>
  <si>
    <r>
      <t>「臺東縣</t>
    </r>
    <r>
      <rPr>
        <b/>
        <sz val="14"/>
        <color rgb="FFFF0000"/>
        <rFont val="標楷體"/>
        <family val="4"/>
        <charset val="136"/>
      </rPr>
      <t>○○鄉(鎮、市)</t>
    </r>
    <r>
      <rPr>
        <b/>
        <sz val="14"/>
        <color indexed="8"/>
        <rFont val="標楷體"/>
        <family val="4"/>
        <charset val="136"/>
      </rPr>
      <t>一般垃圾及廚餘清理狀況」統計資料背景說明</t>
    </r>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</si>
  <si>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</si>
  <si>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</si>
  <si>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</si>
  <si>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</si>
  <si>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</si>
  <si>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</si>
  <si>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</si>
  <si>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</si>
  <si>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</si>
  <si>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</si>
  <si>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</si>
  <si>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r>
      <t>「臺東縣</t>
    </r>
    <r>
      <rPr>
        <b/>
        <sz val="14"/>
        <color rgb="FFFF0000"/>
        <rFont val="標楷體"/>
        <family val="4"/>
        <charset val="136"/>
      </rPr>
      <t>○○鄉（鎮、市）</t>
    </r>
    <r>
      <rPr>
        <b/>
        <sz val="14"/>
        <color indexed="8"/>
        <rFont val="標楷體"/>
        <family val="4"/>
        <charset val="136"/>
      </rPr>
      <t>環保人員概況」統計資料背景說明</t>
    </r>
    <phoneticPr fontId="5" type="noConversion"/>
  </si>
  <si>
    <t>資料項目：垃圾回收清除車輛數</t>
    <phoneticPr fontId="5" type="noConversion"/>
  </si>
  <si>
    <t>資料種類：資源循環統計</t>
    <phoneticPr fontId="14" type="noConversion"/>
  </si>
  <si>
    <t>＊統計地區範圍及對象：本所垃圾回收清除車輛均為統計對象。</t>
    <phoneticPr fontId="5" type="noConversion"/>
  </si>
  <si>
    <t>(一)垃圾回收清除車輛：指執行機關執行一般廢棄物回收、清除作業之車輛。</t>
    <phoneticPr fontId="14" type="noConversion"/>
  </si>
  <si>
    <t>(六)其他框式垃圾車：資源(含廚餘)回收垃圾車以外之框式垃圾車。</t>
    <phoneticPr fontId="14" type="noConversion"/>
  </si>
  <si>
    <t>＊統計單位：輛。</t>
    <phoneticPr fontId="14" type="noConversion"/>
  </si>
  <si>
    <t>＊統計分類：橫項目按垃圾回收清除車輛別分。</t>
    <phoneticPr fontId="5" type="noConversion"/>
  </si>
  <si>
    <t>＊統計指標編製方法與資料來源說明：依據本所垃圾回收清除車輛資料彙編。</t>
    <phoneticPr fontId="5" type="noConversion"/>
  </si>
  <si>
    <r>
      <t>「臺東縣</t>
    </r>
    <r>
      <rPr>
        <b/>
        <sz val="14"/>
        <color rgb="FFFF0000"/>
        <rFont val="標楷體"/>
        <family val="4"/>
        <charset val="136"/>
      </rPr>
      <t>○○鄉（鎮、市）</t>
    </r>
    <r>
      <rPr>
        <b/>
        <sz val="14"/>
        <color indexed="8"/>
        <rFont val="標楷體"/>
        <family val="4"/>
        <charset val="136"/>
      </rPr>
      <t>垃圾處理場(廠)及垃圾回收清除車輛統計」
統計資料背景說明</t>
    </r>
    <phoneticPr fontId="5" type="noConversion"/>
  </si>
  <si>
    <r>
      <t>「臺東縣</t>
    </r>
    <r>
      <rPr>
        <b/>
        <sz val="14"/>
        <color rgb="FFFF0000"/>
        <rFont val="標楷體"/>
        <family val="4"/>
        <charset val="136"/>
      </rPr>
      <t>○○鄉（鎮、市）</t>
    </r>
    <r>
      <rPr>
        <b/>
        <sz val="14"/>
        <color indexed="8"/>
        <rFont val="標楷體"/>
        <family val="4"/>
        <charset val="136"/>
      </rPr>
      <t>垃圾回收清除車輛數」統計資料背景說明</t>
    </r>
    <phoneticPr fontId="5" type="noConversion"/>
  </si>
  <si>
    <t>(八)清溝(溝泥)車：
執行溝泥清除或載運作業之車輛，車體至少具備以下設備其中一項：(1)抽吸設備、(2)沖洗設備、(3)貯存桶槽。</t>
    <phoneticPr fontId="14" type="noConversion"/>
  </si>
  <si>
    <t>(九)掃(洗)街車：
執行道路路面洗掃任務之車輛，車體至少具備以下設備其中一項：(1) 旋轉刷毛/水洗/真空吸引設備、(2)貯存桶槽。</t>
    <phoneticPr fontId="14" type="noConversion"/>
  </si>
  <si>
    <t>(七)水肥車：
執行水肥回收、清除作業之車輛，車體至少具備以下設備其中一項：(1)抽吸設備、(2)貯存桶槽。</t>
    <phoneticPr fontId="14" type="noConversion"/>
  </si>
  <si>
    <t>(五)資源(含廚餘)回收垃圾車：
框式垃圾車用以執行資源垃圾或廚餘之回收、清除作業，車身應具備舉伸或傾卸設備。</t>
    <phoneticPr fontId="14"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</si>
  <si>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4" type="noConversion"/>
  </si>
  <si>
    <t>(三)密封式垃圾車：
車體為密封空間，車身應具備投棄口或壓縮裝置，如密封車、密封壓縮車、密封轉運車等。</t>
    <phoneticPr fontId="14" type="noConversion"/>
  </si>
  <si>
    <t>(二)子母式垃圾車：
子車與母車可分離，以垃圾子車放置執行機關指定地點，供垃圾投棄、收集，再由母車將子車運往垃圾處理場。</t>
    <phoneticPr fontId="14" type="noConversion"/>
  </si>
  <si>
    <t>＊統計單位：座。</t>
    <phoneticPr fontId="14" type="noConversion"/>
  </si>
  <si>
    <r>
      <t>「臺東縣</t>
    </r>
    <r>
      <rPr>
        <b/>
        <sz val="14"/>
        <color rgb="FFFF0000"/>
        <rFont val="標楷體"/>
        <family val="4"/>
        <charset val="136"/>
      </rPr>
      <t>○○鄉（鎮、市）</t>
    </r>
    <r>
      <rPr>
        <b/>
        <sz val="14"/>
        <color indexed="8"/>
        <rFont val="標楷體"/>
        <family val="4"/>
        <charset val="136"/>
      </rPr>
      <t>垃圾處理場(廠)數」統計資料背景說明</t>
    </r>
    <phoneticPr fontId="5"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</si>
  <si>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</si>
  <si>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</si>
  <si>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</si>
  <si>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4" type="noConversion"/>
  </si>
  <si>
    <t>(四)堆置場：指一般廢棄物於處理前暫時放置之特定地點。</t>
    <phoneticPr fontId="14"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</si>
  <si>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</si>
  <si>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4"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</si>
  <si>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4" type="noConversion"/>
  </si>
  <si>
    <r>
      <t>「臺東縣</t>
    </r>
    <r>
      <rPr>
        <b/>
        <sz val="14"/>
        <color rgb="FFFF0000"/>
        <rFont val="標楷體"/>
        <family val="4"/>
        <charset val="136"/>
      </rPr>
      <t>○○鄉（鎮、市）</t>
    </r>
    <r>
      <rPr>
        <b/>
        <sz val="14"/>
        <color indexed="8"/>
        <rFont val="標楷體"/>
        <family val="4"/>
        <charset val="136"/>
      </rPr>
      <t>環境保護預算概況」統計資料背景說明</t>
    </r>
    <phoneticPr fontId="5"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</si>
  <si>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</si>
  <si>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</si>
  <si>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4"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</si>
  <si>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</si>
  <si>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4" type="noConversion"/>
  </si>
  <si>
    <t>(四) 委辦費：係指委託其他政府、機關、學校、團體及個人等進行學術研究、辦理機關職掌業務（含媒體政策及業務宣導）等經費。</t>
    <phoneticPr fontId="14" type="noConversion"/>
  </si>
  <si>
    <t>(五) 土地：係指公務所需房屋基地、地上物拆遷補償及其他土地購置經費。</t>
    <phoneticPr fontId="14" type="noConversion"/>
  </si>
  <si>
    <t>(六) 其他支出：係指預備金及其他無法歸入之科目。</t>
    <phoneticPr fontId="14" type="noConversion"/>
  </si>
  <si>
    <t>(七) 環境部補助款：係指由環境部補助之經費，並納入該年預算者。</t>
    <phoneticPr fontId="14" type="noConversion"/>
  </si>
  <si>
    <t>(八) 其他政府補助款：係指由環境部除外之其他政府機關（構）補助之經費，並納入該年預算者。</t>
    <phoneticPr fontId="14"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</si>
  <si>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</si>
  <si>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</si>
  <si>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4" type="noConversion"/>
  </si>
  <si>
    <r>
      <t>「臺東縣</t>
    </r>
    <r>
      <rPr>
        <b/>
        <sz val="14"/>
        <color rgb="FFFF0000"/>
        <rFont val="標楷體"/>
        <family val="4"/>
        <charset val="136"/>
      </rPr>
      <t>○○鄉（鎮、市）</t>
    </r>
    <r>
      <rPr>
        <b/>
        <sz val="14"/>
        <color indexed="8"/>
        <rFont val="標楷體"/>
        <family val="4"/>
        <charset val="136"/>
      </rPr>
      <t>環境保護決算概況」統計資料背景說明</t>
    </r>
    <phoneticPr fontId="5"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</si>
  <si>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</si>
  <si>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</si>
  <si>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4" type="noConversion"/>
  </si>
  <si>
    <t>(一) 鄉鎮市公所清潔隊決算：
係指各鄉鎮市公所清潔隊歲出（歲入）決算，包含決算書歲出政事別及歲入來源別中環境保護相關之經常門與資本門等經費。</t>
    <phoneticPr fontId="14"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</si>
  <si>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</si>
  <si>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4" type="noConversion"/>
  </si>
  <si>
    <t>(四) 委辦費：
係指委託其他政府、機關、學校、團體及個人等進行學術研究、辦理機關職掌業務（含媒體政策及業務宣導）等經費。</t>
    <phoneticPr fontId="14" type="noConversion"/>
  </si>
  <si>
    <t>(六) 折舊：
係依國有財產法所訂之財產範圍按使用年限提列之當年成本分攤金額，包含動產及不動產，但不含土地、有價證卷及權利。</t>
    <phoneticPr fontId="14" type="noConversion"/>
  </si>
  <si>
    <t>(八) 環境部補助款：
係指由環境部補助之經費，並納入該年決算者，包含實現數、應收數及保留數。</t>
    <phoneticPr fontId="14" type="noConversion"/>
  </si>
  <si>
    <t>(九) 其他政府補助款：
係指由環境部除外之其他政府機關（構）補助之經費，並納入該年決算者。</t>
    <phoneticPr fontId="14" type="noConversion"/>
  </si>
  <si>
    <t>(五) 土地：
係指公務所需房屋基地、地上物拆遷補償及其他土地購置經費。</t>
    <phoneticPr fontId="14" type="noConversion"/>
  </si>
  <si>
    <t>＊統計指標編製方法與資料來源說明：依據本所清潔隊環境保護決算資料編製。</t>
    <phoneticPr fontId="5" type="noConversion"/>
  </si>
  <si>
    <r>
      <t>114</t>
    </r>
    <r>
      <rPr>
        <sz val="14"/>
        <color indexed="8"/>
        <rFont val="標楷體"/>
        <family val="4"/>
        <charset val="136"/>
      </rPr>
      <t>年度預告統計資料發布時間表</t>
    </r>
    <phoneticPr fontId="5" type="noConversion"/>
  </si>
  <si>
    <r>
      <rPr>
        <sz val="11"/>
        <color indexed="8"/>
        <rFont val="標楷體"/>
        <family val="4"/>
        <charset val="136"/>
      </rPr>
      <t>上次預告日期</t>
    </r>
    <r>
      <rPr>
        <sz val="11"/>
        <color indexed="8"/>
        <rFont val="Times New Roman"/>
        <family val="1"/>
      </rPr>
      <t>: 112</t>
    </r>
    <r>
      <rPr>
        <sz val="11"/>
        <color indexed="8"/>
        <rFont val="標楷體"/>
        <family val="4"/>
        <charset val="136"/>
      </rPr>
      <t>年</t>
    </r>
    <r>
      <rPr>
        <sz val="11"/>
        <color indexed="8"/>
        <rFont val="Times New Roman"/>
        <family val="1"/>
      </rPr>
      <t>12</t>
    </r>
    <r>
      <rPr>
        <sz val="11"/>
        <color indexed="8"/>
        <rFont val="標楷體"/>
        <family val="4"/>
        <charset val="136"/>
      </rPr>
      <t>月</t>
    </r>
    <r>
      <rPr>
        <sz val="11"/>
        <color indexed="8"/>
        <rFont val="Times New Roman"/>
        <family val="1"/>
      </rPr>
      <t>01</t>
    </r>
    <r>
      <rPr>
        <sz val="11"/>
        <color indexed="8"/>
        <rFont val="標楷體"/>
        <family val="4"/>
        <charset val="136"/>
      </rPr>
      <t>日</t>
    </r>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</si>
  <si>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</si>
  <si>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</si>
  <si>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</si>
  <si>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</si>
  <si>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</si>
  <si>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t>114</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</si>
  <si>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</si>
  <si>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t>
    </r>
  </si>
  <si>
    <r>
      <t>114</t>
    </r>
    <r>
      <rPr>
        <sz val="12"/>
        <color indexed="8"/>
        <rFont val="標楷體"/>
        <family val="4"/>
        <charset val="136"/>
      </rPr>
      <t>年</t>
    </r>
    <r>
      <rPr>
        <sz val="12"/>
        <color indexed="8"/>
        <rFont val="Times New Roman"/>
        <family val="1"/>
      </rPr>
      <t>4</t>
    </r>
    <r>
      <rPr>
        <sz val="12"/>
        <color indexed="8"/>
        <rFont val="標楷體"/>
        <family val="4"/>
        <charset val="136"/>
      </rPr>
      <t>月</t>
    </r>
  </si>
  <si>
    <r>
      <t>114</t>
    </r>
    <r>
      <rPr>
        <sz val="12"/>
        <color indexed="8"/>
        <rFont val="標楷體"/>
        <family val="4"/>
        <charset val="136"/>
      </rPr>
      <t>年</t>
    </r>
    <r>
      <rPr>
        <sz val="12"/>
        <color indexed="8"/>
        <rFont val="Times New Roman"/>
        <family val="1"/>
      </rPr>
      <t>5</t>
    </r>
    <r>
      <rPr>
        <sz val="12"/>
        <color indexed="8"/>
        <rFont val="標楷體"/>
        <family val="4"/>
        <charset val="136"/>
      </rPr>
      <t>月</t>
    </r>
  </si>
  <si>
    <r>
      <t>114</t>
    </r>
    <r>
      <rPr>
        <sz val="12"/>
        <color indexed="8"/>
        <rFont val="標楷體"/>
        <family val="4"/>
        <charset val="136"/>
      </rPr>
      <t>年</t>
    </r>
    <r>
      <rPr>
        <sz val="12"/>
        <color indexed="8"/>
        <rFont val="Times New Roman"/>
        <family val="1"/>
      </rPr>
      <t>6</t>
    </r>
    <r>
      <rPr>
        <sz val="12"/>
        <color indexed="8"/>
        <rFont val="標楷體"/>
        <family val="4"/>
        <charset val="136"/>
      </rPr>
      <t>月</t>
    </r>
  </si>
  <si>
    <r>
      <t>114</t>
    </r>
    <r>
      <rPr>
        <sz val="12"/>
        <color indexed="8"/>
        <rFont val="標楷體"/>
        <family val="4"/>
        <charset val="136"/>
      </rPr>
      <t>年</t>
    </r>
    <r>
      <rPr>
        <sz val="12"/>
        <color indexed="8"/>
        <rFont val="Times New Roman"/>
        <family val="1"/>
      </rPr>
      <t>7</t>
    </r>
    <r>
      <rPr>
        <sz val="12"/>
        <color indexed="8"/>
        <rFont val="標楷體"/>
        <family val="4"/>
        <charset val="136"/>
      </rPr>
      <t>月</t>
    </r>
  </si>
  <si>
    <r>
      <t>114</t>
    </r>
    <r>
      <rPr>
        <sz val="12"/>
        <color indexed="8"/>
        <rFont val="標楷體"/>
        <family val="4"/>
        <charset val="136"/>
      </rPr>
      <t>年</t>
    </r>
    <r>
      <rPr>
        <sz val="12"/>
        <color indexed="8"/>
        <rFont val="Times New Roman"/>
        <family val="1"/>
      </rPr>
      <t>8</t>
    </r>
    <r>
      <rPr>
        <sz val="12"/>
        <color indexed="8"/>
        <rFont val="標楷體"/>
        <family val="4"/>
        <charset val="136"/>
      </rPr>
      <t>月</t>
    </r>
  </si>
  <si>
    <r>
      <t>114</t>
    </r>
    <r>
      <rPr>
        <sz val="12"/>
        <color indexed="8"/>
        <rFont val="標楷體"/>
        <family val="4"/>
        <charset val="136"/>
      </rPr>
      <t>年</t>
    </r>
    <r>
      <rPr>
        <sz val="12"/>
        <color indexed="8"/>
        <rFont val="Times New Roman"/>
        <family val="1"/>
      </rPr>
      <t>9</t>
    </r>
    <r>
      <rPr>
        <sz val="12"/>
        <color indexed="8"/>
        <rFont val="標楷體"/>
        <family val="4"/>
        <charset val="136"/>
      </rPr>
      <t>月</t>
    </r>
  </si>
  <si>
    <r>
      <t>114</t>
    </r>
    <r>
      <rPr>
        <sz val="12"/>
        <color indexed="8"/>
        <rFont val="標楷體"/>
        <family val="4"/>
        <charset val="136"/>
      </rPr>
      <t>年</t>
    </r>
    <r>
      <rPr>
        <sz val="12"/>
        <color indexed="8"/>
        <rFont val="Times New Roman"/>
        <family val="1"/>
      </rPr>
      <t>10</t>
    </r>
    <r>
      <rPr>
        <sz val="12"/>
        <color indexed="8"/>
        <rFont val="標楷體"/>
        <family val="4"/>
        <charset val="136"/>
      </rPr>
      <t>月</t>
    </r>
  </si>
  <si>
    <r>
      <t>114</t>
    </r>
    <r>
      <rPr>
        <sz val="12"/>
        <color indexed="8"/>
        <rFont val="標楷體"/>
        <family val="4"/>
        <charset val="136"/>
      </rPr>
      <t>年</t>
    </r>
    <r>
      <rPr>
        <sz val="12"/>
        <color indexed="8"/>
        <rFont val="Times New Roman"/>
        <family val="1"/>
      </rPr>
      <t>11</t>
    </r>
    <r>
      <rPr>
        <sz val="12"/>
        <color indexed="8"/>
        <rFont val="標楷體"/>
        <family val="4"/>
        <charset val="136"/>
      </rPr>
      <t>月</t>
    </r>
  </si>
  <si>
    <r>
      <t>114</t>
    </r>
    <r>
      <rPr>
        <sz val="12"/>
        <color indexed="8"/>
        <rFont val="標楷體"/>
        <family val="4"/>
        <charset val="136"/>
      </rPr>
      <t>年</t>
    </r>
    <r>
      <rPr>
        <sz val="12"/>
        <color indexed="8"/>
        <rFont val="Times New Roman"/>
        <family val="1"/>
      </rPr>
      <t>12</t>
    </r>
    <r>
      <rPr>
        <sz val="12"/>
        <color indexed="8"/>
        <rFont val="標楷體"/>
        <family val="4"/>
        <charset val="136"/>
      </rPr>
      <t>月</t>
    </r>
  </si>
  <si>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</si>
  <si>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</si>
  <si>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2</t>
    </r>
    <r>
      <rPr>
        <sz val="11"/>
        <color theme="1"/>
        <rFont val="標楷體"/>
        <family val="4"/>
        <charset val="136"/>
      </rPr>
      <t>月</t>
    </r>
    <r>
      <rPr>
        <sz val="11"/>
        <color theme="1"/>
        <rFont val="Times New Roman"/>
        <family val="1"/>
      </rPr>
      <t>5</t>
    </r>
    <r>
      <rPr>
        <sz val="11"/>
        <color theme="1"/>
        <rFont val="標楷體"/>
        <family val="4"/>
        <charset val="136"/>
      </rPr>
      <t xml:space="preserve">日
</t>
    </r>
    <r>
      <rPr>
        <sz val="11"/>
        <color theme="1"/>
        <rFont val="Times New Roman"/>
        <family val="1"/>
      </rPr>
      <t>2</t>
    </r>
    <r>
      <rPr>
        <sz val="11"/>
        <color theme="1"/>
        <rFont val="標楷體"/>
        <family val="4"/>
        <charset val="136"/>
      </rPr>
      <t>月</t>
    </r>
    <r>
      <rPr>
        <sz val="11"/>
        <color theme="1"/>
        <rFont val="Times New Roman"/>
        <family val="1"/>
      </rPr>
      <t>25</t>
    </r>
    <r>
      <rPr>
        <sz val="11"/>
        <color theme="1"/>
        <rFont val="標楷體"/>
        <family val="4"/>
        <charset val="136"/>
      </rPr>
      <t>日</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</si>
  <si>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</si>
  <si>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</si>
  <si>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</si>
  <si>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</si>
  <si>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</si>
  <si>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5" type="noConversion"/>
  </si>
  <si>
    <r>
      <rPr>
        <b/>
        <sz val="11"/>
        <color indexed="8"/>
        <rFont val="標楷體"/>
        <family val="4"/>
        <charset val="136"/>
      </rPr>
      <t>運輸統計</t>
    </r>
    <phoneticPr fontId="5" type="noConversion"/>
  </si>
  <si>
    <r>
      <t>(114</t>
    </r>
    <r>
      <rPr>
        <sz val="10"/>
        <color theme="1"/>
        <rFont val="新細明體"/>
        <family val="1"/>
        <charset val="136"/>
      </rPr>
      <t>年第三季</t>
    </r>
    <r>
      <rPr>
        <sz val="10"/>
        <color theme="1"/>
        <rFont val="Times New Roman"/>
        <family val="1"/>
      </rPr>
      <t>)</t>
    </r>
    <phoneticPr fontId="5" type="noConversion"/>
  </si>
  <si>
    <r>
      <t>(114</t>
    </r>
    <r>
      <rPr>
        <sz val="10"/>
        <color theme="1"/>
        <rFont val="新細明體"/>
        <family val="1"/>
        <charset val="136"/>
      </rPr>
      <t>年第一季</t>
    </r>
    <r>
      <rPr>
        <sz val="10"/>
        <color theme="1"/>
        <rFont val="Times New Roman"/>
        <family val="1"/>
      </rPr>
      <t>)</t>
    </r>
  </si>
  <si>
    <r>
      <t>(114</t>
    </r>
    <r>
      <rPr>
        <sz val="10"/>
        <color theme="1"/>
        <rFont val="新細明體"/>
        <family val="1"/>
        <charset val="136"/>
      </rPr>
      <t>年第三季</t>
    </r>
    <r>
      <rPr>
        <sz val="10"/>
        <color theme="1"/>
        <rFont val="Times New Roman"/>
        <family val="1"/>
      </rPr>
      <t>)</t>
    </r>
  </si>
  <si>
    <r>
      <rPr>
        <u/>
        <sz val="12"/>
        <color theme="10"/>
        <rFont val="標楷體"/>
        <family val="4"/>
        <charset val="136"/>
      </rPr>
      <t>路外停車位概況－電動汽車充電專用停車位</t>
    </r>
    <phoneticPr fontId="5" type="noConversion"/>
  </si>
  <si>
    <r>
      <rPr>
        <b/>
        <sz val="11"/>
        <color indexed="8"/>
        <rFont val="標楷體"/>
        <family val="4"/>
        <charset val="136"/>
      </rPr>
      <t>社會保障統計</t>
    </r>
    <phoneticPr fontId="5" type="noConversion"/>
  </si>
  <si>
    <r>
      <t>(114</t>
    </r>
    <r>
      <rPr>
        <sz val="10"/>
        <rFont val="新細明體"/>
        <family val="1"/>
        <charset val="136"/>
      </rPr>
      <t>年第二季</t>
    </r>
    <r>
      <rPr>
        <sz val="10"/>
        <rFont val="Times New Roman"/>
        <family val="1"/>
      </rPr>
      <t>)</t>
    </r>
  </si>
  <si>
    <r>
      <t>(114</t>
    </r>
    <r>
      <rPr>
        <sz val="10"/>
        <rFont val="新細明體"/>
        <family val="1"/>
        <charset val="136"/>
      </rPr>
      <t>年第三季</t>
    </r>
    <r>
      <rPr>
        <sz val="10"/>
        <rFont val="Times New Roman"/>
        <family val="1"/>
      </rPr>
      <t>)</t>
    </r>
  </si>
  <si>
    <r>
      <rPr>
        <u/>
        <sz val="12"/>
        <color theme="10"/>
        <rFont val="標楷體"/>
        <family val="4"/>
        <charset val="136"/>
      </rPr>
      <t>推行社區發展工作概況</t>
    </r>
    <phoneticPr fontId="5" type="noConversion"/>
  </si>
  <si>
    <r>
      <t>(113</t>
    </r>
    <r>
      <rPr>
        <sz val="10"/>
        <rFont val="新細明體"/>
        <family val="1"/>
        <charset val="136"/>
      </rPr>
      <t>年</t>
    </r>
    <r>
      <rPr>
        <sz val="10"/>
        <rFont val="Times New Roman"/>
        <family val="1"/>
      </rPr>
      <t>)</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</si>
  <si>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及垃圾回收清除車輛統計</t>
    </r>
    <phoneticPr fontId="5" type="noConversion"/>
  </si>
  <si>
    <r>
      <t>(114</t>
    </r>
    <r>
      <rPr>
        <sz val="10"/>
        <rFont val="新細明體"/>
        <family val="1"/>
        <charset val="136"/>
      </rPr>
      <t>年上半年度</t>
    </r>
    <r>
      <rPr>
        <sz val="10"/>
        <rFont val="Times New Roman"/>
        <family val="1"/>
      </rPr>
      <t>)</t>
    </r>
  </si>
  <si>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</si>
  <si>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</si>
  <si>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</si>
  <si>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</si>
  <si>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t>(113</t>
    </r>
    <r>
      <rPr>
        <sz val="10"/>
        <color theme="1"/>
        <rFont val="新細明體"/>
        <family val="1"/>
        <charset val="136"/>
      </rPr>
      <t>年</t>
    </r>
    <r>
      <rPr>
        <sz val="10"/>
        <color theme="1"/>
        <rFont val="Times New Roman"/>
        <family val="1"/>
      </rPr>
      <t>)</t>
    </r>
    <phoneticPr fontId="5" type="noConversion"/>
  </si>
  <si>
    <r>
      <rPr>
        <u/>
        <sz val="12"/>
        <color theme="10"/>
        <rFont val="標楷體"/>
        <family val="4"/>
        <charset val="136"/>
      </rPr>
      <t>調解委員會組織概況</t>
    </r>
    <phoneticPr fontId="5" type="noConversion"/>
  </si>
  <si>
    <r>
      <t>(113</t>
    </r>
    <r>
      <rPr>
        <sz val="10"/>
        <color theme="1"/>
        <rFont val="新細明體"/>
        <family val="1"/>
        <charset val="136"/>
      </rPr>
      <t>年</t>
    </r>
    <r>
      <rPr>
        <sz val="10"/>
        <color theme="1"/>
        <rFont val="Times New Roman"/>
        <family val="1"/>
      </rPr>
      <t>)</t>
    </r>
  </si>
  <si>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</si>
  <si>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</si>
  <si>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</si>
  <si>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</si>
  <si>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</si>
  <si>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</si>
  <si>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</si>
  <si>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</si>
  <si>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</si>
  <si>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</si>
  <si>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</si>
  <si>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</si>
  <si>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u/>
        <sz val="12"/>
        <color theme="10"/>
        <rFont val="標楷體"/>
        <family val="4"/>
        <charset val="136"/>
      </rPr>
      <t>公共造產成果概況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</si>
  <si>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</si>
  <si>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</si>
  <si>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</si>
  <si>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</si>
  <si>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</si>
  <si>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</si>
  <si>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</si>
  <si>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</si>
  <si>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</si>
  <si>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</si>
  <si>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</si>
  <si>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</si>
  <si>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b/>
        <sz val="11"/>
        <color indexed="8"/>
        <rFont val="標楷體"/>
        <family val="4"/>
        <charset val="136"/>
      </rPr>
      <t>漁業統計</t>
    </r>
    <phoneticPr fontId="5" type="noConversion"/>
  </si>
  <si>
    <r>
      <rPr>
        <u/>
        <sz val="12"/>
        <color theme="10"/>
        <rFont val="標楷體"/>
        <family val="4"/>
        <charset val="136"/>
      </rPr>
      <t>漁業從業人數</t>
    </r>
    <phoneticPr fontId="5" type="noConversion"/>
  </si>
  <si>
    <r>
      <rPr>
        <u/>
        <sz val="12"/>
        <color theme="10"/>
        <rFont val="標楷體"/>
        <family val="4"/>
        <charset val="136"/>
      </rPr>
      <t>漁戶數及漁戶人口數</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</si>
  <si>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9" type="noConversion"/>
  </si>
  <si>
    <r>
      <t>「臺東縣</t>
    </r>
    <r>
      <rPr>
        <b/>
        <sz val="14"/>
        <color rgb="FFFF0000"/>
        <rFont val="標楷體"/>
        <family val="4"/>
        <charset val="136"/>
      </rPr>
      <t>○○鄉(鎮、市)</t>
    </r>
    <r>
      <rPr>
        <b/>
        <sz val="14"/>
        <rFont val="標楷體"/>
        <family val="4"/>
        <charset val="136"/>
      </rPr>
      <t>公庫收支」統計資料背景說明</t>
    </r>
    <phoneticPr fontId="5" type="noConversion"/>
  </si>
  <si>
    <r>
      <t>資料項目：</t>
    </r>
    <r>
      <rPr>
        <sz val="14"/>
        <color indexed="8"/>
        <rFont val="標楷體"/>
        <family val="4"/>
        <charset val="136"/>
      </rPr>
      <t>公庫收支</t>
    </r>
    <phoneticPr fontId="5" type="noConversion"/>
  </si>
  <si>
    <r>
      <t>「臺東縣</t>
    </r>
    <r>
      <rPr>
        <b/>
        <sz val="14"/>
        <color rgb="FFFF0000"/>
        <rFont val="標楷體"/>
        <family val="4"/>
        <charset val="136"/>
      </rPr>
      <t>OOO</t>
    </r>
    <r>
      <rPr>
        <b/>
        <sz val="14"/>
        <color indexed="8"/>
        <rFont val="標楷體"/>
        <family val="4"/>
        <charset val="136"/>
      </rPr>
      <t>資源回收成果統計」統計資料背景說明</t>
    </r>
    <phoneticPr fontId="5" type="noConversion"/>
  </si>
  <si>
    <t>資料項目：資源回收成果統計</t>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</si>
  <si>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</si>
  <si>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</si>
  <si>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</si>
  <si>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</si>
  <si>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</si>
  <si>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</si>
  <si>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</si>
  <si>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</si>
  <si>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</si>
  <si>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</si>
  <si>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</si>
  <si>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</si>
  <si>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</si>
  <si>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</si>
  <si>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</si>
  <si>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</si>
  <si>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</si>
  <si>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</si>
  <si>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</si>
  <si>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4" type="noConversion"/>
  </si>
  <si>
    <t>(十三)包裝用發泡塑膠：指以發泡聚苯乙烯（EPS）、發泡聚乙烯（EPE）、發泡聚丙烯（EPP）、發泡乙烯聚合物（EPO）等材質作為緩衝材、保溫絕熱材之包裝(即保麗龍)。</t>
    <phoneticPr fontId="14" type="noConversion"/>
  </si>
  <si>
    <t>(十四)其他塑膠製品：指公告應回收廢棄物塑膠容器項目及包裝用發泡塑膠以外之其他塑膠製品，如水管、水桶、保鮮盒、臉盆、雨衣雨鞋等，但不含塑膠袋。</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</si>
  <si>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</si>
  <si>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</si>
  <si>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</si>
  <si>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</si>
  <si>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</si>
  <si>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</si>
  <si>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</si>
  <si>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</si>
  <si>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</si>
  <si>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</si>
  <si>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</si>
  <si>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</si>
  <si>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(二十七)本表皆以公斤為單位，若無法得其實際重量，請至「生活廢棄物質管理資訊系統」主管機關頁面&gt;點選「常見問題區」中「資源回收項目重量折算標準」可供參考，網址：http://hwms.epa.gov.tw/。</t>
    <phoneticPr fontId="14" type="noConversion"/>
  </si>
  <si>
    <t>＊統計單位：公斤。</t>
    <phoneticPr fontId="14" type="noConversion"/>
  </si>
  <si>
    <t>＊統計分類：縱行科目按回收項目別分，橫列科目按回收單位別分。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</si>
  <si>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</si>
  <si>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</si>
  <si>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</si>
  <si>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</si>
  <si>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＊統計指標編製方法與資料來源說明：依據本公所提報之資源回收資料編製。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</si>
  <si>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</si>
  <si>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</si>
  <si>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一般垃圾及廚餘清理狀況」統計資料背景說明</t>
    </r>
    <phoneticPr fontId="5" type="noConversion"/>
  </si>
  <si>
    <t>回發布時間表</t>
    <phoneticPr fontId="5" type="noConversion"/>
  </si>
  <si>
    <t>資料種類：環境統計</t>
    <phoneticPr fontId="14" type="noConversion"/>
  </si>
  <si>
    <t>資料項目：一般垃圾及廚餘清理狀況</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</si>
  <si>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</si>
  <si>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</si>
  <si>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</si>
  <si>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</si>
  <si>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</si>
  <si>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</si>
  <si>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</si>
  <si>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</si>
  <si>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＊統計標準時間：以每月一日至月底之事實為準。</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</si>
  <si>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</si>
  <si>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</si>
  <si>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</si>
  <si>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</si>
  <si>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</si>
  <si>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</si>
  <si>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</si>
  <si>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</si>
  <si>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</si>
  <si>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</si>
  <si>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</si>
  <si>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3.其他廚餘再利用：製成家禽飼料、厭氧發酵及黑水虻幼蟲食用等。</t>
    <phoneticPr fontId="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</si>
  <si>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</si>
  <si>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(十一) 本月新增暫存量：係指本月新增暫時堆置或貯存之一般垃圾量。</t>
    <phoneticPr fontId="5" type="noConversion"/>
  </si>
  <si>
    <t>＊統計單位：公噸。</t>
    <phoneticPr fontId="14" type="noConversion"/>
  </si>
  <si>
    <t>＊統計分類：
(一)縱項目：按一般垃圾及廚餘分。
(二)橫項目：按產生量、處理量及本月新增暫存量分，其中產生量按清運單位別分，處理量按處理方式別分。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</si>
  <si>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</si>
  <si>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</si>
  <si>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</si>
  <si>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</si>
  <si>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五、資料品質</t>
    <phoneticPr fontId="14" type="noConversion"/>
  </si>
  <si>
    <t>＊統計指標編製方法與資料來源說明：依據本所提報之一般垃圾及廚餘清理資料彙編。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</si>
  <si>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</si>
  <si>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</si>
  <si>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113</t>
    </r>
    <r>
      <rPr>
        <u/>
        <sz val="12"/>
        <color theme="10"/>
        <rFont val="標楷體"/>
        <family val="4"/>
        <charset val="136"/>
      </rPr>
      <t>年</t>
    </r>
    <r>
      <rPr>
        <u/>
        <sz val="12"/>
        <color theme="10"/>
        <rFont val="Times New Roman"/>
        <family val="1"/>
      </rPr>
      <t>12</t>
    </r>
    <r>
      <rPr>
        <u/>
        <sz val="12"/>
        <color theme="10"/>
        <rFont val="標楷體"/>
        <family val="4"/>
        <charset val="136"/>
      </rPr>
      <t>月</t>
    </r>
    <phoneticPr fontId="5" type="noConversion"/>
  </si>
  <si>
    <r>
      <t>114</t>
    </r>
    <r>
      <rPr>
        <u/>
        <sz val="12"/>
        <color theme="10"/>
        <rFont val="標楷體"/>
        <family val="4"/>
        <charset val="136"/>
      </rPr>
      <t>年</t>
    </r>
    <r>
      <rPr>
        <u/>
        <sz val="12"/>
        <color theme="10"/>
        <rFont val="Times New Roman"/>
        <family val="1"/>
      </rPr>
      <t>1</t>
    </r>
    <r>
      <rPr>
        <u/>
        <sz val="12"/>
        <color theme="10"/>
        <rFont val="標楷體"/>
        <family val="4"/>
        <charset val="136"/>
      </rPr>
      <t>月</t>
    </r>
    <r>
      <rPr>
        <u/>
        <sz val="12"/>
        <color theme="10"/>
        <rFont val="Times New Roman"/>
        <family val="1"/>
      </rPr>
      <t>-11</t>
    </r>
    <r>
      <rPr>
        <u/>
        <sz val="12"/>
        <color theme="10"/>
        <rFont val="標楷體"/>
        <family val="4"/>
        <charset val="136"/>
      </rPr>
      <t>月</t>
    </r>
    <phoneticPr fontId="5" type="noConversion"/>
  </si>
  <si>
    <r>
      <t>「臺東縣</t>
    </r>
    <r>
      <rPr>
        <b/>
        <sz val="14"/>
        <color rgb="FFFF0000"/>
        <rFont val="標楷體"/>
        <family val="4"/>
        <charset val="136"/>
      </rPr>
      <t>OOO</t>
    </r>
    <r>
      <rPr>
        <b/>
        <sz val="14"/>
        <color indexed="8"/>
        <rFont val="標楷體"/>
        <family val="4"/>
        <charset val="136"/>
      </rPr>
      <t>停車位概況-路邊停車位」統計資料背景說明</t>
    </r>
    <phoneticPr fontId="5" type="noConversion"/>
  </si>
  <si>
    <t>回發布時間表</t>
    <phoneticPr fontId="5" type="noConversion"/>
  </si>
  <si>
    <t>資料種類：運輸統計</t>
    <phoneticPr fontId="14" type="noConversion"/>
  </si>
  <si>
    <t>資料項目：停車位概況-路邊停車位</t>
    <phoneticPr fontId="5" type="noConversion"/>
  </si>
  <si>
    <t>三、資料範圍、週期及時效</t>
    <phoneticPr fontId="14"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</si>
  <si>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</si>
  <si>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</si>
  <si>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 路邊停車位：指以道路部分路面劃設，供公眾停放車輛之車位，但不包括其範圍內之風景遊樂區停車位。</t>
    <phoneticPr fontId="23" type="noConversion"/>
  </si>
  <si>
    <t>(二) 都市計畫區內：依都市計畫法規定之都市計畫範圍內(不包括其範圍內之風景遊樂區)。</t>
    <phoneticPr fontId="23" type="noConversion"/>
  </si>
  <si>
    <t>(三) 都市計畫區外：依都市計畫法規定之都市計畫範圍外(不包括其範圍內之風景遊樂區)。</t>
    <phoneticPr fontId="23" type="noConversion"/>
  </si>
  <si>
    <t>(四) 收費：指依收費方式含計時收費及計次收費在內。</t>
    <phoneticPr fontId="23" type="noConversion"/>
  </si>
  <si>
    <t>(五) 不收費：指停車格位免費供民眾停放。</t>
    <phoneticPr fontId="23" type="noConversion"/>
  </si>
  <si>
    <t>＊統計單位：格。</t>
    <phoneticPr fontId="14" type="noConversion"/>
  </si>
  <si>
    <t>＊統計分類：路邊停車位依計費方式分為收費、不收費，收費再分計時及計次。</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</si>
  <si>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</si>
  <si>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</si>
  <si>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</si>
  <si>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＊統計指標編製方法與資料來源說明：由縣(市)辦理路邊停車位統計之單位，依據原始資料分別統計彙編。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</si>
  <si>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停車位概況－都市計畫區內路外」統計資料背景說明</t>
    </r>
    <phoneticPr fontId="5" type="noConversion"/>
  </si>
  <si>
    <t>資料項目：停車位概況－都市計畫區內路外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</si>
  <si>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</si>
  <si>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</si>
  <si>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</si>
  <si>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</si>
  <si>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</si>
  <si>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r>
      <t>(三)公有：指停車場之經營管理權屬於政府。</t>
    </r>
    <r>
      <rPr>
        <sz val="14"/>
        <rFont val="Times New Roman"/>
        <family val="1"/>
      </rPr>
      <t/>
    </r>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</si>
  <si>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</si>
  <si>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</si>
  <si>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</si>
  <si>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</si>
  <si>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</si>
  <si>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</si>
  <si>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</si>
  <si>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</si>
  <si>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</si>
  <si>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</si>
  <si>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</si>
  <si>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七、其他事項：無。</t>
    <phoneticPr fontId="14" type="noConversion"/>
  </si>
  <si>
    <r>
      <t>臺東縣</t>
    </r>
    <r>
      <rPr>
        <b/>
        <sz val="14"/>
        <color rgb="FFFF0000"/>
        <rFont val="標楷體"/>
        <family val="4"/>
        <charset val="136"/>
      </rPr>
      <t>OOO</t>
    </r>
    <r>
      <rPr>
        <b/>
        <sz val="14"/>
        <color indexed="8"/>
        <rFont val="標楷體"/>
        <family val="4"/>
        <charset val="136"/>
      </rPr>
      <t>停車位概況-都市計畫區外路外</t>
    </r>
    <phoneticPr fontId="14" type="noConversion"/>
  </si>
  <si>
    <t>資料項目：停車位概況－都市計畫區外路外</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</si>
  <si>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</si>
  <si>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</si>
  <si>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</si>
  <si>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</si>
  <si>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4" type="noConversion"/>
  </si>
  <si>
    <t>(三)公有：指停車場之經營管理權屬於政府。</t>
    <phoneticPr fontId="14" type="noConversion"/>
  </si>
  <si>
    <t>(四)私有：指停車場之所有權屬於民間。</t>
    <phoneticPr fontId="14" type="noConversion"/>
  </si>
  <si>
    <t>(五)收費：指依收費方式含計時收費及計次收費在內。</t>
    <phoneticPr fontId="14" type="noConversion"/>
  </si>
  <si>
    <t>(六)不收費：指停車格位免費供民眾停放。</t>
    <phoneticPr fontId="14" type="noConversion"/>
  </si>
  <si>
    <t>(七)平面：指停車場僅在地面上設置者。</t>
    <phoneticPr fontId="14" type="noConversion"/>
  </si>
  <si>
    <t>(八)立體：指停車場設置樓層二層以上(含二層)者。</t>
    <phoneticPr fontId="14"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</si>
  <si>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</si>
  <si>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</si>
  <si>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</si>
  <si>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</si>
  <si>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</si>
  <si>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</si>
  <si>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</si>
  <si>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</si>
  <si>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停車位概況-區內路外身心障礙者專用停車位」統計資料背景說明</t>
    </r>
    <phoneticPr fontId="5" type="noConversion"/>
  </si>
  <si>
    <t>資料項目：停車位概況-區內路外身心障礙者專用停車位</t>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</si>
  <si>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</si>
  <si>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</si>
  <si>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</si>
  <si>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</si>
  <si>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</si>
  <si>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(三)公有：指停車場之經營管理權屬於政府。</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</si>
  <si>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</si>
  <si>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</si>
  <si>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</si>
  <si>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＊統計單位：格。</t>
    <phoneticPr fontId="14" type="noConversion"/>
  </si>
  <si>
    <t>＊統計分類：路外停車位依設置方式分公有及私有，再分收費、不收費。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</si>
  <si>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</si>
  <si>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</si>
  <si>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</si>
  <si>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</si>
  <si>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</si>
  <si>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</si>
  <si>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停車位概況-區外路外身心障礙者專用停車位」統計資料背景說明</t>
    </r>
    <phoneticPr fontId="5" type="noConversion"/>
  </si>
  <si>
    <t>資料項目：停車位概況-區外路外身心障礙者專用停車位</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</si>
  <si>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</si>
  <si>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＊統計標準時間：以每季底之事實為準。</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</si>
  <si>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4"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</si>
  <si>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</si>
  <si>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</si>
  <si>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</si>
  <si>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</si>
  <si>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</si>
  <si>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5" type="noConversion"/>
  </si>
  <si>
    <t>＊統計指標編製方法與資料來源說明：由本所辦理都市計畫區外路外停車位統計之單位，依據原始資料分別統計彙編。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</si>
  <si>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停車位概況-路邊身心障礙者專用停車位」統計資料背景說明</t>
    </r>
    <phoneticPr fontId="5" type="noConversion"/>
  </si>
  <si>
    <t>資料種類：運輸統計</t>
    <phoneticPr fontId="14" type="noConversion"/>
  </si>
  <si>
    <t>資料項目：停車位概況-路邊身心障礙者專用停車位</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</si>
  <si>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</si>
  <si>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</si>
  <si>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</si>
  <si>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</si>
  <si>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</si>
  <si>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</si>
  <si>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</si>
  <si>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</si>
  <si>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＊統計分類：路邊停車位依都市計畫法劃分計畫區內及計畫區外，再依計費方式分為收費及不收費。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</si>
  <si>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</si>
  <si>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</si>
  <si>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</si>
  <si>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＊統計指標編製方法與資料來源說明：由本所辦理路邊停車位統計之單位，依據原始資料分別統計彙編。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</si>
  <si>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</si>
  <si>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</si>
  <si>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停車位概況-區內路外電動車專用停車位」統計資料背景說明</t>
    </r>
    <phoneticPr fontId="5" type="noConversion"/>
  </si>
  <si>
    <t>資料項目：停車位概況-區內路外電動車專用停車位</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</si>
  <si>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</si>
  <si>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</si>
  <si>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</si>
  <si>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</si>
  <si>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</si>
  <si>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</si>
  <si>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</si>
  <si>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</si>
  <si>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</si>
  <si>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＊統計分類：路外停車位依設置方式分公有及私有，再分收費、不收費。</t>
    <phoneticPr fontId="5" type="noConversion"/>
  </si>
  <si>
    <t>＊發布週期：季。</t>
    <phoneticPr fontId="14" type="noConversion"/>
  </si>
  <si>
    <r>
      <t>＊時效：</t>
    </r>
    <r>
      <rPr>
        <sz val="14"/>
        <color theme="1"/>
        <rFont val="標楷體"/>
        <family val="4"/>
        <charset val="136"/>
      </rPr>
      <t>15日</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</si>
  <si>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</si>
  <si>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</si>
  <si>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</si>
  <si>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t>＊統計指標編製方法與資料來源說明：由本公所辦理都市計畫區內路外停車位統計之單位，依據原始資料分別統計彙編。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</si>
  <si>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</si>
  <si>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</si>
  <si>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停車位概況-區外路外電動車專用停車位」統計資料背景說明</t>
    </r>
    <phoneticPr fontId="5" type="noConversion"/>
  </si>
  <si>
    <t>回發布時間表</t>
    <phoneticPr fontId="5" type="noConversion"/>
  </si>
  <si>
    <t>資料種類：運輸統計</t>
    <phoneticPr fontId="14" type="noConversion"/>
  </si>
  <si>
    <t>資料項目：停車位概況-區外路外電動車專用停車位</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</si>
  <si>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</si>
  <si>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＊統計地區範圍及對象：包括本所轄區內計畫區外路外電動車專用停車位，含平面或立體式(包括匝道式、機械式或塔台式)等設置，以供電動車輛停放之場所為統計對象。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</si>
  <si>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</si>
  <si>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</si>
  <si>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</si>
  <si>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</si>
  <si>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</si>
  <si>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</si>
  <si>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</si>
  <si>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</si>
  <si>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</si>
  <si>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</si>
  <si>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</si>
  <si>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停車位概況-路邊電動車專用停車位」統計資料背景說明</t>
    </r>
    <phoneticPr fontId="5" type="noConversion"/>
  </si>
  <si>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</si>
  <si>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</si>
  <si>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</si>
  <si>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</si>
  <si>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r>
      <t>「臺東縣</t>
    </r>
    <r>
      <rPr>
        <b/>
        <sz val="14"/>
        <color rgb="FFFF0000"/>
        <rFont val="標楷體"/>
        <family val="4"/>
        <charset val="136"/>
      </rPr>
      <t>○○鄉(鎮、市)</t>
    </r>
    <r>
      <rPr>
        <b/>
        <sz val="14"/>
        <rFont val="標楷體"/>
        <family val="4"/>
        <charset val="136"/>
      </rPr>
      <t>孕婦及育有六歲以下兒童者停車位概況</t>
    </r>
    <r>
      <rPr>
        <b/>
        <sz val="14"/>
        <color indexed="8"/>
        <rFont val="標楷體"/>
        <family val="4"/>
        <charset val="136"/>
      </rPr>
      <t>」
統計資料背景說明</t>
    </r>
    <phoneticPr fontId="5" type="noConversion"/>
  </si>
  <si>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</si>
  <si>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</si>
  <si>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</si>
  <si>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</si>
  <si>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4" type="noConversion"/>
  </si>
  <si>
    <t>(三)鐵路車站、航空站及捷運交會轉乘站。</t>
    <phoneticPr fontId="14" type="noConversion"/>
  </si>
  <si>
    <t>(四)營業場所總樓地板面積一萬平方公尺以上之百貨公司及零售式量販店。</t>
    <phoneticPr fontId="14" type="noConversion"/>
  </si>
  <si>
    <t>(五)設有兒科病房或產科病房之區域級以上醫院。</t>
    <phoneticPr fontId="14" type="noConversion"/>
  </si>
  <si>
    <t>(六)觀光遊樂業之園區。</t>
    <phoneticPr fontId="14" type="noConversion"/>
  </si>
  <si>
    <t>(一)法定應設孕婦及育有六歲以下兒童者停車位：
指依兒童及少年福利與權益保障法應設置之孕婦及育有六歲以下兒童者停車位數量。</t>
    <phoneticPr fontId="14" type="noConversion"/>
  </si>
  <si>
    <t>(二)已設置孕婦及育有六歲以下兒童者停車位：
指實際已設置之孕婦及育有六歲以下兒童者停車位數量。</t>
    <phoneticPr fontId="14" type="noConversion"/>
  </si>
  <si>
    <t>＊統計指標編製方法與資料來源說明：
由本所辦理停車位統計之單位，依據原始資料分別統計彙編。</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</si>
  <si>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</si>
  <si>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t>＊統計單位：個。</t>
    <phoneticPr fontId="14" type="noConversion"/>
  </si>
  <si>
    <t>＊時效：15日。</t>
    <phoneticPr fontId="5"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</si>
  <si>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</si>
  <si>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</si>
  <si>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u/>
        <sz val="12"/>
        <color theme="10"/>
        <rFont val="標楷體"/>
        <family val="4"/>
        <charset val="136"/>
      </rPr>
      <t>資源回收量</t>
    </r>
    <phoneticPr fontId="5" type="noConversion"/>
  </si>
  <si>
    <r>
      <rPr>
        <sz val="12"/>
        <color theme="1"/>
        <rFont val="標楷體"/>
        <family val="4"/>
        <charset val="136"/>
      </rPr>
      <t>一般垃圾及廚餘清理狀況</t>
    </r>
    <phoneticPr fontId="5"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</si>
  <si>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</si>
  <si>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</si>
  <si>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</si>
  <si>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</si>
  <si>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</si>
  <si>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</si>
  <si>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</si>
  <si>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</si>
  <si>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</si>
  <si>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</si>
  <si>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路邊電動車專用停車位</t>
    </r>
  </si>
  <si>
    <r>
      <rPr>
        <u/>
        <sz val="12"/>
        <color theme="10"/>
        <rFont val="標楷體"/>
        <family val="4"/>
        <charset val="136"/>
      </rPr>
      <t>孕婦及育有六歲以下兒童者停車位概況</t>
    </r>
    <phoneticPr fontId="5" type="noConversion"/>
  </si>
  <si>
    <r>
      <rPr>
        <u/>
        <sz val="12"/>
        <color theme="10"/>
        <rFont val="標楷體"/>
        <family val="4"/>
        <charset val="136"/>
      </rPr>
      <t>垃圾回收清除車輛數</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</si>
  <si>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5" type="noConversion"/>
  </si>
  <si>
    <r>
      <rPr>
        <b/>
        <sz val="11"/>
        <color indexed="8"/>
        <rFont val="標楷體"/>
        <family val="4"/>
        <charset val="136"/>
      </rPr>
      <t>資源循環統計</t>
    </r>
    <phoneticPr fontId="5" type="noConversion"/>
  </si>
  <si>
    <r>
      <rPr>
        <sz val="10"/>
        <color indexed="8"/>
        <rFont val="標楷體"/>
        <family val="4"/>
        <charset val="136"/>
      </rPr>
      <t>報表
、
網際
網路</t>
    </r>
    <phoneticPr fontId="5" type="noConversion"/>
  </si>
  <si>
    <r>
      <rPr>
        <b/>
        <sz val="11"/>
        <color indexed="8"/>
        <rFont val="標楷體"/>
        <family val="4"/>
        <charset val="136"/>
      </rPr>
      <t>其他統計</t>
    </r>
    <phoneticPr fontId="5" type="noConversion"/>
  </si>
  <si>
    <t>停車位概況－都市計畫區內路外</t>
    <phoneticPr fontId="5" type="noConversion"/>
  </si>
  <si>
    <t>停車位概況-都市計畫區外路外</t>
    <phoneticPr fontId="5" type="noConversion"/>
  </si>
  <si>
    <t>路外停車位概況</t>
    <phoneticPr fontId="5" type="noConversion"/>
  </si>
  <si>
    <t>公庫收支</t>
    <phoneticPr fontId="5" type="noConversion"/>
  </si>
  <si>
    <r>
      <t>「臺東縣</t>
    </r>
    <r>
      <rPr>
        <b/>
        <sz val="14"/>
        <color rgb="FFFF0000"/>
        <rFont val="標楷體"/>
        <family val="4"/>
        <charset val="136"/>
      </rPr>
      <t>OOO</t>
    </r>
    <r>
      <rPr>
        <b/>
        <sz val="14"/>
        <color indexed="8"/>
        <rFont val="標楷體"/>
        <family val="4"/>
        <charset val="136"/>
      </rPr>
      <t>環保人員概況」統計資料背景說明</t>
    </r>
    <phoneticPr fontId="5" type="noConversion"/>
  </si>
  <si>
    <t>(二)縣（市）環保單位：包括環境保護局及廢棄物清運處理單位。</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</si>
  <si>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</si>
  <si>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</si>
  <si>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</si>
  <si>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</si>
  <si>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</si>
  <si>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</si>
  <si>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</si>
  <si>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</si>
  <si>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</si>
  <si>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</si>
  <si>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</si>
  <si>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</si>
  <si>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</si>
  <si>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</si>
  <si>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</si>
  <si>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</si>
  <si>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</si>
  <si>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</si>
  <si>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</si>
  <si>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(二十二)垃圾清運人員：係指廢棄物收集、清溝及掃街人員。</t>
    <phoneticPr fontId="5" type="noConversion"/>
  </si>
  <si>
    <t>(二十三)水肥清運人員：係指糞尿之收集、清運人員。</t>
    <phoneticPr fontId="5" type="noConversion"/>
  </si>
  <si>
    <t>(二十四)清運單位之其他：無法歸屬於垃圾清運、水肥清運、資源回收之清運單位人員，如消毒、割草、拆除違規廣告、拖吊廢機動車輛等人員。</t>
    <phoneticPr fontId="5" type="noConversion"/>
  </si>
  <si>
    <t>＊統計單位：人數。</t>
    <phoneticPr fontId="14" type="noConversion"/>
  </si>
  <si>
    <t>＊統計分類：
(一)縱行項目按單位別、性別及業務別分。
(二)橫列項目按類別、性別及年齡別分。</t>
    <phoneticPr fontId="5" type="noConversion"/>
  </si>
  <si>
    <t>＊發布週期：半年。</t>
    <phoneticPr fontId="14" type="noConversion"/>
  </si>
  <si>
    <t>＊時效：1個月又5日。</t>
    <phoneticPr fontId="5" type="noConversion"/>
  </si>
  <si>
    <t>＊預告發布日期（含預告方式及週期）：期間終了後一個月又五日內以公務統計報表發布(預定發布時間如遇例假日則順延至次一工作日)。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</si>
  <si>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</si>
  <si>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＊統計指標編製方法與資料來源說明：依據本所環保單位實際環保人員(含編制內、非編制內)概況資料編製。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</si>
  <si>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</si>
  <si>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</si>
  <si>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rPr>
        <sz val="12"/>
        <color theme="1"/>
        <rFont val="標楷體"/>
        <family val="4"/>
        <charset val="136"/>
      </rPr>
      <t>環保人員概況</t>
    </r>
    <phoneticPr fontId="5" type="noConversion"/>
  </si>
  <si>
    <r>
      <t>113</t>
    </r>
    <r>
      <rPr>
        <u/>
        <sz val="12"/>
        <color theme="10"/>
        <rFont val="標楷體"/>
        <family val="4"/>
        <charset val="136"/>
      </rPr>
      <t>年下半年</t>
    </r>
    <phoneticPr fontId="5" type="noConversion"/>
  </si>
  <si>
    <r>
      <t>114</t>
    </r>
    <r>
      <rPr>
        <u/>
        <sz val="12"/>
        <color theme="10"/>
        <rFont val="標楷體"/>
        <family val="4"/>
        <charset val="136"/>
      </rPr>
      <t>年上半年</t>
    </r>
    <phoneticPr fontId="5" type="noConversion"/>
  </si>
  <si>
    <t>資源回收成果統計</t>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</si>
  <si>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</si>
  <si>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開始編報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</si>
  <si>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</si>
  <si>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</si>
  <si>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年上半年起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</si>
  <si>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停止編報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</si>
  <si>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開始編報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</si>
  <si>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年起
開始編報</t>
    </r>
    <phoneticPr fontId="5" type="noConversion"/>
  </si>
  <si>
    <r>
      <rPr>
        <sz val="12"/>
        <color indexed="8"/>
        <rFont val="標楷體"/>
        <family val="4"/>
        <charset val="136"/>
      </rPr>
      <t>自資料時間</t>
    </r>
    <r>
      <rPr>
        <sz val="12"/>
        <color indexed="8"/>
        <rFont val="Times New Roman"/>
        <family val="1"/>
      </rPr>
      <t>113</t>
    </r>
    <r>
      <rPr>
        <sz val="12"/>
        <color indexed="8"/>
        <rFont val="標楷體"/>
        <family val="4"/>
        <charset val="136"/>
      </rPr>
      <t>年起
開始編報</t>
    </r>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</si>
  <si>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</si>
  <si>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4" type="noConversion"/>
  </si>
  <si>
    <r>
      <t xml:space="preserve">＊統計指標編製方法與資料來源說明：
</t>
    </r>
    <r>
      <rPr>
        <sz val="14"/>
        <rFont val="標楷體"/>
        <family val="4"/>
        <charset val="136"/>
      </rPr>
      <t>依據本所所報獨居老人服務概況資料彙編。</t>
    </r>
    <phoneticPr fontId="5" type="noConversion"/>
  </si>
  <si>
    <r>
      <t xml:space="preserve">＊統計分類：
</t>
    </r>
    <r>
      <rPr>
        <sz val="14"/>
        <rFont val="標楷體"/>
        <family val="4"/>
        <charset val="136"/>
      </rPr>
      <t>橫項</t>
    </r>
    <r>
      <rPr>
        <sz val="14"/>
        <color rgb="FFFF0000"/>
        <rFont val="標楷體"/>
        <family val="4"/>
        <charset val="136"/>
      </rPr>
      <t>「期底獨居老人人數」及「期底具原住民身分獨居老人人數」</t>
    </r>
    <r>
      <rPr>
        <sz val="14"/>
        <rFont val="標楷體"/>
        <family val="4"/>
        <charset val="136"/>
      </rPr>
      <t>依「鄉鎮市區別及年齡別」分，</t>
    </r>
    <r>
      <rPr>
        <sz val="14"/>
        <color rgb="FFFF0000"/>
        <rFont val="標楷體"/>
        <family val="4"/>
        <charset val="136"/>
      </rPr>
      <t>「期底安裝緊急救援裝置人數」及「本期服務成果」則依「鄉鎮市區別」分</t>
    </r>
    <r>
      <rPr>
        <sz val="14"/>
        <rFont val="標楷體"/>
        <family val="4"/>
        <charset val="136"/>
      </rPr>
      <t>；縱項「期底獨居老人人數」、「期底安裝緊急救援裝置人數」依「中(低)收入」、「一般戶」及「性別」分；「期底具原住民身分獨居老人人數」、「本期服務成果」則依「性別」分。</t>
    </r>
    <phoneticPr fontId="5" type="noConversion"/>
  </si>
  <si>
    <r>
      <t>(一)期底獨居老人人數：
係指經直轄市、縣（市）政府評估需關懷服務之老人期底人數，</t>
    </r>
    <r>
      <rPr>
        <sz val="14"/>
        <color rgb="FFFF0000"/>
        <rFont val="標楷體"/>
        <family val="4"/>
        <charset val="136"/>
      </rPr>
      <t>評估對象包含65歲以上一人獨自居住、</t>
    </r>
    <r>
      <rPr>
        <sz val="14"/>
        <color indexed="8"/>
        <rFont val="標楷體"/>
        <family val="4"/>
        <charset val="136"/>
      </rPr>
      <t>直系血親卑親屬未居住於同縣市、夫妻同住且均年滿65歲，或同住者無照顧能力之老人等。其中「中(低)收入」係指符合低收入戶及家庭總收入分配全家人口，每人每月未超過最低生活費2.5倍者。</t>
    </r>
    <phoneticPr fontId="14" type="noConversion"/>
  </si>
  <si>
    <r>
      <t>(三)期底安裝緊急救援裝置人數：
指為協助獨居老人於遇有突發或緊急危難時，能獲得及時救援所安裝緊急救援裝置之期底人數</t>
    </r>
    <r>
      <rPr>
        <sz val="14"/>
        <color rgb="FFFF0000"/>
        <rFont val="標楷體"/>
        <family val="4"/>
        <charset val="136"/>
      </rPr>
      <t>，不含服務期間拆機人數</t>
    </r>
    <r>
      <rPr>
        <sz val="14"/>
        <color indexed="8"/>
        <rFont val="標楷體"/>
        <family val="4"/>
        <charset val="136"/>
      </rPr>
      <t>。</t>
    </r>
    <phoneticPr fontId="14" type="noConversion"/>
  </si>
  <si>
    <t>＊統計單位：人、人次。</t>
    <phoneticPr fontId="14" type="noConversion"/>
  </si>
  <si>
    <r>
      <t>(四)本期服務成果：指當期提供獨居老人之服務人次統計，其中：</t>
    </r>
    <r>
      <rPr>
        <sz val="14"/>
        <color rgb="FFFF0000"/>
        <rFont val="標楷體"/>
        <family val="4"/>
        <charset val="136"/>
      </rPr>
      <t xml:space="preserve">
</t>
    </r>
    <r>
      <rPr>
        <sz val="14"/>
        <rFont val="標楷體"/>
        <family val="4"/>
        <charset val="136"/>
      </rPr>
      <t xml:space="preserve">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t>
    </r>
    <r>
      <rPr>
        <sz val="14"/>
        <color rgb="FFFF0000"/>
        <rFont val="標楷體"/>
        <family val="4"/>
        <charset val="136"/>
      </rPr>
      <t>5.長照服務：指居住社區之獨居老人使用長期照顧2.0所提供之服務。</t>
    </r>
    <phoneticPr fontId="14" type="noConversion"/>
  </si>
  <si>
    <r>
      <t>＊統計地區範圍及對象：
凡經本府評估需關懷服務(</t>
    </r>
    <r>
      <rPr>
        <sz val="13.5"/>
        <color rgb="FFFF0000"/>
        <rFont val="標楷體"/>
        <family val="4"/>
        <charset val="136"/>
      </rPr>
      <t>評估對象</t>
    </r>
    <r>
      <rPr>
        <sz val="13.5"/>
        <color indexed="8"/>
        <rFont val="標楷體"/>
        <family val="4"/>
        <charset val="136"/>
      </rPr>
      <t>包含</t>
    </r>
    <r>
      <rPr>
        <sz val="13.5"/>
        <color rgb="FFFF0000"/>
        <rFont val="標楷體"/>
        <family val="4"/>
        <charset val="136"/>
      </rPr>
      <t>65歲以上一人獨自居住、</t>
    </r>
    <r>
      <rPr>
        <sz val="13.5"/>
        <color indexed="8"/>
        <rFont val="標楷體"/>
        <family val="4"/>
        <charset val="136"/>
      </rPr>
      <t>直系血親卑親屬未居住於同縣市、夫妻同住且均年滿65歲，或同住者無照顧能力之老人等)之老人，均為統計對象。</t>
    </r>
    <phoneticPr fontId="5" type="noConversion"/>
  </si>
  <si>
    <r>
      <rPr>
        <sz val="12"/>
        <color theme="1"/>
        <rFont val="標楷體"/>
        <family val="4"/>
        <charset val="136"/>
      </rPr>
      <t>獨居老人服務概況</t>
    </r>
    <phoneticPr fontId="5" type="noConversion"/>
  </si>
  <si>
    <r>
      <t>113</t>
    </r>
    <r>
      <rPr>
        <u/>
        <sz val="12"/>
        <color theme="10"/>
        <rFont val="標楷體"/>
        <family val="4"/>
        <charset val="136"/>
      </rPr>
      <t>年第</t>
    </r>
    <r>
      <rPr>
        <u/>
        <sz val="12"/>
        <color theme="10"/>
        <rFont val="Times New Roman"/>
        <family val="1"/>
      </rPr>
      <t>4</t>
    </r>
    <r>
      <rPr>
        <u/>
        <sz val="12"/>
        <color theme="10"/>
        <rFont val="標楷體"/>
        <family val="4"/>
        <charset val="136"/>
      </rPr>
      <t>季</t>
    </r>
    <phoneticPr fontId="5" type="noConversion"/>
  </si>
  <si>
    <r>
      <t>114</t>
    </r>
    <r>
      <rPr>
        <u/>
        <sz val="12"/>
        <color theme="10"/>
        <rFont val="標楷體"/>
        <family val="4"/>
        <charset val="136"/>
      </rPr>
      <t>年第</t>
    </r>
    <r>
      <rPr>
        <u/>
        <sz val="12"/>
        <color theme="10"/>
        <rFont val="Times New Roman"/>
        <family val="1"/>
      </rPr>
      <t>1</t>
    </r>
    <r>
      <rPr>
        <u/>
        <sz val="12"/>
        <color theme="10"/>
        <rFont val="標楷體"/>
        <family val="4"/>
        <charset val="136"/>
      </rPr>
      <t>季</t>
    </r>
    <r>
      <rPr>
        <u/>
        <sz val="12"/>
        <color theme="10"/>
        <rFont val="Times New Roman"/>
        <family val="1"/>
      </rPr>
      <t>-</t>
    </r>
    <r>
      <rPr>
        <u/>
        <sz val="12"/>
        <color theme="10"/>
        <rFont val="標楷體"/>
        <family val="4"/>
        <charset val="136"/>
      </rPr>
      <t>第</t>
    </r>
    <r>
      <rPr>
        <u/>
        <sz val="12"/>
        <color theme="10"/>
        <rFont val="Times New Roman"/>
        <family val="1"/>
      </rPr>
      <t>3</t>
    </r>
    <r>
      <rPr>
        <u/>
        <sz val="12"/>
        <color theme="10"/>
        <rFont val="標楷體"/>
        <family val="4"/>
        <charset val="136"/>
      </rPr>
      <t>季</t>
    </r>
    <phoneticPr fontId="5" type="noConversion"/>
  </si>
  <si>
    <r>
      <t xml:space="preserve">(九)社區發展工作項目：社區居民基於共同需要，循自動與互助精神，配合政府行政支援，有效運用各種資源，從事綜合建設，以改進社區居民生活品質。
1.辦理社區觀摩：具體介紹建立社區之組織活動、公共工程建設、精神倫理及文化建設、生產福利建設服務體系之作法。
</t>
    </r>
    <r>
      <rPr>
        <sz val="14"/>
        <color rgb="FFFF0000"/>
        <rFont val="標楷體"/>
        <family val="4"/>
        <charset val="136"/>
      </rPr>
      <t>2.</t>
    </r>
    <r>
      <rPr>
        <sz val="14"/>
        <color indexed="8"/>
        <rFont val="標楷體"/>
        <family val="4"/>
        <charset val="136"/>
      </rPr>
      <t xml:space="preserve">社區守望相助隊：社區居民基於需要，自行組織以維護住家安全，增進家戶情感為目的之組織。
</t>
    </r>
    <r>
      <rPr>
        <sz val="14"/>
        <color rgb="FFFF0000"/>
        <rFont val="標楷體"/>
        <family val="4"/>
        <charset val="136"/>
      </rPr>
      <t>3.</t>
    </r>
    <r>
      <rPr>
        <sz val="14"/>
        <color indexed="8"/>
        <rFont val="標楷體"/>
        <family val="4"/>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indexed="8"/>
        <rFont val="標楷體"/>
        <family val="4"/>
        <charset val="136"/>
      </rPr>
      <t xml:space="preserve">志工：指社區發展協會依志願服務法所召募、運用、管理，並領有志願服務紀錄冊之志願服務人員。
</t>
    </r>
    <r>
      <rPr>
        <sz val="14"/>
        <color rgb="FFFF0000"/>
        <rFont val="標楷體"/>
        <family val="4"/>
        <charset val="136"/>
      </rPr>
      <t>5.長期照顧據點：由社區發展協會辦理巷弄長照站、失智服務據點等長照據點，以營造高齡者友善環境，達到在地老化之目標。</t>
    </r>
    <r>
      <rPr>
        <sz val="14"/>
        <color indexed="8"/>
        <rFont val="標楷體"/>
        <family val="4"/>
        <charset val="136"/>
      </rPr>
      <t xml:space="preserve">
</t>
    </r>
    <r>
      <rPr>
        <sz val="14"/>
        <color rgb="FFFF0000"/>
        <rFont val="標楷體"/>
        <family val="4"/>
        <charset val="136"/>
      </rPr>
      <t>6.</t>
    </r>
    <r>
      <rPr>
        <sz val="14"/>
        <color indexed="8"/>
        <rFont val="標楷體"/>
        <family val="4"/>
        <charset val="136"/>
      </rPr>
      <t xml:space="preserve">社區刊物：配合推展社區活動，報導社區生活，凝聚社區意識而發行之刊物。
</t>
    </r>
    <r>
      <rPr>
        <sz val="14"/>
        <color rgb="FFFF0000"/>
        <rFont val="標楷體"/>
        <family val="4"/>
        <charset val="136"/>
      </rPr>
      <t>7.</t>
    </r>
    <r>
      <rPr>
        <sz val="14"/>
        <color indexed="8"/>
        <rFont val="標楷體"/>
        <family val="4"/>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8.</t>
    </r>
    <r>
      <rPr>
        <sz val="14"/>
        <color indexed="8"/>
        <rFont val="標楷體"/>
        <family val="4"/>
        <charset val="136"/>
      </rPr>
      <t>其他服務：除前目外，由社區發展協會所提供或辦理之服務或活動(如：環境綠美化、資源回收、社區文化導覽、社區產業推廣...等) 所受益之人次。</t>
    </r>
    <phoneticPr fontId="14"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</si>
  <si>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</si>
  <si>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</si>
  <si>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</si>
  <si>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開始編報</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</si>
  <si>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適用新格式報送</t>
    </r>
    <phoneticPr fontId="5" type="noConversion"/>
  </si>
  <si>
    <r>
      <t>＊時效：</t>
    </r>
    <r>
      <rPr>
        <sz val="14"/>
        <color rgb="FFFF0000"/>
        <rFont val="標楷體"/>
        <family val="4"/>
        <charset val="136"/>
      </rPr>
      <t>1個月又25日</t>
    </r>
    <r>
      <rPr>
        <sz val="14"/>
        <color theme="1"/>
        <rFont val="標楷體"/>
        <family val="4"/>
        <charset val="136"/>
      </rPr>
      <t>。</t>
    </r>
    <phoneticPr fontId="5" type="noConversion"/>
  </si>
  <si>
    <r>
      <t>＊預告發布日期（含預告方式及週期）：次年</t>
    </r>
    <r>
      <rPr>
        <sz val="14"/>
        <color rgb="FFFF0000"/>
        <rFont val="標楷體"/>
        <family val="4"/>
        <charset val="136"/>
      </rPr>
      <t>2月25日</t>
    </r>
    <r>
      <rPr>
        <sz val="14"/>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</si>
  <si>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3個月又20日</t>
    </r>
    <r>
      <rPr>
        <sz val="14"/>
        <color theme="1"/>
        <rFont val="標楷體"/>
        <family val="4"/>
        <charset val="136"/>
      </rPr>
      <t>。</t>
    </r>
    <phoneticPr fontId="5" type="noConversion"/>
  </si>
  <si>
    <r>
      <t>＊預告發布日期（含預告方式及週期）：次年</t>
    </r>
    <r>
      <rPr>
        <sz val="14"/>
        <color rgb="FFFF0000"/>
        <rFont val="標楷體"/>
        <family val="4"/>
        <charset val="136"/>
      </rPr>
      <t>4月20日</t>
    </r>
    <r>
      <rPr>
        <sz val="14"/>
        <color indexed="8"/>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</si>
  <si>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</si>
  <si>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</si>
  <si>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</si>
  <si>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t>(113年)</t>
  </si>
  <si>
    <r>
      <t>＊時效（指統計標準時間至資料發布時間之間隔時間）：</t>
    </r>
    <r>
      <rPr>
        <sz val="14"/>
        <color rgb="FFFF0000"/>
        <rFont val="標楷體"/>
        <family val="4"/>
        <charset val="136"/>
      </rPr>
      <t>1個月又25日</t>
    </r>
    <r>
      <rPr>
        <sz val="14"/>
        <color theme="1"/>
        <rFont val="標楷體"/>
        <family val="4"/>
        <charset val="136"/>
      </rPr>
      <t>。</t>
    </r>
    <phoneticPr fontId="14" type="noConversion"/>
  </si>
  <si>
    <r>
      <t>＊預告發布日期（含預告方式及週期）：年度終了後</t>
    </r>
    <r>
      <rPr>
        <sz val="14"/>
        <color rgb="FFFF0000"/>
        <rFont val="標楷體"/>
        <family val="4"/>
        <charset val="136"/>
      </rPr>
      <t>1個月又25日</t>
    </r>
    <r>
      <rPr>
        <sz val="14"/>
        <color theme="1"/>
        <rFont val="標楷體"/>
        <family val="4"/>
        <charset val="136"/>
      </rPr>
      <t>內(若遇例假日順延)以公務統計報表發布。</t>
    </r>
    <phoneticPr fontId="14" type="noConversion"/>
  </si>
  <si>
    <r>
      <t>＊時效：</t>
    </r>
    <r>
      <rPr>
        <sz val="14"/>
        <color rgb="FFFF0000"/>
        <rFont val="標楷體"/>
        <family val="4"/>
        <charset val="136"/>
      </rPr>
      <t>1個月又25日</t>
    </r>
    <r>
      <rPr>
        <sz val="14"/>
        <color theme="1"/>
        <rFont val="標楷體"/>
        <family val="4"/>
        <charset val="136"/>
      </rPr>
      <t>。</t>
    </r>
    <phoneticPr fontId="14" type="noConversion"/>
  </si>
  <si>
    <r>
      <t>＊預告發布日期（含預告方式及週期）：每年終了後</t>
    </r>
    <r>
      <rPr>
        <sz val="14"/>
        <color rgb="FFFF0000"/>
        <rFont val="標楷體"/>
        <family val="4"/>
        <charset val="136"/>
      </rPr>
      <t>1個月又25日</t>
    </r>
    <r>
      <rPr>
        <sz val="14"/>
        <color theme="1"/>
        <rFont val="標楷體"/>
        <family val="4"/>
        <charset val="136"/>
      </rPr>
      <t>內以公務統計報表發布(預定發布時間如遇例假日則順延至次一工作日)。</t>
    </r>
    <phoneticPr fontId="14" type="noConversion"/>
  </si>
  <si>
    <r>
      <t>(113</t>
    </r>
    <r>
      <rPr>
        <sz val="10"/>
        <color rgb="FFFF0000"/>
        <rFont val="新細明體"/>
        <family val="1"/>
        <charset val="136"/>
      </rPr>
      <t>年</t>
    </r>
    <r>
      <rPr>
        <sz val="10"/>
        <color rgb="FFFF0000"/>
        <rFont val="Times New Roman"/>
        <family val="1"/>
      </rPr>
      <t>)</t>
    </r>
    <phoneticPr fontId="5" type="noConversion"/>
  </si>
  <si>
    <r>
      <t>(114</t>
    </r>
    <r>
      <rPr>
        <sz val="10"/>
        <color rgb="FFFF0000"/>
        <rFont val="新細明體"/>
        <family val="1"/>
        <charset val="136"/>
      </rPr>
      <t>年上半年度</t>
    </r>
    <r>
      <rPr>
        <sz val="10"/>
        <color rgb="FFFF0000"/>
        <rFont val="Times New Roman"/>
        <family val="1"/>
      </rPr>
      <t>)</t>
    </r>
    <phoneticPr fontId="5" type="noConversion"/>
  </si>
  <si>
    <t>聯絡人：吳政道</t>
    <phoneticPr fontId="5" type="noConversion"/>
  </si>
  <si>
    <t>電話：089-862041#103</t>
    <phoneticPr fontId="5" type="noConversion"/>
  </si>
  <si>
    <t>傳真：089-864705</t>
    <phoneticPr fontId="5" type="noConversion"/>
  </si>
  <si>
    <t>電子信箱：csh0003@cs.taitung.gov.tw</t>
    <phoneticPr fontId="5" type="noConversion"/>
  </si>
  <si>
    <t>服務單位：池上鄉公所主計室</t>
    <phoneticPr fontId="5" type="noConversion"/>
  </si>
  <si>
    <r>
      <rPr>
        <sz val="11"/>
        <color theme="1"/>
        <rFont val="標楷體"/>
        <family val="4"/>
        <charset val="136"/>
      </rPr>
      <t>本次預告日期</t>
    </r>
    <r>
      <rPr>
        <sz val="11"/>
        <color theme="1"/>
        <rFont val="Times New Roman"/>
        <family val="1"/>
      </rPr>
      <t>: 112</t>
    </r>
    <r>
      <rPr>
        <sz val="11"/>
        <color theme="1"/>
        <rFont val="標楷體"/>
        <family val="4"/>
        <charset val="136"/>
      </rPr>
      <t>年</t>
    </r>
    <r>
      <rPr>
        <sz val="11"/>
        <color theme="1"/>
        <rFont val="Times New Roman"/>
        <family val="1"/>
      </rPr>
      <t>12</t>
    </r>
    <r>
      <rPr>
        <sz val="11"/>
        <color theme="1"/>
        <rFont val="標楷體"/>
        <family val="4"/>
        <charset val="136"/>
      </rPr>
      <t>月</t>
    </r>
    <r>
      <rPr>
        <sz val="11"/>
        <color theme="1"/>
        <rFont val="Times New Roman"/>
        <family val="1"/>
      </rPr>
      <t>13</t>
    </r>
    <r>
      <rPr>
        <sz val="11"/>
        <color theme="1"/>
        <rFont val="標楷體"/>
        <family val="4"/>
        <charset val="136"/>
      </rPr>
      <t>日</t>
    </r>
    <phoneticPr fontId="5" type="noConversion"/>
  </si>
  <si>
    <t>公 開 類</t>
  </si>
  <si>
    <t>編製機關</t>
  </si>
  <si>
    <t>清潔隊</t>
    <phoneticPr fontId="5" type="noConversion"/>
  </si>
  <si>
    <t>月    報</t>
    <phoneticPr fontId="5" type="noConversion"/>
  </si>
  <si>
    <t>期間終了20日內編報</t>
    <phoneticPr fontId="5" type="noConversion"/>
  </si>
  <si>
    <t>表號</t>
    <phoneticPr fontId="5" type="noConversion"/>
  </si>
  <si>
    <t>表號</t>
    <phoneticPr fontId="5" type="noConversion"/>
  </si>
  <si>
    <t>1135-01-02-3</t>
    <phoneticPr fontId="5" type="noConversion"/>
  </si>
  <si>
    <t>臺東縣池上鄉資源回收成果統計</t>
    <phoneticPr fontId="5" type="noConversion"/>
  </si>
  <si>
    <r>
      <t xml:space="preserve">                                 </t>
    </r>
    <r>
      <rPr>
        <sz val="14"/>
        <rFont val="標楷體"/>
        <family val="4"/>
        <charset val="136"/>
      </rPr>
      <t>中華民國　　</t>
    </r>
    <r>
      <rPr>
        <sz val="14"/>
        <rFont val="Times New Roman"/>
        <family val="1"/>
      </rPr>
      <t>113</t>
    </r>
    <r>
      <rPr>
        <sz val="14"/>
        <rFont val="標楷體"/>
        <family val="4"/>
        <charset val="136"/>
      </rPr>
      <t>　年　</t>
    </r>
    <r>
      <rPr>
        <sz val="14"/>
        <rFont val="Times New Roman"/>
        <family val="1"/>
      </rPr>
      <t>12</t>
    </r>
    <r>
      <rPr>
        <sz val="14"/>
        <rFont val="標楷體"/>
        <family val="4"/>
        <charset val="136"/>
      </rPr>
      <t>　月</t>
    </r>
    <phoneticPr fontId="5" type="noConversion"/>
  </si>
  <si>
    <t>單位：公斤</t>
    <phoneticPr fontId="5" type="noConversion"/>
  </si>
  <si>
    <t>回收單位別</t>
    <phoneticPr fontId="5" type="noConversion"/>
  </si>
  <si>
    <t>總計</t>
    <phoneticPr fontId="5" type="noConversion"/>
  </si>
  <si>
    <t>總計</t>
    <phoneticPr fontId="5" type="noConversion"/>
  </si>
  <si>
    <t>紙類</t>
    <phoneticPr fontId="5" type="noConversion"/>
  </si>
  <si>
    <r>
      <t>紙容器</t>
    </r>
    <r>
      <rPr>
        <sz val="14"/>
        <rFont val="Times New Roman"/>
        <family val="1"/>
      </rPr>
      <t xml:space="preserve">  </t>
    </r>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</si>
  <si>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</si>
  <si>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</si>
  <si>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</si>
  <si>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</si>
  <si>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</si>
  <si>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</si>
  <si>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</si>
  <si>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</si>
  <si>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</si>
  <si>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</si>
  <si>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</si>
  <si>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</si>
  <si>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</si>
  <si>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r>
      <t>家</t>
    </r>
    <r>
      <rPr>
        <sz val="14"/>
        <rFont val="Times New Roman"/>
        <family val="1"/>
      </rPr>
      <t xml:space="preserve"> </t>
    </r>
    <r>
      <rPr>
        <sz val="14"/>
        <rFont val="標楷體"/>
        <family val="4"/>
        <charset val="136"/>
      </rPr>
      <t>電</t>
    </r>
    <phoneticPr fontId="5" type="noConversion"/>
  </si>
  <si>
    <t>資訊物品</t>
    <phoneticPr fontId="5" type="noConversion"/>
  </si>
  <si>
    <t>光碟片</t>
    <phoneticPr fontId="5" type="noConversion"/>
  </si>
  <si>
    <t>行動電話(含充電器)</t>
    <phoneticPr fontId="5" type="noConversion"/>
  </si>
  <si>
    <t>農藥容器及特殊環境用藥容器</t>
    <phoneticPr fontId="5" type="noConversion"/>
  </si>
  <si>
    <t>舊衣類</t>
    <phoneticPr fontId="5" type="noConversion"/>
  </si>
  <si>
    <t>食用油</t>
    <phoneticPr fontId="5" type="noConversion"/>
  </si>
  <si>
    <t>其他</t>
    <phoneticPr fontId="5" type="noConversion"/>
  </si>
  <si>
    <t>總計</t>
    <phoneticPr fontId="5" type="noConversion"/>
  </si>
  <si>
    <t>-</t>
    <phoneticPr fontId="5" type="noConversion"/>
  </si>
  <si>
    <t>-</t>
    <phoneticPr fontId="5" type="noConversion"/>
  </si>
  <si>
    <t>-</t>
    <phoneticPr fontId="5" type="noConversion"/>
  </si>
  <si>
    <t>-</t>
    <phoneticPr fontId="5" type="noConversion"/>
  </si>
  <si>
    <t>按清運單位分</t>
    <phoneticPr fontId="5" type="noConversion"/>
  </si>
  <si>
    <t>環保單位自行清運</t>
    <phoneticPr fontId="5" type="noConversion"/>
  </si>
  <si>
    <t>-</t>
    <phoneticPr fontId="5" type="noConversion"/>
  </si>
  <si>
    <t>-</t>
    <phoneticPr fontId="5" type="noConversion"/>
  </si>
  <si>
    <t>環保單位委託清運</t>
    <phoneticPr fontId="5" type="noConversion"/>
  </si>
  <si>
    <t>環保單位委託清運</t>
    <phoneticPr fontId="5" type="noConversion"/>
  </si>
  <si>
    <t>-</t>
    <phoneticPr fontId="5" type="noConversion"/>
  </si>
  <si>
    <t>公私處所自行或委託清運</t>
    <phoneticPr fontId="5" type="noConversion"/>
  </si>
  <si>
    <t>中華民國 114  年  1 月 06 日編製</t>
    <phoneticPr fontId="5" type="noConversion"/>
  </si>
  <si>
    <t>填表</t>
    <phoneticPr fontId="5" type="noConversion"/>
  </si>
  <si>
    <t>填表</t>
    <phoneticPr fontId="5" type="noConversion"/>
  </si>
  <si>
    <t>審核</t>
    <phoneticPr fontId="5" type="noConversion"/>
  </si>
  <si>
    <t>主辦業務人員</t>
    <phoneticPr fontId="5" type="noConversion"/>
  </si>
  <si>
    <t>主辦業務人員</t>
    <phoneticPr fontId="5" type="noConversion"/>
  </si>
  <si>
    <t>機關長官</t>
    <phoneticPr fontId="5" type="noConversion"/>
  </si>
  <si>
    <t>主辦統計人員</t>
    <phoneticPr fontId="5" type="noConversion"/>
  </si>
  <si>
    <t>主辦統計人員</t>
    <phoneticPr fontId="5" type="noConversion"/>
  </si>
  <si>
    <t xml:space="preserve">資料來源：依據本市清潔隊資源回收資源編製。 </t>
    <phoneticPr fontId="5" type="noConversion"/>
  </si>
  <si>
    <t>填表說明：1.本表編製1式3份，1份送主計室，1份自存，1份送臺東縣政府環境保護局。</t>
    <phoneticPr fontId="5" type="noConversion"/>
  </si>
  <si>
    <t>　　　　　2.機關團體不含回收商。社區、學校及機關團體之回收量，如交由清潔隊回收者計入清潔隊之回收量，如交由慈善團體者計入慈善團體之回收量，並不得重複計算。</t>
    <phoneticPr fontId="5" type="noConversion"/>
  </si>
  <si>
    <t>　　　　　3.本表皆以公斤為單位，若無法得其實際重量，折算標準參考編製說明四、（十七）。</t>
    <phoneticPr fontId="5" type="noConversion"/>
  </si>
  <si>
    <t>回發布時間表</t>
  </si>
  <si>
    <t>(113年12月)</t>
    <phoneticPr fontId="5" type="noConversion"/>
  </si>
  <si>
    <t xml:space="preserve"> 公　開　類 </t>
  </si>
  <si>
    <t>編製機關</t>
    <phoneticPr fontId="5" type="noConversion"/>
  </si>
  <si>
    <t xml:space="preserve"> 月　　　報 </t>
    <phoneticPr fontId="23" type="noConversion"/>
  </si>
  <si>
    <t xml:space="preserve">期間終了1個月內編報 </t>
    <phoneticPr fontId="23" type="noConversion"/>
  </si>
  <si>
    <t>表　　號</t>
    <phoneticPr fontId="5" type="noConversion"/>
  </si>
  <si>
    <t>1135-01-03-3</t>
    <phoneticPr fontId="5" type="noConversion"/>
  </si>
  <si>
    <t>1135-01-03-3</t>
    <phoneticPr fontId="5" type="noConversion"/>
  </si>
  <si>
    <t>返回發佈時間表</t>
    <phoneticPr fontId="5" type="noConversion"/>
  </si>
  <si>
    <t xml:space="preserve"> 臺東縣池上鄉一般垃圾及廚餘清理狀況</t>
    <phoneticPr fontId="23" type="noConversion"/>
  </si>
  <si>
    <t xml:space="preserve"> 中華民國　113　年　12　月                                  單位：公噸</t>
    <phoneticPr fontId="23" type="noConversion"/>
  </si>
  <si>
    <t>項  目  別</t>
    <phoneticPr fontId="5" type="noConversion"/>
  </si>
  <si>
    <t>一般垃圾</t>
    <phoneticPr fontId="5" type="noConversion"/>
  </si>
  <si>
    <t>一般垃圾</t>
    <phoneticPr fontId="5" type="noConversion"/>
  </si>
  <si>
    <t>廚　　餘</t>
    <phoneticPr fontId="5" type="noConversion"/>
  </si>
  <si>
    <t>廚　　餘</t>
    <phoneticPr fontId="5" type="noConversion"/>
  </si>
  <si>
    <t>事業員工
生活垃圾</t>
    <phoneticPr fontId="5" type="noConversion"/>
  </si>
  <si>
    <t>產生量</t>
    <phoneticPr fontId="5" type="noConversion"/>
  </si>
  <si>
    <t>產生量</t>
    <phoneticPr fontId="5" type="noConversion"/>
  </si>
  <si>
    <t>環保單位自行清運</t>
    <phoneticPr fontId="23" type="noConversion"/>
  </si>
  <si>
    <t>環保單位委託清運</t>
    <phoneticPr fontId="5" type="noConversion"/>
  </si>
  <si>
    <t>公私處所自行或委託清運</t>
    <phoneticPr fontId="23" type="noConversion"/>
  </si>
  <si>
    <t>處理量</t>
    <phoneticPr fontId="5" type="noConversion"/>
  </si>
  <si>
    <t>總計</t>
    <phoneticPr fontId="5" type="noConversion"/>
  </si>
  <si>
    <t>　　本月產生垃圾</t>
    <phoneticPr fontId="5" type="noConversion"/>
  </si>
  <si>
    <t>　　過去暫存垃圾</t>
    <phoneticPr fontId="5" type="noConversion"/>
  </si>
  <si>
    <t>　　過去暫存垃圾</t>
    <phoneticPr fontId="5" type="noConversion"/>
  </si>
  <si>
    <t>焚化</t>
    <phoneticPr fontId="23" type="noConversion"/>
  </si>
  <si>
    <t>計</t>
    <phoneticPr fontId="5" type="noConversion"/>
  </si>
  <si>
    <t>-</t>
    <phoneticPr fontId="5" type="noConversion"/>
  </si>
  <si>
    <t>本月產生垃圾</t>
    <phoneticPr fontId="5" type="noConversion"/>
  </si>
  <si>
    <t>過去暫存垃圾</t>
    <phoneticPr fontId="5" type="noConversion"/>
  </si>
  <si>
    <t>衛生掩埋</t>
    <phoneticPr fontId="23" type="noConversion"/>
  </si>
  <si>
    <t>計</t>
    <phoneticPr fontId="5" type="noConversion"/>
  </si>
  <si>
    <t>本月產生垃圾</t>
    <phoneticPr fontId="5" type="noConversion"/>
  </si>
  <si>
    <t>回收再利用</t>
    <phoneticPr fontId="23" type="noConversion"/>
  </si>
  <si>
    <t>堆  肥</t>
    <phoneticPr fontId="5" type="noConversion"/>
  </si>
  <si>
    <t>養  豬</t>
    <phoneticPr fontId="5" type="noConversion"/>
  </si>
  <si>
    <t>養  豬</t>
    <phoneticPr fontId="5" type="noConversion"/>
  </si>
  <si>
    <t>其他廚餘再利用</t>
    <phoneticPr fontId="5" type="noConversion"/>
  </si>
  <si>
    <t>本月新增暫存量</t>
    <phoneticPr fontId="5" type="noConversion"/>
  </si>
  <si>
    <t>　　　　審核</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</si>
  <si>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</si>
  <si>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</si>
  <si>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</si>
  <si>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</si>
  <si>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中華民國114 年01 月 06日編製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</si>
  <si>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</si>
  <si>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</si>
  <si>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(113年12月)</t>
  </si>
  <si>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</si>
  <si>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</si>
  <si>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建設課</t>
    <phoneticPr fontId="5" type="noConversion"/>
  </si>
  <si>
    <t>建設課</t>
    <phoneticPr fontId="5" type="noConversion"/>
  </si>
  <si>
    <t>季  報</t>
    <phoneticPr fontId="5" type="noConversion"/>
  </si>
  <si>
    <r>
      <t>每季終了</t>
    </r>
    <r>
      <rPr>
        <sz val="13"/>
        <rFont val="Times New Roman"/>
        <family val="1"/>
      </rPr>
      <t>20</t>
    </r>
    <r>
      <rPr>
        <sz val="13"/>
        <rFont val="標楷體"/>
        <family val="4"/>
        <charset val="136"/>
      </rPr>
      <t>日內編報</t>
    </r>
    <phoneticPr fontId="5" type="noConversion"/>
  </si>
  <si>
    <t>2522-14-01-3</t>
    <phoneticPr fontId="5" type="noConversion"/>
  </si>
  <si>
    <t>臺東縣池上鄉停車位概況-都市計畫區內路外</t>
  </si>
  <si>
    <t>中華民國113年第4季</t>
    <phoneticPr fontId="5" type="noConversion"/>
  </si>
  <si>
    <t>單位：車位</t>
    <phoneticPr fontId="5" type="noConversion"/>
  </si>
  <si>
    <t>項   目</t>
    <phoneticPr fontId="5" type="noConversion"/>
  </si>
  <si>
    <t>總 計</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</si>
  <si>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</si>
  <si>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</si>
  <si>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私 有 路 外 停 車 位</t>
    <phoneticPr fontId="5" type="noConversion"/>
  </si>
  <si>
    <t>合 計</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</si>
  <si>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</si>
  <si>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</si>
  <si>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</si>
  <si>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小計</t>
    <phoneticPr fontId="5" type="noConversion"/>
  </si>
  <si>
    <t>小計</t>
    <phoneticPr fontId="5" type="noConversion"/>
  </si>
  <si>
    <t>平面</t>
    <phoneticPr fontId="5" type="noConversion"/>
  </si>
  <si>
    <t>立體</t>
    <phoneticPr fontId="5" type="noConversion"/>
  </si>
  <si>
    <t>小計</t>
    <phoneticPr fontId="5" type="noConversion"/>
  </si>
  <si>
    <t>平面</t>
    <phoneticPr fontId="5" type="noConversion"/>
  </si>
  <si>
    <t>立體</t>
    <phoneticPr fontId="5" type="noConversion"/>
  </si>
  <si>
    <t>平面</t>
    <phoneticPr fontId="5" type="noConversion"/>
  </si>
  <si>
    <t>總    計</t>
    <phoneticPr fontId="5" type="noConversion"/>
  </si>
  <si>
    <t>-</t>
    <phoneticPr fontId="14" type="noConversion"/>
  </si>
  <si>
    <t>-</t>
    <phoneticPr fontId="14" type="noConversion"/>
  </si>
  <si>
    <t>-</t>
    <phoneticPr fontId="14"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</si>
  <si>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</si>
  <si>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</si>
  <si>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機   車</t>
    <phoneticPr fontId="5" type="noConversion"/>
  </si>
  <si>
    <t>填表</t>
    <phoneticPr fontId="5" type="noConversion"/>
  </si>
  <si>
    <t>主辦統(會)計人員</t>
    <phoneticPr fontId="5" type="noConversion"/>
  </si>
  <si>
    <t>資料來源：本所建設課。</t>
  </si>
  <si>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5" type="noConversion"/>
  </si>
  <si>
    <r>
      <t xml:space="preserve">                    2</t>
    </r>
    <r>
      <rPr>
        <sz val="12"/>
        <rFont val="標楷體"/>
        <family val="4"/>
        <charset val="136"/>
      </rPr>
      <t>.本表資料包含身心障礙專用停車位。</t>
    </r>
    <phoneticPr fontId="5" type="noConversion"/>
  </si>
  <si>
    <r>
      <t xml:space="preserve">                    3</t>
    </r>
    <r>
      <rPr>
        <sz val="12"/>
        <rFont val="標楷體"/>
        <family val="4"/>
        <charset val="136"/>
      </rPr>
      <t>.本表資料不含各省(縣)級風景遊樂區停車位。</t>
    </r>
    <phoneticPr fontId="5" type="noConversion"/>
  </si>
  <si>
    <t>(113年第四季)</t>
    <phoneticPr fontId="5" type="noConversion"/>
  </si>
  <si>
    <t>公開類</t>
  </si>
  <si>
    <t>季  報</t>
  </si>
  <si>
    <t>每季終了後25日內編送</t>
    <phoneticPr fontId="98" type="noConversion"/>
  </si>
  <si>
    <t>表    號</t>
  </si>
  <si>
    <t>2522-14-01-3</t>
    <phoneticPr fontId="5" type="noConversion"/>
  </si>
  <si>
    <t>池上鄉停車位概況－都市計畫區外路外</t>
    <phoneticPr fontId="98" type="noConversion"/>
  </si>
  <si>
    <t>中華民國   113年第   4 季</t>
    <phoneticPr fontId="5" type="noConversion"/>
  </si>
  <si>
    <t>單位：車位</t>
  </si>
  <si>
    <t>項目</t>
  </si>
  <si>
    <t>總計</t>
  </si>
  <si>
    <t>公有路外停車位</t>
  </si>
  <si>
    <t>私有路外停車位</t>
  </si>
  <si>
    <t>合計</t>
  </si>
  <si>
    <t>收費</t>
  </si>
  <si>
    <t>不收費</t>
  </si>
  <si>
    <t>小計</t>
  </si>
  <si>
    <t>平面</t>
  </si>
  <si>
    <t>立體</t>
  </si>
  <si>
    <t>-</t>
    <phoneticPr fontId="14" type="noConversion"/>
  </si>
  <si>
    <t>大型車</t>
  </si>
  <si>
    <t>小型車</t>
  </si>
  <si>
    <t>機車</t>
  </si>
  <si>
    <t>填表                           審核                             業務主管人員                              機關首長</t>
  </si>
  <si>
    <t xml:space="preserve">                                                                主辦統計人員</t>
  </si>
  <si>
    <t>中華民國 113   年 12   月 27   日 編製</t>
    <phoneticPr fontId="14" type="noConversion"/>
  </si>
  <si>
    <t>資料來源：根據本所業務登記資料彙編。</t>
    <phoneticPr fontId="14" type="noConversion"/>
  </si>
  <si>
    <t>填表說明：</t>
  </si>
  <si>
    <t>1.本表編製3份，於完成會核程序並經機關首長核章後，1份送主計室，1份自存，1份送臺東縣政府交通及觀光發展處。</t>
    <phoneticPr fontId="5" type="noConversion"/>
  </si>
  <si>
    <t>2.本表資料包含身心障礙專用停車位。</t>
  </si>
  <si>
    <t>3.本表資料不含各省(縣)級風景遊樂區車位。</t>
  </si>
  <si>
    <t>(113年第四季)</t>
  </si>
  <si>
    <t>公 開 類</t>
    <phoneticPr fontId="5" type="noConversion"/>
  </si>
  <si>
    <t>公 開 類</t>
    <phoneticPr fontId="5" type="noConversion"/>
  </si>
  <si>
    <t>編製機關</t>
    <phoneticPr fontId="5" type="noConversion"/>
  </si>
  <si>
    <t>季   報</t>
    <phoneticPr fontId="5" type="noConversion"/>
  </si>
  <si>
    <t>每季終了後20日內編報</t>
    <phoneticPr fontId="5" type="noConversion"/>
  </si>
  <si>
    <t>每季終了後20日內編報</t>
    <phoneticPr fontId="5" type="noConversion"/>
  </si>
  <si>
    <t>表    號</t>
    <phoneticPr fontId="5" type="noConversion"/>
  </si>
  <si>
    <t>表    號</t>
    <phoneticPr fontId="5" type="noConversion"/>
  </si>
  <si>
    <t>2522-14-04-3</t>
    <phoneticPr fontId="5" type="noConversion"/>
  </si>
  <si>
    <t>回發布時間表</t>
    <phoneticPr fontId="5" type="noConversion"/>
  </si>
  <si>
    <t>停車位概況－路邊停車位</t>
    <phoneticPr fontId="5" type="noConversion"/>
  </si>
  <si>
    <t xml:space="preserve">                          中華民國   113 年  第 4  季</t>
    <phoneticPr fontId="5" type="noConversion"/>
  </si>
  <si>
    <t>單位：車位</t>
    <phoneticPr fontId="5" type="noConversion"/>
  </si>
  <si>
    <t>項目</t>
    <phoneticPr fontId="5" type="noConversion"/>
  </si>
  <si>
    <t>合計</t>
    <phoneticPr fontId="5" type="noConversion"/>
  </si>
  <si>
    <t>收費</t>
    <phoneticPr fontId="5" type="noConversion"/>
  </si>
  <si>
    <t>收費</t>
    <phoneticPr fontId="5" type="noConversion"/>
  </si>
  <si>
    <t>不收費</t>
    <phoneticPr fontId="5" type="noConversion"/>
  </si>
  <si>
    <t>計時</t>
    <phoneticPr fontId="5" type="noConversion"/>
  </si>
  <si>
    <t>計次</t>
    <phoneticPr fontId="5" type="noConversion"/>
  </si>
  <si>
    <t>合計</t>
    <phoneticPr fontId="5" type="noConversion"/>
  </si>
  <si>
    <t>大型車</t>
    <phoneticPr fontId="5" type="noConversion"/>
  </si>
  <si>
    <t>小型車</t>
    <phoneticPr fontId="5" type="noConversion"/>
  </si>
  <si>
    <t>機車</t>
    <phoneticPr fontId="5" type="noConversion"/>
  </si>
  <si>
    <t xml:space="preserve">          審核</t>
    <phoneticPr fontId="5" type="noConversion"/>
  </si>
  <si>
    <t xml:space="preserve">         業務主管人員</t>
    <phoneticPr fontId="5" type="noConversion"/>
  </si>
  <si>
    <t xml:space="preserve">                      機關首長</t>
    <phoneticPr fontId="5" type="noConversion"/>
  </si>
  <si>
    <t>中華民國  113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</si>
  <si>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</si>
  <si>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</si>
  <si>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</si>
  <si>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</si>
  <si>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</si>
  <si>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t>
    <phoneticPr fontId="5" type="noConversion"/>
  </si>
  <si>
    <t>建設課</t>
    <phoneticPr fontId="5" type="noConversion"/>
  </si>
  <si>
    <t>季   報</t>
    <phoneticPr fontId="5" type="noConversion"/>
  </si>
  <si>
    <t>表    號</t>
    <phoneticPr fontId="5" type="noConversion"/>
  </si>
  <si>
    <t>2522-14-05-3</t>
    <phoneticPr fontId="5" type="noConversion"/>
  </si>
  <si>
    <t>回發布時間表</t>
    <phoneticPr fontId="5" type="noConversion"/>
  </si>
  <si>
    <t>臺東縣池上鄉停車位概況－區內路外身心障礙專用停車位</t>
    <phoneticPr fontId="5" type="noConversion"/>
  </si>
  <si>
    <t>中華民國  113  年 第  4  季底</t>
    <phoneticPr fontId="5" type="noConversion"/>
  </si>
  <si>
    <t>項目別</t>
    <phoneticPr fontId="5" type="noConversion"/>
  </si>
  <si>
    <t>合計</t>
    <phoneticPr fontId="5" type="noConversion"/>
  </si>
  <si>
    <t>都市計畫區內路外</t>
    <phoneticPr fontId="5" type="noConversion"/>
  </si>
  <si>
    <t>都市計畫區外路外</t>
    <phoneticPr fontId="5" type="noConversion"/>
  </si>
  <si>
    <t>路邊停車位</t>
    <phoneticPr fontId="5" type="noConversion"/>
  </si>
  <si>
    <t>公有</t>
    <phoneticPr fontId="5" type="noConversion"/>
  </si>
  <si>
    <t>私有</t>
    <phoneticPr fontId="5" type="noConversion"/>
  </si>
  <si>
    <t>公有</t>
    <phoneticPr fontId="5" type="noConversion"/>
  </si>
  <si>
    <t>計畫區內</t>
    <phoneticPr fontId="5" type="noConversion"/>
  </si>
  <si>
    <t>計畫區外</t>
    <phoneticPr fontId="5" type="noConversion"/>
  </si>
  <si>
    <t>小計</t>
    <phoneticPr fontId="5" type="noConversion"/>
  </si>
  <si>
    <t>收費</t>
    <phoneticPr fontId="5" type="noConversion"/>
  </si>
  <si>
    <t>不收費</t>
    <phoneticPr fontId="5" type="noConversion"/>
  </si>
  <si>
    <t>不收費</t>
    <phoneticPr fontId="5" type="noConversion"/>
  </si>
  <si>
    <t>小計</t>
    <phoneticPr fontId="5" type="noConversion"/>
  </si>
  <si>
    <t>不收費</t>
    <phoneticPr fontId="5" type="noConversion"/>
  </si>
  <si>
    <t>收費</t>
    <phoneticPr fontId="5" type="noConversion"/>
  </si>
  <si>
    <t>合計</t>
    <phoneticPr fontId="5" type="noConversion"/>
  </si>
  <si>
    <t>-</t>
    <phoneticPr fontId="5" type="noConversion"/>
  </si>
  <si>
    <t>小型車</t>
    <phoneticPr fontId="5" type="noConversion"/>
  </si>
  <si>
    <t>-</t>
    <phoneticPr fontId="5" type="noConversion"/>
  </si>
  <si>
    <t>機車</t>
    <phoneticPr fontId="5" type="noConversion"/>
  </si>
  <si>
    <t>機關首長</t>
    <phoneticPr fontId="5" type="noConversion"/>
  </si>
  <si>
    <t>中華民國 114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</si>
  <si>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</si>
  <si>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</si>
  <si>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</si>
  <si>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2.本表資料不含省(市)級風景遊樂區停車位。</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</si>
  <si>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</si>
  <si>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</si>
  <si>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</si>
  <si>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</si>
  <si>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2522-14-09-3</t>
    <phoneticPr fontId="5" type="noConversion"/>
  </si>
  <si>
    <t>返回發布時間表</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</si>
  <si>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</si>
  <si>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</si>
  <si>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</si>
  <si>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</si>
  <si>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</si>
  <si>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</si>
  <si>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</si>
  <si>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</si>
  <si>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</si>
  <si>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業務主管人員</t>
  </si>
  <si>
    <t>主辦統計人員</t>
  </si>
  <si>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</si>
  <si>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</si>
  <si>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</si>
  <si>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</si>
  <si>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t>
    </r>
    <r>
      <rPr>
        <sz val="14"/>
        <color indexed="8"/>
        <rFont val="標楷體"/>
        <family val="4"/>
        <charset val="136"/>
      </rPr>
      <t>四</t>
    </r>
    <r>
      <rPr>
        <sz val="14"/>
        <color indexed="8"/>
        <rFont val="Times New Roman"/>
        <family val="1"/>
      </rPr>
      <t xml:space="preserve">  </t>
    </r>
    <r>
      <rPr>
        <sz val="14"/>
        <color indexed="8"/>
        <rFont val="標楷體"/>
        <family val="4"/>
        <charset val="136"/>
      </rPr>
      <t>季底</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</si>
  <si>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</si>
  <si>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</si>
  <si>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t>
    <phoneticPr fontId="5" type="noConversion"/>
  </si>
  <si>
    <r>
      <t>機</t>
    </r>
    <r>
      <rPr>
        <sz val="12"/>
        <color indexed="8"/>
        <rFont val="Times New Roman"/>
        <family val="1"/>
      </rPr>
      <t xml:space="preserve">   </t>
    </r>
    <r>
      <rPr>
        <sz val="12"/>
        <color indexed="8"/>
        <rFont val="標楷體"/>
        <family val="4"/>
        <charset val="136"/>
      </rPr>
      <t>車</t>
    </r>
    <phoneticPr fontId="5" type="noConversion"/>
  </si>
  <si>
    <t>-</t>
    <phoneticPr fontId="5" type="noConversion"/>
  </si>
  <si>
    <t>中華民國 113 年 12 月 27 日編製</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</si>
  <si>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</si>
  <si>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編製機關</t>
    <phoneticPr fontId="5" type="noConversion"/>
  </si>
  <si>
    <t>季  報</t>
    <phoneticPr fontId="5" type="noConversion"/>
  </si>
  <si>
    <t>每季終了35日內編報</t>
    <phoneticPr fontId="5" type="noConversion"/>
  </si>
  <si>
    <t>2522-14-07-3</t>
    <phoneticPr fontId="5" type="noConversion"/>
  </si>
  <si>
    <t>臺東縣池上鄉停車位概況－路邊身心障礙專用停車位</t>
  </si>
  <si>
    <r>
      <rPr>
        <sz val="14"/>
        <rFont val="Times New Roman"/>
        <family val="1"/>
      </rPr>
      <t xml:space="preserve">                   </t>
    </r>
    <r>
      <rPr>
        <sz val="14"/>
        <rFont val="標楷體"/>
        <family val="4"/>
        <charset val="136"/>
      </rPr>
      <t>中華民國</t>
    </r>
    <r>
      <rPr>
        <sz val="14"/>
        <rFont val="Times New Roman"/>
        <family val="1"/>
      </rPr>
      <t>113</t>
    </r>
    <r>
      <rPr>
        <sz val="14"/>
        <rFont val="標楷體"/>
        <family val="4"/>
        <charset val="136"/>
      </rPr>
      <t>年第</t>
    </r>
    <r>
      <rPr>
        <sz val="14"/>
        <rFont val="Times New Roman"/>
        <family val="1"/>
      </rPr>
      <t>4</t>
    </r>
    <r>
      <rPr>
        <sz val="14"/>
        <rFont val="標楷體"/>
        <family val="4"/>
        <charset val="136"/>
      </rPr>
      <t>季</t>
    </r>
    <phoneticPr fontId="5" type="noConversion"/>
  </si>
  <si>
    <t>單位：車位</t>
    <phoneticPr fontId="5" type="noConversion"/>
  </si>
  <si>
    <t>項目別</t>
    <phoneticPr fontId="5" type="noConversion"/>
  </si>
  <si>
    <t>合計</t>
    <phoneticPr fontId="5" type="noConversion"/>
  </si>
  <si>
    <t>收費</t>
    <phoneticPr fontId="5" type="noConversion"/>
  </si>
  <si>
    <t>不收費</t>
    <phoneticPr fontId="5" type="noConversion"/>
  </si>
  <si>
    <t>小型車</t>
    <phoneticPr fontId="5" type="noConversion"/>
  </si>
  <si>
    <t>審核</t>
    <phoneticPr fontId="5" type="noConversion"/>
  </si>
  <si>
    <t>機關長官</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</si>
  <si>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</si>
  <si>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</si>
  <si>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</si>
  <si>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</si>
  <si>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</si>
  <si>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113 年12 月27 日編製</t>
    <phoneticPr fontId="5" type="noConversion"/>
  </si>
  <si>
    <r>
      <t>季</t>
    </r>
    <r>
      <rPr>
        <sz val="14"/>
        <rFont val="Times New Roman"/>
        <family val="1"/>
      </rPr>
      <t xml:space="preserve">  </t>
    </r>
    <r>
      <rPr>
        <sz val="14"/>
        <rFont val="標楷體"/>
        <family val="4"/>
        <charset val="136"/>
      </rPr>
      <t>報</t>
    </r>
    <phoneticPr fontId="5" type="noConversion"/>
  </si>
  <si>
    <t>表    號</t>
    <phoneticPr fontId="5" type="noConversion"/>
  </si>
  <si>
    <t>2522-14-08-3</t>
    <phoneticPr fontId="5" type="noConversion"/>
  </si>
  <si>
    <t>回發布時間表</t>
    <phoneticPr fontId="5" type="noConversion"/>
  </si>
  <si>
    <t xml:space="preserve">池上鄉停車位概況－區內路外電動車專用停車位 </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</si>
  <si>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</si>
  <si>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</si>
  <si>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</si>
  <si>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t>-</t>
    <phoneticPr fontId="5" type="noConversion"/>
  </si>
  <si>
    <t>填表</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</si>
  <si>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</si>
  <si>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</si>
  <si>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</si>
  <si>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</si>
  <si>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</si>
  <si>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表號</t>
    <phoneticPr fontId="5" type="noConversion"/>
  </si>
  <si>
    <t>2522-14-09-3</t>
    <phoneticPr fontId="5" type="noConversion"/>
  </si>
  <si>
    <t>回發布時間表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</si>
  <si>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</si>
  <si>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</si>
  <si>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</si>
  <si>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</si>
  <si>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</si>
  <si>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</si>
  <si>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</si>
  <si>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</si>
  <si>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</si>
  <si>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</si>
  <si>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</si>
  <si>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</si>
  <si>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</si>
  <si>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</si>
  <si>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</si>
  <si>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</si>
  <si>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</si>
  <si>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2522-14-10-3</t>
    <phoneticPr fontId="5" type="noConversion"/>
  </si>
  <si>
    <r>
      <rPr>
        <sz val="16"/>
        <color indexed="8"/>
        <rFont val="標楷體"/>
        <family val="4"/>
        <charset val="136"/>
      </rPr>
      <t>池上鄉停車位概況－路邊電動車專用停車位</t>
    </r>
    <r>
      <rPr>
        <sz val="16"/>
        <color indexed="8"/>
        <rFont val="Times New Roman"/>
        <family val="1"/>
      </rPr>
      <t xml:space="preserve"> </t>
    </r>
    <phoneticPr fontId="5" type="noConversion"/>
  </si>
  <si>
    <r>
      <rPr>
        <sz val="14"/>
        <color indexed="8"/>
        <rFont val="標楷體"/>
        <family val="4"/>
        <charset val="136"/>
      </rP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</si>
  <si>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</si>
  <si>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</si>
  <si>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</si>
  <si>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</si>
  <si>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</si>
  <si>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</si>
  <si>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</si>
  <si>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</si>
  <si>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</si>
  <si>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</si>
  <si>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</si>
  <si>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</si>
  <si>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</si>
  <si>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2"/>
        <rFont val="標楷體"/>
        <family val="4"/>
        <charset val="136"/>
      </rPr>
      <t>填表</t>
    </r>
    <phoneticPr fontId="5" type="noConversion"/>
  </si>
  <si>
    <r>
      <rPr>
        <sz val="12"/>
        <rFont val="標楷體"/>
        <family val="4"/>
        <charset val="136"/>
      </rPr>
      <t>審核</t>
    </r>
    <phoneticPr fontId="5" type="noConversion"/>
  </si>
  <si>
    <r>
      <rPr>
        <sz val="12"/>
        <rFont val="標楷體"/>
        <family val="4"/>
        <charset val="136"/>
      </rPr>
      <t>業務主管人員</t>
    </r>
    <phoneticPr fontId="5" type="noConversion"/>
  </si>
  <si>
    <r>
      <rPr>
        <sz val="12"/>
        <rFont val="標楷體"/>
        <family val="4"/>
        <charset val="136"/>
      </rPr>
      <t>機關長官</t>
    </r>
    <phoneticPr fontId="5" type="noConversion"/>
  </si>
  <si>
    <r>
      <rPr>
        <sz val="12"/>
        <rFont val="標楷體"/>
        <family val="4"/>
        <charset val="136"/>
      </rPr>
      <t>主辦統計人員</t>
    </r>
    <phoneticPr fontId="5" type="noConversion"/>
  </si>
  <si>
    <r>
      <rPr>
        <sz val="12"/>
        <rFont val="標楷體"/>
        <family val="4"/>
        <charset val="136"/>
      </rPr>
      <t>中華民國</t>
    </r>
    <r>
      <rPr>
        <sz val="12"/>
        <rFont val="Times New Roman"/>
        <family val="1"/>
      </rPr>
      <t xml:space="preserve"> 113 </t>
    </r>
    <r>
      <rPr>
        <sz val="12"/>
        <rFont val="標楷體"/>
        <family val="4"/>
        <charset val="136"/>
      </rPr>
      <t>年</t>
    </r>
    <r>
      <rPr>
        <sz val="12"/>
        <rFont val="Times New Roman"/>
        <family val="1"/>
      </rPr>
      <t xml:space="preserve"> 12 </t>
    </r>
    <r>
      <rPr>
        <sz val="12"/>
        <rFont val="標楷體"/>
        <family val="4"/>
        <charset val="136"/>
      </rPr>
      <t>月</t>
    </r>
    <r>
      <rPr>
        <sz val="12"/>
        <rFont val="Times New Roman"/>
        <family val="1"/>
      </rPr>
      <t xml:space="preserve"> 27 </t>
    </r>
    <r>
      <rPr>
        <sz val="12"/>
        <rFont val="標楷體"/>
        <family val="4"/>
        <charset val="136"/>
      </rPr>
      <t>日編製</t>
    </r>
    <phoneticPr fontId="5" type="noConversion"/>
  </si>
  <si>
    <r>
      <rPr>
        <sz val="12"/>
        <rFont val="標楷體"/>
        <family val="4"/>
        <charset val="136"/>
      </rP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</si>
  <si>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rPr>
        <sz val="12"/>
        <rFont val="標楷體"/>
        <family val="4"/>
        <charset val="136"/>
      </rPr>
      <t>資料來源：依據本所業務資料彙編。</t>
    </r>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</si>
  <si>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</si>
  <si>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</si>
  <si>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</si>
  <si>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</si>
  <si>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</si>
  <si>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</si>
  <si>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</si>
  <si>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</si>
  <si>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</si>
  <si>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</si>
  <si>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</si>
  <si>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</si>
  <si>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</si>
  <si>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</si>
  <si>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</si>
  <si>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</si>
  <si>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</si>
  <si>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</si>
  <si>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</si>
  <si>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</si>
  <si>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</si>
  <si>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</si>
  <si>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</si>
  <si>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</si>
  <si>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</si>
  <si>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</si>
  <si>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</si>
  <si>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</si>
  <si>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</si>
  <si>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</si>
  <si>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</si>
  <si>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</si>
  <si>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</si>
  <si>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</si>
  <si>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</si>
  <si>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</si>
  <si>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</si>
  <si>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</si>
  <si>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</si>
  <si>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</si>
  <si>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</si>
  <si>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</si>
  <si>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</si>
  <si>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</si>
  <si>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</si>
  <si>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</si>
  <si>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</si>
  <si>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</si>
  <si>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</si>
  <si>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</si>
  <si>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</si>
  <si>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</si>
  <si>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</si>
  <si>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</si>
  <si>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</si>
  <si>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</si>
  <si>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</si>
  <si>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</si>
  <si>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</si>
  <si>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廢舊物資售價</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</si>
  <si>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</si>
  <si>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</si>
  <si>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</si>
  <si>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</si>
  <si>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</si>
  <si>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</si>
  <si>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</si>
  <si>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</si>
  <si>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</si>
  <si>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</si>
  <si>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</si>
  <si>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</si>
  <si>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</si>
  <si>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</si>
  <si>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</si>
  <si>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</si>
  <si>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</si>
  <si>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</si>
  <si>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</si>
  <si>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</si>
  <si>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</si>
  <si>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</si>
  <si>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</si>
  <si>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</si>
  <si>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</si>
  <si>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</si>
  <si>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</si>
  <si>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</si>
  <si>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</si>
  <si>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</si>
  <si>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</si>
  <si>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</si>
  <si>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</si>
  <si>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</si>
  <si>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</si>
  <si>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</si>
  <si>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</si>
  <si>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</si>
  <si>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</si>
  <si>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</si>
  <si>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</si>
  <si>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</si>
  <si>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</si>
  <si>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</si>
  <si>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</si>
  <si>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</si>
  <si>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</si>
  <si>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</si>
  <si>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</si>
  <si>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</si>
  <si>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一般政務支出</t>
    <phoneticPr fontId="5" type="noConversion"/>
  </si>
  <si>
    <t>財務支出</t>
    <phoneticPr fontId="5" type="noConversion"/>
  </si>
  <si>
    <t>教育科學文化支出</t>
    <phoneticPr fontId="5" type="noConversion"/>
  </si>
  <si>
    <t>教育支出</t>
    <phoneticPr fontId="5" type="noConversion"/>
  </si>
  <si>
    <t>經濟發展支出</t>
    <phoneticPr fontId="5" type="noConversion"/>
  </si>
  <si>
    <t xml:space="preserve"> 度  支  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</si>
  <si>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</si>
  <si>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</si>
  <si>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</si>
  <si>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</si>
  <si>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</si>
  <si>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</si>
  <si>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</si>
  <si>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</si>
  <si>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</si>
  <si>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</si>
  <si>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</si>
  <si>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</si>
  <si>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</si>
  <si>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</si>
  <si>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</si>
  <si>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</si>
  <si>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</si>
  <si>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</si>
  <si>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</si>
  <si>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</si>
  <si>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</si>
  <si>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</si>
  <si>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</si>
  <si>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</si>
  <si>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</si>
  <si>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2  月  6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</si>
  <si>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</si>
  <si>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</si>
  <si>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</si>
  <si>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(113年12月)
(114年1月)</t>
    <phoneticPr fontId="5" type="noConversion"/>
  </si>
  <si>
    <t xml:space="preserve"> 月　　　報 </t>
    <phoneticPr fontId="23" type="noConversion"/>
  </si>
  <si>
    <t xml:space="preserve">期間終了1個月內編報 </t>
    <phoneticPr fontId="23" type="noConversion"/>
  </si>
  <si>
    <t xml:space="preserve"> 臺東縣池上鄉一般垃圾及廚餘清理狀況</t>
    <phoneticPr fontId="23" type="noConversion"/>
  </si>
  <si>
    <t xml:space="preserve"> 中華民國　114　年　1　月                                  單位：公噸</t>
    <phoneticPr fontId="23" type="noConversion"/>
  </si>
  <si>
    <t>項  目  別</t>
    <phoneticPr fontId="5" type="noConversion"/>
  </si>
  <si>
    <t>事業員工
生活垃圾</t>
    <phoneticPr fontId="5" type="noConversion"/>
  </si>
  <si>
    <t>環保單位自行清運</t>
    <phoneticPr fontId="23" type="noConversion"/>
  </si>
  <si>
    <t>公私處所自行或委託清運</t>
    <phoneticPr fontId="23" type="noConversion"/>
  </si>
  <si>
    <t>焚化</t>
    <phoneticPr fontId="23" type="noConversion"/>
  </si>
  <si>
    <t>本月產生垃圾</t>
    <phoneticPr fontId="5" type="noConversion"/>
  </si>
  <si>
    <t>過去暫存垃圾</t>
    <phoneticPr fontId="5" type="noConversion"/>
  </si>
  <si>
    <t>計</t>
    <phoneticPr fontId="5" type="noConversion"/>
  </si>
  <si>
    <t>本月產生垃圾</t>
    <phoneticPr fontId="5" type="noConversion"/>
  </si>
  <si>
    <t>本月新增暫存量</t>
    <phoneticPr fontId="5" type="noConversion"/>
  </si>
  <si>
    <t>　　　　　　　　　業務主管人員</t>
    <phoneticPr fontId="5" type="noConversion"/>
  </si>
  <si>
    <t>　　　　　　　　　主辦統計人員</t>
    <phoneticPr fontId="5" type="noConversion"/>
  </si>
  <si>
    <t>中華民國114 年 02 月 05日編製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</si>
  <si>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</si>
  <si>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</si>
  <si>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(114年1月)</t>
  </si>
  <si>
    <t>台東縣池上鄉列冊需關懷獨居老人人數及服務狀況</t>
  </si>
  <si>
    <t>編制機關 社會課</t>
    <phoneticPr fontId="5" type="noConversion"/>
  </si>
  <si>
    <t>中華民國113年第4季(10-12月)</t>
    <phoneticPr fontId="5" type="noConversion"/>
  </si>
  <si>
    <t xml:space="preserve">表號  </t>
    <phoneticPr fontId="5" type="noConversion"/>
  </si>
  <si>
    <t>10730-04-07-3</t>
    <phoneticPr fontId="5" type="noConversion"/>
  </si>
  <si>
    <t>項目別</t>
    <phoneticPr fontId="5" type="noConversion"/>
  </si>
  <si>
    <r>
      <rPr>
        <sz val="10"/>
        <rFont val="標楷體"/>
        <family val="4"/>
        <charset val="136"/>
      </rPr>
      <t>期底獨居老人人數</t>
    </r>
    <r>
      <rPr>
        <sz val="10"/>
        <rFont val="Times New Roman"/>
        <family val="1"/>
      </rPr>
      <t>(</t>
    </r>
    <r>
      <rPr>
        <sz val="10"/>
        <rFont val="標楷體"/>
        <family val="4"/>
        <charset val="136"/>
      </rPr>
      <t>人</t>
    </r>
    <r>
      <rPr>
        <sz val="10"/>
        <rFont val="Times New Roman"/>
        <family val="1"/>
      </rPr>
      <t>)(</t>
    </r>
    <r>
      <rPr>
        <sz val="10"/>
        <rFont val="標楷體"/>
        <family val="4"/>
        <charset val="136"/>
      </rPr>
      <t>含具原住民、榮民</t>
    </r>
    <r>
      <rPr>
        <sz val="10"/>
        <rFont val="Times New Roman"/>
        <family val="1"/>
      </rPr>
      <t>(</t>
    </r>
    <r>
      <rPr>
        <sz val="10"/>
        <rFont val="標楷體"/>
        <family val="4"/>
        <charset val="136"/>
      </rPr>
      <t>眷</t>
    </r>
    <r>
      <rPr>
        <sz val="10"/>
        <rFont val="Times New Roman"/>
        <family val="1"/>
      </rPr>
      <t>)</t>
    </r>
    <r>
      <rPr>
        <sz val="10"/>
        <rFont val="標楷體"/>
        <family val="4"/>
        <charset val="136"/>
      </rPr>
      <t>身分</t>
    </r>
    <r>
      <rPr>
        <sz val="10"/>
        <rFont val="Times New Roman"/>
        <family val="1"/>
      </rPr>
      <t>)
The Aged Living Alone Booked for Caring (Persons)</t>
    </r>
  </si>
  <si>
    <r>
      <rPr>
        <sz val="10"/>
        <rFont val="標楷體"/>
        <family val="4"/>
        <charset val="136"/>
      </rPr>
      <t xml:space="preserve">具原住民身分獨居老人人數
</t>
    </r>
    <r>
      <rPr>
        <sz val="10"/>
        <rFont val="Times New Roman"/>
        <family val="1"/>
      </rPr>
      <t>Indigenous</t>
    </r>
  </si>
  <si>
    <r>
      <rPr>
        <sz val="10"/>
        <rFont val="標楷體"/>
        <family val="4"/>
        <charset val="136"/>
      </rPr>
      <t>本期服</t>
    </r>
    <r>
      <rPr>
        <sz val="10"/>
        <rFont val="Times New Roman"/>
        <family val="1"/>
      </rPr>
      <t xml:space="preserve">  </t>
    </r>
    <r>
      <rPr>
        <sz val="10"/>
        <rFont val="標楷體"/>
        <family val="4"/>
        <charset val="136"/>
      </rPr>
      <t>務</t>
    </r>
    <r>
      <rPr>
        <sz val="10"/>
        <rFont val="Times New Roman"/>
        <family val="1"/>
      </rPr>
      <t xml:space="preserve">  </t>
    </r>
    <r>
      <rPr>
        <sz val="10"/>
        <rFont val="標楷體"/>
        <family val="4"/>
        <charset val="136"/>
      </rPr>
      <t>成</t>
    </r>
    <r>
      <rPr>
        <sz val="10"/>
        <rFont val="Times New Roman"/>
        <family val="1"/>
      </rPr>
      <t xml:space="preserve">  </t>
    </r>
    <r>
      <rPr>
        <sz val="10"/>
        <rFont val="標楷體"/>
        <family val="4"/>
        <charset val="136"/>
      </rPr>
      <t>果</t>
    </r>
    <r>
      <rPr>
        <sz val="10"/>
        <rFont val="Times New Roman"/>
        <family val="1"/>
      </rPr>
      <t xml:space="preserve">  (</t>
    </r>
    <r>
      <rPr>
        <sz val="10"/>
        <rFont val="標楷體"/>
        <family val="4"/>
        <charset val="136"/>
      </rPr>
      <t>人次</t>
    </r>
    <r>
      <rPr>
        <sz val="10"/>
        <rFont val="Times New Roman"/>
        <family val="1"/>
      </rPr>
      <t>)
Service Content (Person Times)</t>
    </r>
    <phoneticPr fontId="5" type="noConversion"/>
  </si>
  <si>
    <r>
      <rPr>
        <sz val="9"/>
        <rFont val="標楷體"/>
        <family val="4"/>
        <charset val="136"/>
      </rPr>
      <t>年底安裝緊急救援連線</t>
    </r>
    <r>
      <rPr>
        <sz val="9"/>
        <rFont val="Times New Roman"/>
        <family val="1"/>
      </rPr>
      <t xml:space="preserve"> (</t>
    </r>
    <r>
      <rPr>
        <sz val="9"/>
        <rFont val="標楷體"/>
        <family val="4"/>
        <charset val="136"/>
      </rPr>
      <t>人</t>
    </r>
    <r>
      <rPr>
        <sz val="9"/>
        <rFont val="Times New Roman"/>
        <family val="1"/>
      </rPr>
      <t>)
On-Line Emerg. Calls (Persons)</t>
    </r>
  </si>
  <si>
    <r>
      <rPr>
        <sz val="9"/>
        <rFont val="標楷體"/>
        <family val="4"/>
        <charset val="136"/>
      </rPr>
      <t>全年轉介服務</t>
    </r>
    <r>
      <rPr>
        <sz val="9"/>
        <rFont val="Times New Roman"/>
        <family val="1"/>
      </rPr>
      <t>(</t>
    </r>
    <r>
      <rPr>
        <sz val="9"/>
        <rFont val="標楷體"/>
        <family val="4"/>
        <charset val="136"/>
      </rPr>
      <t>人次</t>
    </r>
    <r>
      <rPr>
        <sz val="9"/>
        <rFont val="Times New Roman"/>
        <family val="1"/>
      </rPr>
      <t>)
Transfer Service (Person-Times)</t>
    </r>
  </si>
  <si>
    <r>
      <rPr>
        <sz val="10"/>
        <rFont val="標楷體"/>
        <family val="4"/>
        <charset val="136"/>
      </rPr>
      <t xml:space="preserve">總計
</t>
    </r>
    <r>
      <rPr>
        <sz val="10"/>
        <rFont val="Times New Roman"/>
        <family val="1"/>
      </rPr>
      <t>Total</t>
    </r>
  </si>
  <si>
    <r>
      <rPr>
        <sz val="10"/>
        <rFont val="標楷體"/>
        <family val="4"/>
        <charset val="136"/>
      </rPr>
      <t>中</t>
    </r>
    <r>
      <rPr>
        <sz val="10"/>
        <rFont val="Times New Roman"/>
        <family val="1"/>
      </rPr>
      <t>(</t>
    </r>
    <r>
      <rPr>
        <sz val="10"/>
        <rFont val="標楷體"/>
        <family val="4"/>
        <charset val="136"/>
      </rPr>
      <t>低</t>
    </r>
    <r>
      <rPr>
        <sz val="10"/>
        <rFont val="Times New Roman"/>
        <family val="1"/>
      </rPr>
      <t>)</t>
    </r>
    <r>
      <rPr>
        <sz val="10"/>
        <rFont val="標楷體"/>
        <family val="4"/>
        <charset val="136"/>
      </rPr>
      <t xml:space="preserve">收入
</t>
    </r>
    <r>
      <rPr>
        <sz val="10"/>
        <rFont val="Times New Roman"/>
        <family val="1"/>
      </rPr>
      <t>Medium &amp; Low Income Family</t>
    </r>
  </si>
  <si>
    <r>
      <rPr>
        <sz val="10"/>
        <rFont val="標楷體"/>
        <family val="4"/>
        <charset val="136"/>
      </rPr>
      <t>一</t>
    </r>
    <r>
      <rPr>
        <sz val="10"/>
        <rFont val="Times New Roman"/>
        <family val="1"/>
      </rPr>
      <t xml:space="preserve">  </t>
    </r>
    <r>
      <rPr>
        <sz val="10"/>
        <rFont val="標楷體"/>
        <family val="4"/>
        <charset val="136"/>
      </rPr>
      <t>般</t>
    </r>
    <r>
      <rPr>
        <sz val="10"/>
        <rFont val="Times New Roman"/>
        <family val="1"/>
      </rPr>
      <t xml:space="preserve">  </t>
    </r>
    <r>
      <rPr>
        <sz val="10"/>
        <rFont val="標楷體"/>
        <family val="4"/>
        <charset val="136"/>
      </rPr>
      <t>老</t>
    </r>
    <r>
      <rPr>
        <sz val="10"/>
        <rFont val="Times New Roman"/>
        <family val="1"/>
      </rPr>
      <t xml:space="preserve">  </t>
    </r>
    <r>
      <rPr>
        <sz val="10"/>
        <rFont val="標楷體"/>
        <family val="4"/>
        <charset val="136"/>
      </rPr>
      <t xml:space="preserve">人
</t>
    </r>
    <r>
      <rPr>
        <sz val="10"/>
        <rFont val="Times New Roman"/>
        <family val="1"/>
      </rPr>
      <t>General Status</t>
    </r>
  </si>
  <si>
    <r>
      <rPr>
        <sz val="10"/>
        <rFont val="標楷體"/>
        <family val="4"/>
        <charset val="136"/>
      </rPr>
      <t xml:space="preserve">合計
</t>
    </r>
    <r>
      <rPr>
        <sz val="10"/>
        <rFont val="Times New Roman"/>
        <family val="1"/>
      </rPr>
      <t>Total</t>
    </r>
  </si>
  <si>
    <r>
      <rPr>
        <sz val="10"/>
        <rFont val="標楷體"/>
        <family val="4"/>
        <charset val="136"/>
      </rPr>
      <t xml:space="preserve">男
</t>
    </r>
    <r>
      <rPr>
        <sz val="10"/>
        <rFont val="Times New Roman"/>
        <family val="1"/>
      </rPr>
      <t>Male</t>
    </r>
  </si>
  <si>
    <r>
      <rPr>
        <sz val="10"/>
        <rFont val="標楷體"/>
        <family val="4"/>
        <charset val="136"/>
      </rPr>
      <t xml:space="preserve">女
</t>
    </r>
    <r>
      <rPr>
        <sz val="10"/>
        <rFont val="Times New Roman"/>
        <family val="1"/>
      </rPr>
      <t>Female</t>
    </r>
  </si>
  <si>
    <r>
      <rPr>
        <sz val="10"/>
        <rFont val="標楷體"/>
        <family val="4"/>
        <charset val="136"/>
      </rPr>
      <t xml:space="preserve">電話問安
</t>
    </r>
    <r>
      <rPr>
        <sz val="10"/>
        <rFont val="Times New Roman"/>
        <family val="1"/>
      </rPr>
      <t>Phone Greetings</t>
    </r>
  </si>
  <si>
    <r>
      <rPr>
        <sz val="10"/>
        <rFont val="標楷體"/>
        <family val="4"/>
        <charset val="136"/>
      </rPr>
      <t xml:space="preserve">關懷訪視
</t>
    </r>
    <r>
      <rPr>
        <sz val="10"/>
        <rFont val="Times New Roman"/>
        <family val="1"/>
      </rPr>
      <t>Caring Visits</t>
    </r>
  </si>
  <si>
    <r>
      <rPr>
        <sz val="10"/>
        <rFont val="標楷體"/>
        <family val="4"/>
        <charset val="136"/>
      </rPr>
      <t xml:space="preserve">居家服務
</t>
    </r>
    <r>
      <rPr>
        <sz val="10"/>
        <rFont val="Times New Roman"/>
        <family val="1"/>
      </rPr>
      <t>Home Services</t>
    </r>
  </si>
  <si>
    <r>
      <rPr>
        <sz val="10"/>
        <rFont val="標楷體"/>
        <family val="4"/>
        <charset val="136"/>
      </rPr>
      <t xml:space="preserve">餐飲服務
</t>
    </r>
    <r>
      <rPr>
        <sz val="10"/>
        <rFont val="Times New Roman"/>
        <family val="1"/>
      </rPr>
      <t xml:space="preserve">Food Services                                                                                                                                                                               </t>
    </r>
  </si>
  <si>
    <r>
      <rPr>
        <sz val="10"/>
        <rFont val="標楷體"/>
        <family val="4"/>
        <charset val="136"/>
      </rPr>
      <t xml:space="preserve">陪同就醫
</t>
    </r>
    <r>
      <rPr>
        <sz val="10"/>
        <rFont val="Times New Roman"/>
        <family val="1"/>
      </rPr>
      <t>Accompany to Hospital</t>
    </r>
  </si>
  <si>
    <t>池上鄉</t>
    <phoneticPr fontId="5" type="noConversion"/>
  </si>
  <si>
    <t>合計</t>
    <phoneticPr fontId="5" type="noConversion"/>
  </si>
  <si>
    <t>-</t>
    <phoneticPr fontId="14"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</si>
  <si>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</si>
  <si>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</si>
  <si>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</si>
  <si>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</si>
  <si>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</si>
  <si>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 114年01月09日編製</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</si>
  <si>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</si>
  <si>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</si>
  <si>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r>
      <t xml:space="preserve">      </t>
    </r>
    <r>
      <rPr>
        <sz val="14"/>
        <rFont val="細明體"/>
        <family val="3"/>
        <charset val="136"/>
      </rPr>
      <t>清潔隊</t>
    </r>
    <phoneticPr fontId="5" type="noConversion"/>
  </si>
  <si>
    <t>公  開  類</t>
    <phoneticPr fontId="5" type="noConversion"/>
  </si>
  <si>
    <t>公  開  類</t>
    <phoneticPr fontId="5" type="noConversion"/>
  </si>
  <si>
    <t>編製機關</t>
    <phoneticPr fontId="5" type="noConversion"/>
  </si>
  <si>
    <t>清潔隊</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</si>
  <si>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</si>
  <si>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</si>
  <si>
    <t>表    號</t>
    <phoneticPr fontId="5" type="noConversion"/>
  </si>
  <si>
    <t>1139-07-01-3</t>
    <phoneticPr fontId="5" type="noConversion"/>
  </si>
  <si>
    <t>1139-07-01-3</t>
    <phoneticPr fontId="5" type="noConversion"/>
  </si>
  <si>
    <t>半  年  報</t>
    <phoneticPr fontId="5" type="noConversion"/>
  </si>
  <si>
    <t>表    號</t>
    <phoneticPr fontId="5" type="noConversion"/>
  </si>
  <si>
    <t>1139-07-01-3</t>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</si>
  <si>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1)</t>
    </r>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</si>
  <si>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</si>
  <si>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 xml:space="preserve">二、廢棄物清運處理單位                                           </t>
    <phoneticPr fontId="5" type="noConversion"/>
  </si>
  <si>
    <t xml:space="preserve">中華民國  112   年   6  月底    </t>
    <phoneticPr fontId="5" type="noConversion"/>
  </si>
  <si>
    <t xml:space="preserve"> 單位:人 </t>
    <phoneticPr fontId="5" type="noConversion"/>
  </si>
  <si>
    <t>三、本縣市環境保護單位</t>
    <phoneticPr fontId="5" type="noConversion"/>
  </si>
  <si>
    <t xml:space="preserve">                             中華民國112年6月底</t>
    <phoneticPr fontId="5" type="noConversion"/>
  </si>
  <si>
    <t>單位:人</t>
    <phoneticPr fontId="5" type="noConversion"/>
  </si>
  <si>
    <t>編製機關</t>
    <phoneticPr fontId="5" type="noConversion"/>
  </si>
  <si>
    <t xml:space="preserve"> 清潔隊</t>
    <phoneticPr fontId="5" type="noConversion"/>
  </si>
  <si>
    <t>項   目   別</t>
    <phoneticPr fontId="5" type="noConversion"/>
  </si>
  <si>
    <t>廢棄物清運處理單位(包括直轄市、縣市直屬或所轄鄉鎮市區之清潔隊、廢棄物處理廠(場)等)</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</si>
  <si>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</si>
  <si>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</si>
  <si>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</si>
  <si>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</si>
  <si>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半  年  報</t>
    <phoneticPr fontId="5" type="noConversion"/>
  </si>
  <si>
    <t>總
計</t>
    <phoneticPr fontId="5" type="noConversion"/>
  </si>
  <si>
    <t>清   運   單   位</t>
    <phoneticPr fontId="5" type="noConversion"/>
  </si>
  <si>
    <t>處   理   單   位</t>
    <phoneticPr fontId="5" type="noConversion"/>
  </si>
  <si>
    <t>計</t>
    <phoneticPr fontId="5" type="noConversion"/>
  </si>
  <si>
    <t>男</t>
    <phoneticPr fontId="5" type="noConversion"/>
  </si>
  <si>
    <t>女</t>
    <phoneticPr fontId="5" type="noConversion"/>
  </si>
  <si>
    <t>計</t>
    <phoneticPr fontId="5" type="noConversion"/>
  </si>
  <si>
    <t>男</t>
    <phoneticPr fontId="5" type="noConversion"/>
  </si>
  <si>
    <t>女</t>
    <phoneticPr fontId="5" type="noConversion"/>
  </si>
  <si>
    <t xml:space="preserve">          池上鄉環保人員概況</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</si>
  <si>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</si>
  <si>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</si>
  <si>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</si>
  <si>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t>
    </r>
    <r>
      <rPr>
        <sz val="14"/>
        <rFont val="標楷體"/>
        <family val="4"/>
        <charset val="136"/>
      </rPr>
      <t>含消毒、割草、拆除違規廣告、拖吊廢機動車輛等</t>
    </r>
    <r>
      <rPr>
        <sz val="14"/>
        <rFont val="Times New Roman"/>
        <family val="1"/>
      </rPr>
      <t>)</t>
    </r>
    <phoneticPr fontId="5" type="noConversion"/>
  </si>
  <si>
    <t>垃圾焚化廠、
掩埋廠</t>
    <phoneticPr fontId="5" type="noConversion"/>
  </si>
  <si>
    <t>水肥處理廠</t>
    <phoneticPr fontId="5" type="noConversion"/>
  </si>
  <si>
    <t>總計</t>
    <phoneticPr fontId="5" type="noConversion"/>
  </si>
  <si>
    <t xml:space="preserve">一、環境保護局                                                                     單位:人 </t>
    <phoneticPr fontId="5" type="noConversion"/>
  </si>
  <si>
    <t xml:space="preserve">  中華民國 113   年   12  月底       </t>
    <phoneticPr fontId="5" type="noConversion"/>
  </si>
  <si>
    <t xml:space="preserve">  單位:人 </t>
  </si>
  <si>
    <r>
      <t>總計：</t>
    </r>
    <r>
      <rPr>
        <sz val="12"/>
        <rFont val="Times New Roman"/>
        <family val="1"/>
      </rPr>
      <t>A=B=C=D</t>
    </r>
    <phoneticPr fontId="5" type="noConversion"/>
  </si>
  <si>
    <t xml:space="preserve">   職員</t>
    <phoneticPr fontId="5" type="noConversion"/>
  </si>
  <si>
    <t>項    目    別</t>
    <phoneticPr fontId="5" type="noConversion"/>
  </si>
  <si>
    <t>環          境          保          護          局(包括衛生稽查大隊、修車廠等)</t>
  </si>
  <si>
    <t xml:space="preserve">  按類別分：B=(1)+(2)+(3)+(4)</t>
    <phoneticPr fontId="5" type="noConversion"/>
  </si>
  <si>
    <t xml:space="preserve">     特任、比照簡任</t>
    <phoneticPr fontId="5" type="noConversion"/>
  </si>
  <si>
    <t xml:space="preserve">總
計 </t>
    <phoneticPr fontId="5" type="noConversion"/>
  </si>
  <si>
    <t xml:space="preserve">
噪音及振動管制
空氣污染防制、
</t>
    <phoneticPr fontId="5" type="noConversion"/>
  </si>
  <si>
    <r>
      <t>水</t>
    </r>
    <r>
      <rPr>
        <sz val="12"/>
        <color indexed="8"/>
        <rFont val="Times New Roman"/>
        <family val="1"/>
      </rPr>
      <t xml:space="preserve"> </t>
    </r>
    <r>
      <rPr>
        <sz val="12"/>
        <color indexed="8"/>
        <rFont val="標楷體"/>
        <family val="4"/>
        <charset val="136"/>
      </rPr>
      <t>質</t>
    </r>
    <r>
      <rPr>
        <sz val="12"/>
        <color indexed="8"/>
        <rFont val="Times New Roman"/>
        <family val="1"/>
      </rPr>
      <t xml:space="preserve"> </t>
    </r>
    <r>
      <rPr>
        <sz val="12"/>
        <color indexed="8"/>
        <rFont val="標楷體"/>
        <family val="4"/>
        <charset val="136"/>
      </rPr>
      <t>保</t>
    </r>
    <r>
      <rPr>
        <sz val="12"/>
        <color indexed="8"/>
        <rFont val="Times New Roman"/>
        <family val="1"/>
      </rPr>
      <t xml:space="preserve"> </t>
    </r>
    <r>
      <rPr>
        <sz val="12"/>
        <color indexed="8"/>
        <rFont val="標楷體"/>
        <family val="4"/>
        <charset val="136"/>
      </rPr>
      <t>護</t>
    </r>
    <phoneticPr fontId="5" type="noConversion"/>
  </si>
  <si>
    <t>廢 棄 物 管 理</t>
    <phoneticPr fontId="5" type="noConversion"/>
  </si>
  <si>
    <t xml:space="preserve">
毒化物及環藥管制
環衛、病媒防治、
</t>
    <phoneticPr fontId="5" type="noConversion"/>
  </si>
  <si>
    <t xml:space="preserve">
督察及糾紛處理
管制考核、稽查
</t>
    <phoneticPr fontId="5" type="noConversion"/>
  </si>
  <si>
    <r>
      <t>環</t>
    </r>
    <r>
      <rPr>
        <sz val="12"/>
        <color indexed="8"/>
        <rFont val="Times New Roman"/>
        <family val="1"/>
      </rPr>
      <t xml:space="preserve"> </t>
    </r>
    <r>
      <rPr>
        <sz val="12"/>
        <color indexed="8"/>
        <rFont val="標楷體"/>
        <family val="4"/>
        <charset val="136"/>
      </rPr>
      <t>境</t>
    </r>
    <r>
      <rPr>
        <sz val="12"/>
        <color indexed="8"/>
        <rFont val="Times New Roman"/>
        <family val="1"/>
      </rPr>
      <t xml:space="preserve"> </t>
    </r>
    <r>
      <rPr>
        <sz val="12"/>
        <color indexed="8"/>
        <rFont val="標楷體"/>
        <family val="4"/>
        <charset val="136"/>
      </rPr>
      <t>檢</t>
    </r>
    <r>
      <rPr>
        <sz val="12"/>
        <color indexed="8"/>
        <rFont val="Times New Roman"/>
        <family val="1"/>
      </rPr>
      <t xml:space="preserve"> </t>
    </r>
    <r>
      <rPr>
        <sz val="12"/>
        <color indexed="8"/>
        <rFont val="標楷體"/>
        <family val="4"/>
        <charset val="136"/>
      </rPr>
      <t>驗</t>
    </r>
    <phoneticPr fontId="5" type="noConversion"/>
  </si>
  <si>
    <r>
      <t>、監測及資訊
綜</t>
    </r>
    <r>
      <rPr>
        <sz val="12"/>
        <color indexed="8"/>
        <rFont val="標楷體"/>
        <family val="4"/>
        <charset val="136"/>
      </rPr>
      <t xml:space="preserve">合計畫、研究發展
</t>
    </r>
    <phoneticPr fontId="5" type="noConversion"/>
  </si>
  <si>
    <t xml:space="preserve">
法務及政風
主計、人事、
一般行政、秘書、
</t>
    <phoneticPr fontId="5" type="noConversion"/>
  </si>
  <si>
    <t>其他</t>
    <phoneticPr fontId="5" type="noConversion"/>
  </si>
  <si>
    <t xml:space="preserve">      職員(1)</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</si>
  <si>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</si>
  <si>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r>
      <t>總計：</t>
    </r>
    <r>
      <rPr>
        <sz val="12"/>
        <rFont val="Times New Roman"/>
        <family val="1"/>
      </rPr>
      <t>A=B=C=D</t>
    </r>
    <phoneticPr fontId="5" type="noConversion"/>
  </si>
  <si>
    <t xml:space="preserve">          特任、比照簡任 </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</si>
  <si>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</si>
  <si>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t xml:space="preserve">  按類別分：B=(1)+(2)+(3)+(4)</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</si>
  <si>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</si>
  <si>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</si>
  <si>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t xml:space="preserve">      職員(1)</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</si>
  <si>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</si>
  <si>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t xml:space="preserve">     雇員</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</si>
  <si>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</si>
  <si>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約聘(僱)</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</si>
  <si>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</si>
  <si>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t xml:space="preserve">          雇員</t>
    <phoneticPr fontId="5" type="noConversion"/>
  </si>
  <si>
    <t xml:space="preserve">  工員</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</si>
  <si>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</si>
  <si>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</si>
  <si>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t xml:space="preserve">  駐衛警察</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</si>
  <si>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</si>
  <si>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r>
      <rPr>
        <sz val="12"/>
        <color indexed="8"/>
        <rFont val="Times New Roman"/>
        <family val="1"/>
      </rPr>
      <t xml:space="preserve">          </t>
    </r>
    <r>
      <rPr>
        <sz val="12"/>
        <color indexed="8"/>
        <rFont val="標楷體"/>
        <family val="4"/>
        <charset val="136"/>
      </rPr>
      <t>工員</t>
    </r>
    <r>
      <rPr>
        <sz val="12"/>
        <color indexed="8"/>
        <rFont val="Times New Roman"/>
        <family val="1"/>
      </rPr>
      <t>(3)</t>
    </r>
    <phoneticPr fontId="5" type="noConversion"/>
  </si>
  <si>
    <t>審核</t>
    <phoneticPr fontId="5" type="noConversion"/>
  </si>
  <si>
    <t>業務主管人員</t>
    <phoneticPr fontId="5" type="noConversion"/>
  </si>
  <si>
    <t>機關首長</t>
    <phoneticPr fontId="5" type="noConversion"/>
  </si>
  <si>
    <r>
      <t>中華民國</t>
    </r>
    <r>
      <rPr>
        <sz val="12"/>
        <rFont val="Times New Roman"/>
        <family val="1"/>
      </rPr>
      <t xml:space="preserve">    114   </t>
    </r>
    <r>
      <rPr>
        <sz val="12"/>
        <rFont val="標楷體"/>
        <family val="4"/>
        <charset val="136"/>
      </rPr>
      <t>年</t>
    </r>
    <r>
      <rPr>
        <sz val="12"/>
        <rFont val="Times New Roman"/>
        <family val="1"/>
      </rPr>
      <t xml:space="preserve">   01    </t>
    </r>
    <r>
      <rPr>
        <sz val="12"/>
        <rFont val="標楷體"/>
        <family val="4"/>
        <charset val="136"/>
      </rPr>
      <t>月</t>
    </r>
    <r>
      <rPr>
        <sz val="12"/>
        <rFont val="Times New Roman"/>
        <family val="1"/>
      </rPr>
      <t xml:space="preserve">   10   </t>
    </r>
    <r>
      <rPr>
        <sz val="12"/>
        <rFont val="標楷體"/>
        <family val="4"/>
        <charset val="136"/>
      </rPr>
      <t>日編製</t>
    </r>
    <phoneticPr fontId="5" type="noConversion"/>
  </si>
  <si>
    <t xml:space="preserve">         隊員</t>
    <phoneticPr fontId="5" type="noConversion"/>
  </si>
  <si>
    <t>主辦統計人員</t>
    <phoneticPr fontId="5" type="noConversion"/>
  </si>
  <si>
    <t>-</t>
    <phoneticPr fontId="14" type="noConversion"/>
  </si>
  <si>
    <t xml:space="preserve">         駕駛</t>
    <phoneticPr fontId="5" type="noConversion"/>
  </si>
  <si>
    <r>
      <rPr>
        <sz val="12"/>
        <rFont val="Times New Roman"/>
        <family val="1"/>
      </rPr>
      <t xml:space="preserve">          </t>
    </r>
    <r>
      <rPr>
        <sz val="12"/>
        <rFont val="標楷體"/>
        <family val="4"/>
        <charset val="136"/>
      </rPr>
      <t>工員</t>
    </r>
    <r>
      <rPr>
        <sz val="12"/>
        <rFont val="Times New Roman"/>
        <family val="1"/>
      </rPr>
      <t>(3)</t>
    </r>
    <phoneticPr fontId="5" type="noConversion"/>
  </si>
  <si>
    <t xml:space="preserve">         技工、工友</t>
    <phoneticPr fontId="5" type="noConversion"/>
  </si>
  <si>
    <r>
      <t>填表說明：本表編製</t>
    </r>
    <r>
      <rPr>
        <sz val="12"/>
        <rFont val="Times New Roman"/>
        <family val="1"/>
      </rPr>
      <t>1</t>
    </r>
    <r>
      <rPr>
        <sz val="12"/>
        <rFont val="標楷體"/>
        <family val="4"/>
        <charset val="136"/>
      </rPr>
      <t>式</t>
    </r>
    <r>
      <rPr>
        <sz val="12"/>
        <rFont val="Times New Roman"/>
        <family val="1"/>
      </rPr>
      <t>4</t>
    </r>
    <r>
      <rPr>
        <sz val="12"/>
        <rFont val="標楷體"/>
        <family val="4"/>
        <charset val="136"/>
      </rPr>
      <t>份，</t>
    </r>
    <r>
      <rPr>
        <sz val="12"/>
        <rFont val="Times New Roman"/>
        <family val="1"/>
      </rPr>
      <t>1</t>
    </r>
    <r>
      <rPr>
        <sz val="12"/>
        <rFont val="標楷體"/>
        <family val="4"/>
        <charset val="136"/>
      </rPr>
      <t>份送會計單位，</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t>
    </r>
    <r>
      <rPr>
        <sz val="12"/>
        <rFont val="Times New Roman"/>
        <family val="1"/>
      </rPr>
      <t>(</t>
    </r>
    <r>
      <rPr>
        <sz val="12"/>
        <rFont val="標楷體"/>
        <family val="4"/>
        <charset val="136"/>
      </rPr>
      <t>市</t>
    </r>
    <r>
      <rPr>
        <sz val="12"/>
        <rFont val="Times New Roman"/>
        <family val="1"/>
      </rPr>
      <t>)</t>
    </r>
    <r>
      <rPr>
        <sz val="12"/>
        <rFont val="標楷體"/>
        <family val="4"/>
        <charset val="136"/>
      </rPr>
      <t>政府主計室，</t>
    </r>
    <r>
      <rPr>
        <sz val="12"/>
        <rFont val="Times New Roman"/>
        <family val="1"/>
      </rPr>
      <t>1</t>
    </r>
    <r>
      <rPr>
        <sz val="12"/>
        <rFont val="標楷體"/>
        <family val="4"/>
        <charset val="136"/>
      </rPr>
      <t>份送行政院環境保護署統計室。</t>
    </r>
    <phoneticPr fontId="5" type="noConversion"/>
  </si>
  <si>
    <t xml:space="preserve">     駐衛警察(4)</t>
    <phoneticPr fontId="5" type="noConversion"/>
  </si>
  <si>
    <t xml:space="preserve">         臨時工</t>
    <phoneticPr fontId="5" type="noConversion"/>
  </si>
  <si>
    <r>
      <t>備註：本鄉環保役人數</t>
    </r>
    <r>
      <rPr>
        <u/>
        <sz val="12"/>
        <rFont val="標楷體"/>
        <family val="4"/>
        <charset val="136"/>
      </rPr>
      <t>　　　　　　</t>
    </r>
    <r>
      <rPr>
        <sz val="12"/>
        <rFont val="標楷體"/>
        <family val="4"/>
        <charset val="136"/>
      </rPr>
      <t>人。</t>
    </r>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</si>
  <si>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</si>
  <si>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代賑工</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</si>
  <si>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</si>
  <si>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t xml:space="preserve">     駐衛警察(4)</t>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</si>
  <si>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</si>
  <si>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</si>
  <si>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</si>
  <si>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</si>
  <si>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</si>
  <si>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</si>
  <si>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</si>
  <si>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</si>
  <si>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</si>
  <si>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t>-</t>
    <phoneticPr fontId="14"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</si>
  <si>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</si>
  <si>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</si>
  <si>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</si>
  <si>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</si>
  <si>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</si>
  <si>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</si>
  <si>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</si>
  <si>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t>(113年下半年度)</t>
    <phoneticPr fontId="5" type="noConversion"/>
  </si>
  <si>
    <t>公 開 類</t>
    <phoneticPr fontId="131" type="noConversion"/>
  </si>
  <si>
    <t>編製機關</t>
    <phoneticPr fontId="131" type="noConversion"/>
  </si>
  <si>
    <t xml:space="preserve">   清潔隊</t>
    <phoneticPr fontId="87" type="noConversion"/>
  </si>
  <si>
    <t>半 年 報</t>
    <phoneticPr fontId="5" type="noConversion"/>
  </si>
  <si>
    <t>期間終了1個月內編報</t>
    <phoneticPr fontId="131" type="noConversion"/>
  </si>
  <si>
    <t>表    號</t>
    <phoneticPr fontId="131" type="noConversion"/>
  </si>
  <si>
    <r>
      <rPr>
        <b/>
        <sz val="18"/>
        <color indexed="59"/>
        <rFont val="標楷體"/>
        <family val="4"/>
        <charset val="136"/>
      </rPr>
      <t xml:space="preserve">     池上鄉公所</t>
    </r>
    <r>
      <rPr>
        <sz val="18"/>
        <color indexed="59"/>
        <rFont val="標楷體"/>
        <family val="4"/>
        <charset val="136"/>
      </rPr>
      <t>垃圾處理場(廠)及垃圾回收清除車輛統計</t>
    </r>
    <phoneticPr fontId="131" type="noConversion"/>
  </si>
  <si>
    <t>項    目    別</t>
    <phoneticPr fontId="131" type="noConversion"/>
  </si>
  <si>
    <t>總　  計</t>
    <phoneticPr fontId="131" type="noConversion"/>
  </si>
  <si>
    <t>垃圾處理場(廠)(座)</t>
    <phoneticPr fontId="131" type="noConversion"/>
  </si>
  <si>
    <t>總　　　　　計</t>
    <phoneticPr fontId="131" type="noConversion"/>
  </si>
  <si>
    <t>　焚　　化　　廠</t>
    <phoneticPr fontId="131" type="noConversion"/>
  </si>
  <si>
    <t>　衛　生　掩　埋　場</t>
    <phoneticPr fontId="131" type="noConversion"/>
  </si>
  <si>
    <t>　堆　　肥　　場</t>
    <phoneticPr fontId="131" type="noConversion"/>
  </si>
  <si>
    <t>　堆　　置　　場</t>
  </si>
  <si>
    <t>垃圾回收清除車輛(輛)　</t>
    <phoneticPr fontId="131" type="noConversion"/>
  </si>
  <si>
    <t>總　　　　　計</t>
    <phoneticPr fontId="131" type="noConversion"/>
  </si>
  <si>
    <t>　子　母　式　垃　圾　車</t>
    <phoneticPr fontId="131" type="noConversion"/>
  </si>
  <si>
    <t>　密　封　式　垃　圾　車</t>
    <phoneticPr fontId="131" type="noConversion"/>
  </si>
  <si>
    <t>框
式
垃
圾
車</t>
    <phoneticPr fontId="131" type="noConversion"/>
  </si>
  <si>
    <t xml:space="preserve"> 計　</t>
    <phoneticPr fontId="131" type="noConversion"/>
  </si>
  <si>
    <t xml:space="preserve"> 資 源 (含 廚 餘) 回 收 垃 圾 車</t>
    <phoneticPr fontId="131" type="noConversion"/>
  </si>
  <si>
    <t xml:space="preserve"> 其　它　</t>
    <phoneticPr fontId="131" type="noConversion"/>
  </si>
  <si>
    <t>　水　肥　車</t>
    <phoneticPr fontId="131" type="noConversion"/>
  </si>
  <si>
    <t>　清　溝　( 溝　泥 )　車</t>
    <phoneticPr fontId="131" type="noConversion"/>
  </si>
  <si>
    <t>　掃　( 洗 )　街　車</t>
    <phoneticPr fontId="131" type="noConversion"/>
  </si>
  <si>
    <t>填表</t>
    <phoneticPr fontId="131" type="noConversion"/>
  </si>
  <si>
    <t>審核</t>
    <phoneticPr fontId="131" type="noConversion"/>
  </si>
  <si>
    <t>業務主管人員</t>
    <phoneticPr fontId="131" type="noConversion"/>
  </si>
  <si>
    <t>機關首長</t>
    <phoneticPr fontId="131" type="noConversion"/>
  </si>
  <si>
    <t>主辦統計人員</t>
    <phoneticPr fontId="131" type="noConversion"/>
  </si>
  <si>
    <t>資料來源：依據本鄉鎮市公所之垃圾處理場(廠)及垃圾回收清除車輛資料編製。</t>
    <phoneticPr fontId="131" type="noConversion"/>
  </si>
  <si>
    <t>填表說明：本表編製1式3份，1份送會計單位，1份自存，1份送本縣環境保護局。</t>
    <phoneticPr fontId="131" type="noConversion"/>
  </si>
  <si>
    <r>
      <t>11251-01-03</t>
    </r>
    <r>
      <rPr>
        <sz val="12"/>
        <color indexed="17"/>
        <rFont val="標楷體"/>
        <family val="4"/>
        <charset val="136"/>
      </rPr>
      <t>-3</t>
    </r>
    <phoneticPr fontId="131" type="noConversion"/>
  </si>
  <si>
    <t>中 華 民 國  113  年   12月底</t>
    <phoneticPr fontId="131" type="noConversion"/>
  </si>
  <si>
    <t>中華民國  114 年 01  月 24  日編製</t>
    <phoneticPr fontId="131" type="noConversion"/>
  </si>
  <si>
    <t>(113年下半年度)</t>
  </si>
  <si>
    <t>公  開  類</t>
  </si>
  <si>
    <t>建設課</t>
    <phoneticPr fontId="23" type="noConversion"/>
  </si>
  <si>
    <t>年  度  報</t>
  </si>
  <si>
    <t>年度終了後2月內填報</t>
  </si>
  <si>
    <t>臺東縣池上鄉治山防災整體治理工程</t>
  </si>
  <si>
    <t>臺東縣池上鄉治山防災整體治理工程(續)</t>
  </si>
  <si>
    <t xml:space="preserve"> </t>
  </si>
  <si>
    <t xml:space="preserve">  中華民國   112   年度</t>
    <phoneticPr fontId="23" type="noConversion"/>
  </si>
  <si>
    <t>單位：新台幣元</t>
  </si>
  <si>
    <t>中華民國   112     年度</t>
    <phoneticPr fontId="23" type="noConversion"/>
  </si>
  <si>
    <t>工程名稱</t>
  </si>
  <si>
    <t>地點</t>
  </si>
  <si>
    <t>總  工  程  費  (按  經  費  來  源  分)</t>
  </si>
  <si>
    <t>工            作            數            量</t>
  </si>
  <si>
    <t>(鄉鎮別)</t>
  </si>
  <si>
    <t>總      計</t>
  </si>
  <si>
    <t>中      央</t>
  </si>
  <si>
    <t>縣      (市)</t>
  </si>
  <si>
    <t>其      他</t>
  </si>
  <si>
    <t>防砂壩(座)</t>
  </si>
  <si>
    <t>整流(公尺)</t>
  </si>
  <si>
    <t>固床工(座)</t>
  </si>
  <si>
    <t>護岸(公尺)</t>
  </si>
  <si>
    <t>魚道(座)</t>
  </si>
  <si>
    <t>蝕溝控制(公尺)</t>
  </si>
  <si>
    <t>崩塌地處理(公頃)</t>
  </si>
  <si>
    <t>植生綠美化(平方公尺)</t>
  </si>
  <si>
    <t>生物通道(座)</t>
  </si>
  <si>
    <t>其他(座、塊、公尺、公頃、平方公尺)</t>
  </si>
  <si>
    <t xml:space="preserve"> 合       計</t>
  </si>
  <si>
    <t>-</t>
    <phoneticPr fontId="5" type="noConversion"/>
  </si>
  <si>
    <t xml:space="preserve"> 填表</t>
  </si>
  <si>
    <t>審核</t>
  </si>
  <si>
    <t xml:space="preserve"> 機關首長</t>
  </si>
  <si>
    <t>中華民國  113  年 2 月 26  日編製</t>
    <phoneticPr fontId="5" type="noConversion"/>
  </si>
  <si>
    <t>資料來源：根據本府年度內完工治山防災等工程結算書，未完工者以發包金額或發包後實際需要工程費填報及鄉鎮(市)公所報送資料編製。</t>
  </si>
  <si>
    <t>填表說明：本表編製1式3份，1份送主計處，1份自存，1份送水土保持局。</t>
  </si>
  <si>
    <t xml:space="preserve"> 20535-09-01-3</t>
    <phoneticPr fontId="14" type="noConversion"/>
  </si>
  <si>
    <t>(113年)</t>
    <phoneticPr fontId="5" type="noConversion"/>
  </si>
  <si>
    <t>公　開　類</t>
    <phoneticPr fontId="5" type="noConversion"/>
  </si>
  <si>
    <t>公　開　類</t>
    <phoneticPr fontId="5" type="noConversion"/>
  </si>
  <si>
    <t>民政課</t>
    <phoneticPr fontId="5" type="noConversion"/>
  </si>
  <si>
    <t>返回發布時間表</t>
    <phoneticPr fontId="5" type="noConversion"/>
  </si>
  <si>
    <r>
      <t>年　　　</t>
    </r>
    <r>
      <rPr>
        <sz val="12"/>
        <rFont val="Times New Roman"/>
        <family val="1"/>
      </rPr>
      <t xml:space="preserve"> </t>
    </r>
    <r>
      <rPr>
        <sz val="12"/>
        <rFont val="標楷體"/>
        <family val="4"/>
        <charset val="136"/>
      </rPr>
      <t>報</t>
    </r>
    <phoneticPr fontId="5" type="noConversion"/>
  </si>
  <si>
    <t>每年終了後2個月內編報</t>
    <phoneticPr fontId="23" type="noConversion"/>
  </si>
  <si>
    <t>表　　號</t>
    <phoneticPr fontId="5" type="noConversion"/>
  </si>
  <si>
    <t>3311-04-01-3</t>
    <phoneticPr fontId="23" type="noConversion"/>
  </si>
  <si>
    <t>臺東縣辦理調解業務概況(續)</t>
    <phoneticPr fontId="14" type="noConversion"/>
  </si>
  <si>
    <t>單位：件</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</si>
  <si>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</si>
  <si>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刑事結案件數</t>
    </r>
    <r>
      <rPr>
        <sz val="12"/>
        <rFont val="Times New Roman"/>
        <family val="1"/>
      </rPr>
      <t>(</t>
    </r>
    <r>
      <rPr>
        <sz val="12"/>
        <rFont val="標楷體"/>
        <family val="4"/>
        <charset val="136"/>
      </rPr>
      <t>件</t>
    </r>
    <r>
      <rPr>
        <sz val="12"/>
        <rFont val="Times New Roman"/>
        <family val="1"/>
      </rPr>
      <t>)</t>
    </r>
    <phoneticPr fontId="5" type="noConversion"/>
  </si>
  <si>
    <t>正在調解中未結案件數</t>
    <phoneticPr fontId="5" type="noConversion"/>
  </si>
  <si>
    <t>合計</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</si>
  <si>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</si>
  <si>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</si>
  <si>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</si>
  <si>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</si>
  <si>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竊盜及侵佔詐欺</t>
    <phoneticPr fontId="5" type="noConversion"/>
  </si>
  <si>
    <t>毀棄損壞</t>
    <phoneticPr fontId="5" type="noConversion"/>
  </si>
  <si>
    <t>其他</t>
    <phoneticPr fontId="5" type="noConversion"/>
  </si>
  <si>
    <t>成立</t>
    <phoneticPr fontId="5" type="noConversion"/>
  </si>
  <si>
    <t>成立</t>
    <phoneticPr fontId="5" type="noConversion"/>
  </si>
  <si>
    <t>不成立</t>
    <phoneticPr fontId="5" type="noConversion"/>
  </si>
  <si>
    <t>不成立</t>
    <phoneticPr fontId="5" type="noConversion"/>
  </si>
  <si>
    <t>成立</t>
    <phoneticPr fontId="5" type="noConversion"/>
  </si>
  <si>
    <t>不成立</t>
    <phoneticPr fontId="5" type="noConversion"/>
  </si>
  <si>
    <t>總　　計</t>
  </si>
  <si>
    <t>　臺東市</t>
  </si>
  <si>
    <t>　成功鎮</t>
  </si>
  <si>
    <t>　關山鎮</t>
  </si>
  <si>
    <t>　卑南鄉</t>
  </si>
  <si>
    <t>　鹿野鄉</t>
  </si>
  <si>
    <t>　池上鄉</t>
  </si>
  <si>
    <t>　東河鄉</t>
  </si>
  <si>
    <t>　長濱鄉</t>
  </si>
  <si>
    <t>　太麻里鄉</t>
  </si>
  <si>
    <t>　大武鄉</t>
  </si>
  <si>
    <t>　綠島鄉</t>
  </si>
  <si>
    <t>　海端鄉</t>
  </si>
  <si>
    <t>　金峰鄉</t>
  </si>
  <si>
    <t>　達仁鄉</t>
  </si>
  <si>
    <t>　蘭嶼鄉</t>
  </si>
  <si>
    <t>備註</t>
  </si>
  <si>
    <t>填表　　　　　　　　　　　　　　　　　審核　　　　　　　　　　　　　　　　　業務主管人員　　　　　　　　　　　　　　　　　機關長官　　　　　　　　　　　　　　　　　　　　　　　　　　　　　　　　　　　　　　主辦統計人員</t>
  </si>
  <si>
    <t xml:space="preserve">       </t>
    <phoneticPr fontId="5" type="noConversion"/>
  </si>
  <si>
    <t xml:space="preserve"> 主辦統計人員</t>
    <phoneticPr fontId="5" type="noConversion"/>
  </si>
  <si>
    <t>資料來源：依據本所資料彙編。</t>
    <phoneticPr fontId="5" type="noConversion"/>
  </si>
  <si>
    <t>填表說明：本表編製2份，於完成會核程序並經機關長官核章後，1份送本府主計處(室)，1份自存外，應由網際網路上傳至內政部統計處資料庫。</t>
  </si>
  <si>
    <t xml:space="preserve">             中   華   民   國   113  年</t>
    <phoneticPr fontId="5" type="noConversion"/>
  </si>
  <si>
    <t>(113年)</t>
    <phoneticPr fontId="5" type="noConversion"/>
  </si>
  <si>
    <r>
      <t>年</t>
    </r>
    <r>
      <rPr>
        <sz val="14"/>
        <rFont val="Times New Roman"/>
        <family val="1"/>
      </rPr>
      <t xml:space="preserve">            </t>
    </r>
    <r>
      <rPr>
        <sz val="14"/>
        <rFont val="標楷體"/>
        <family val="4"/>
        <charset val="136"/>
      </rPr>
      <t>報</t>
    </r>
    <phoneticPr fontId="144" type="noConversion"/>
  </si>
  <si>
    <t>每年終了後2個月內編報</t>
  </si>
  <si>
    <t>3311-04-02-3</t>
    <phoneticPr fontId="23" type="noConversion"/>
  </si>
  <si>
    <t>臺東縣池上鄉調解委員會組織概況</t>
    <phoneticPr fontId="14" type="noConversion"/>
  </si>
  <si>
    <t xml:space="preserve">                 中 華 民 國 113 年度</t>
    <phoneticPr fontId="5" type="noConversion"/>
  </si>
  <si>
    <t>單位：個；人</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</si>
  <si>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</si>
  <si>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數</t>
    </r>
    <phoneticPr fontId="5" type="noConversion"/>
  </si>
  <si>
    <t>委員總人數</t>
    <phoneticPr fontId="5" type="noConversion"/>
  </si>
  <si>
    <t>性別</t>
    <phoneticPr fontId="5" type="noConversion"/>
  </si>
  <si>
    <t>年齡</t>
    <phoneticPr fontId="5" type="noConversion"/>
  </si>
  <si>
    <t>教育程度</t>
    <phoneticPr fontId="5" type="noConversion"/>
  </si>
  <si>
    <t>行業</t>
    <phoneticPr fontId="5" type="noConversion"/>
  </si>
  <si>
    <t>服務公職</t>
    <phoneticPr fontId="5" type="noConversion"/>
  </si>
  <si>
    <t>委員年資</t>
    <phoneticPr fontId="5" type="noConversion"/>
  </si>
  <si>
    <t>男</t>
    <phoneticPr fontId="5" type="noConversion"/>
  </si>
  <si>
    <t>女</t>
    <phoneticPr fontId="5" type="noConversion"/>
  </si>
  <si>
    <r>
      <t>未滿</t>
    </r>
    <r>
      <rPr>
        <sz val="12"/>
        <rFont val="Times New Roman"/>
        <family val="1"/>
      </rPr>
      <t>40</t>
    </r>
    <r>
      <rPr>
        <sz val="12"/>
        <rFont val="標楷體"/>
        <family val="4"/>
        <charset val="136"/>
      </rPr>
      <t>歲</t>
    </r>
    <phoneticPr fontId="5" type="noConversion"/>
  </si>
  <si>
    <r>
      <t>40-50</t>
    </r>
    <r>
      <rPr>
        <sz val="12"/>
        <rFont val="標楷體"/>
        <family val="4"/>
        <charset val="136"/>
      </rPr>
      <t>歲未滿</t>
    </r>
    <phoneticPr fontId="5" type="noConversion"/>
  </si>
  <si>
    <r>
      <t>50-60</t>
    </r>
    <r>
      <rPr>
        <sz val="12"/>
        <rFont val="標楷體"/>
        <family val="4"/>
        <charset val="136"/>
      </rPr>
      <t>歲未滿</t>
    </r>
    <phoneticPr fontId="5" type="noConversion"/>
  </si>
  <si>
    <r>
      <t>60</t>
    </r>
    <r>
      <rPr>
        <sz val="12"/>
        <rFont val="標楷體"/>
        <family val="4"/>
        <charset val="136"/>
      </rPr>
      <t>歲以上</t>
    </r>
    <phoneticPr fontId="5" type="noConversion"/>
  </si>
  <si>
    <t>大專以上</t>
    <phoneticPr fontId="5" type="noConversion"/>
  </si>
  <si>
    <r>
      <t>高中</t>
    </r>
    <r>
      <rPr>
        <sz val="12"/>
        <rFont val="Times New Roman"/>
        <family val="1"/>
      </rPr>
      <t>(</t>
    </r>
    <r>
      <rPr>
        <sz val="12"/>
        <rFont val="標楷體"/>
        <family val="4"/>
        <charset val="136"/>
      </rPr>
      <t>職</t>
    </r>
    <r>
      <rPr>
        <sz val="12"/>
        <rFont val="Times New Roman"/>
        <family val="1"/>
      </rPr>
      <t>)</t>
    </r>
    <phoneticPr fontId="5" type="noConversion"/>
  </si>
  <si>
    <t>國中</t>
    <phoneticPr fontId="5" type="noConversion"/>
  </si>
  <si>
    <t>國小</t>
    <phoneticPr fontId="5" type="noConversion"/>
  </si>
  <si>
    <t>農、林、漁、牧、狩獵業</t>
    <phoneticPr fontId="5" type="noConversion"/>
  </si>
  <si>
    <t>製造業、水電、燃氣業及營造業</t>
    <phoneticPr fontId="5" type="noConversion"/>
  </si>
  <si>
    <t>商業</t>
    <phoneticPr fontId="5" type="noConversion"/>
  </si>
  <si>
    <t>服務業及其他</t>
    <phoneticPr fontId="5" type="noConversion"/>
  </si>
  <si>
    <t>曾任公職</t>
    <phoneticPr fontId="5" type="noConversion"/>
  </si>
  <si>
    <t>未曾任公職</t>
    <phoneticPr fontId="5" type="noConversion"/>
  </si>
  <si>
    <t>未滿4年</t>
    <phoneticPr fontId="5" type="noConversion"/>
  </si>
  <si>
    <r>
      <t>4-</t>
    </r>
    <r>
      <rPr>
        <sz val="12"/>
        <rFont val="標楷體"/>
        <family val="4"/>
        <charset val="136"/>
      </rPr>
      <t>未滿</t>
    </r>
    <r>
      <rPr>
        <sz val="12"/>
        <rFont val="Times New Roman"/>
        <family val="1"/>
      </rPr>
      <t>8</t>
    </r>
    <r>
      <rPr>
        <sz val="12"/>
        <rFont val="標楷體"/>
        <family val="4"/>
        <charset val="136"/>
      </rPr>
      <t>年</t>
    </r>
    <phoneticPr fontId="5" type="noConversion"/>
  </si>
  <si>
    <r>
      <t>8-</t>
    </r>
    <r>
      <rPr>
        <sz val="12"/>
        <rFont val="標楷體"/>
        <family val="4"/>
        <charset val="136"/>
      </rPr>
      <t>未滿</t>
    </r>
    <r>
      <rPr>
        <sz val="12"/>
        <rFont val="Times New Roman"/>
        <family val="1"/>
      </rPr>
      <t>16</t>
    </r>
    <r>
      <rPr>
        <sz val="12"/>
        <rFont val="標楷體"/>
        <family val="4"/>
        <charset val="136"/>
      </rPr>
      <t>年</t>
    </r>
    <phoneticPr fontId="5" type="noConversion"/>
  </si>
  <si>
    <t>16年以上</t>
    <phoneticPr fontId="5" type="noConversion"/>
  </si>
  <si>
    <t>-</t>
    <phoneticPr fontId="5" type="noConversion"/>
  </si>
  <si>
    <t>-</t>
    <phoneticPr fontId="5" type="noConversion"/>
  </si>
  <si>
    <t>　東河鄉</t>
    <phoneticPr fontId="5" type="noConversion"/>
  </si>
  <si>
    <t>備註</t>
    <phoneticPr fontId="5" type="noConversion"/>
  </si>
  <si>
    <t>公開類</t>
    <phoneticPr fontId="5" type="noConversion"/>
  </si>
  <si>
    <t>編製機關</t>
    <phoneticPr fontId="23" type="noConversion"/>
  </si>
  <si>
    <t>民政課</t>
    <phoneticPr fontId="23" type="noConversion"/>
  </si>
  <si>
    <t>返回發布時間表</t>
    <phoneticPr fontId="5" type="noConversion"/>
  </si>
  <si>
    <t>年報</t>
    <phoneticPr fontId="144" type="noConversion"/>
  </si>
  <si>
    <t>次年1月底前編報</t>
    <phoneticPr fontId="23" type="noConversion"/>
  </si>
  <si>
    <t>表號</t>
    <phoneticPr fontId="23" type="noConversion"/>
  </si>
  <si>
    <t>3311-04-03-3</t>
    <phoneticPr fontId="23" type="noConversion"/>
  </si>
  <si>
    <t>臺東縣池上鄉辦理調解方式概況</t>
    <phoneticPr fontId="23" type="noConversion"/>
  </si>
  <si>
    <t>　中華民國　　113　　年</t>
    <phoneticPr fontId="23" type="noConversion"/>
  </si>
  <si>
    <t>單位：件;％</t>
    <phoneticPr fontId="23" type="noConversion"/>
  </si>
  <si>
    <t>鄉鎮市別</t>
    <phoneticPr fontId="23" type="noConversion"/>
  </si>
  <si>
    <t>調　　　　解　　　　方　　　　式</t>
    <phoneticPr fontId="23" type="noConversion"/>
  </si>
  <si>
    <t>協　同　調　解</t>
    <phoneticPr fontId="23" type="noConversion"/>
  </si>
  <si>
    <t>合　　計</t>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</si>
  <si>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</si>
  <si>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</si>
  <si>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t>計</t>
    <phoneticPr fontId="23" type="noConversion"/>
  </si>
  <si>
    <t>成立</t>
    <phoneticPr fontId="23" type="noConversion"/>
  </si>
  <si>
    <t>不成立</t>
  </si>
  <si>
    <t>成立</t>
    <phoneticPr fontId="23" type="noConversion"/>
  </si>
  <si>
    <t>計</t>
    <phoneticPr fontId="23" type="noConversion"/>
  </si>
  <si>
    <r>
      <t xml:space="preserve">成立比率
</t>
    </r>
    <r>
      <rPr>
        <sz val="12"/>
        <rFont val="Times New Roman"/>
        <family val="1"/>
      </rPr>
      <t>(%)</t>
    </r>
    <phoneticPr fontId="23" type="noConversion"/>
  </si>
  <si>
    <r>
      <t xml:space="preserve">成立比率
</t>
    </r>
    <r>
      <rPr>
        <sz val="12"/>
        <rFont val="Times New Roman"/>
        <family val="1"/>
      </rPr>
      <t>(%)</t>
    </r>
    <phoneticPr fontId="23" type="noConversion"/>
  </si>
  <si>
    <t>池上鄉</t>
    <phoneticPr fontId="14" type="noConversion"/>
  </si>
  <si>
    <t>備  註</t>
    <phoneticPr fontId="5" type="noConversion"/>
  </si>
  <si>
    <t>填表</t>
  </si>
  <si>
    <t>業務主管人員</t>
    <phoneticPr fontId="5" type="noConversion"/>
  </si>
  <si>
    <t>機關首長</t>
    <phoneticPr fontId="23" type="noConversion"/>
  </si>
  <si>
    <t>資料來源：依據本所業務登記資料彙編。</t>
    <phoneticPr fontId="23" type="noConversion"/>
  </si>
  <si>
    <t>中華民國　　年　　月　　日編製</t>
    <phoneticPr fontId="5" type="noConversion"/>
  </si>
  <si>
    <t xml:space="preserve">填表說明：1.本表編製三份，一份送臺東縣政府民政處，一份送主計室，一份自存。 </t>
    <phoneticPr fontId="5" type="noConversion"/>
  </si>
  <si>
    <r>
      <t xml:space="preserve">          </t>
    </r>
    <r>
      <rPr>
        <u/>
        <sz val="12"/>
        <rFont val="標楷體"/>
        <family val="4"/>
        <charset val="136"/>
      </rPr>
      <t>2.本表調解方式合計欄應與「3311-04-01-3辦理調解業務概況」之結案件數總計相符。</t>
    </r>
    <phoneticPr fontId="23" type="noConversion"/>
  </si>
  <si>
    <t>清潔隊</t>
    <phoneticPr fontId="148" type="noConversion"/>
  </si>
  <si>
    <t>月　　　報</t>
  </si>
  <si>
    <r>
      <t>期間終了</t>
    </r>
    <r>
      <rPr>
        <sz val="12"/>
        <color rgb="FF000000"/>
        <rFont val="Times New Roman"/>
        <family val="1"/>
      </rPr>
      <t>20</t>
    </r>
    <r>
      <rPr>
        <sz val="12"/>
        <color rgb="FF000000"/>
        <rFont val="標楷體"/>
        <family val="4"/>
        <charset val="136"/>
      </rPr>
      <t>日內編製</t>
    </r>
  </si>
  <si>
    <t>表   號</t>
  </si>
  <si>
    <t>1135－01－02－3</t>
  </si>
  <si>
    <t>臺東縣池上鄉 資源回收成果統計</t>
    <phoneticPr fontId="148" type="noConversion"/>
  </si>
  <si>
    <t xml:space="preserve"> 中華民國114年1月                      單位：公斤</t>
    <phoneticPr fontId="148" type="noConversion"/>
  </si>
  <si>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</si>
  <si>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</si>
  <si>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</si>
  <si>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</si>
  <si>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</si>
  <si>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</si>
  <si>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</si>
  <si>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</si>
  <si>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</si>
  <si>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</si>
  <si>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</si>
  <si>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</si>
  <si>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其他金屬製品</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</si>
  <si>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</si>
  <si>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</si>
  <si>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</si>
  <si>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</si>
  <si>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</si>
  <si>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</si>
  <si>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</si>
  <si>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</si>
  <si>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</si>
  <si>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</si>
  <si>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</si>
  <si>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</si>
  <si>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</si>
  <si>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</si>
  <si>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</si>
  <si>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</si>
  <si>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</si>
  <si>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機關首長</t>
  </si>
  <si>
    <t>中華民國114年2月6日編製</t>
    <phoneticPr fontId="148" type="noConversion"/>
  </si>
  <si>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</si>
  <si>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</si>
  <si>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</si>
  <si>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(114年1月)</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</si>
  <si>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</si>
  <si>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</si>
  <si>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</si>
  <si>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</si>
  <si>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</si>
  <si>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</si>
  <si>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</si>
  <si>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</si>
  <si>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</si>
  <si>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</si>
  <si>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</si>
  <si>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</si>
  <si>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</si>
  <si>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</si>
  <si>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</si>
  <si>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</si>
  <si>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</si>
  <si>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</si>
  <si>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</si>
  <si>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</si>
  <si>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</si>
  <si>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</si>
  <si>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</si>
  <si>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</si>
  <si>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</si>
  <si>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</si>
  <si>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</si>
  <si>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</si>
  <si>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</si>
  <si>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</si>
  <si>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</si>
  <si>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</si>
  <si>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</si>
  <si>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</si>
  <si>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</si>
  <si>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</si>
  <si>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</si>
  <si>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補助及協助收入</t>
    <phoneticPr fontId="5" type="noConversion"/>
  </si>
  <si>
    <t>補助收入</t>
    <phoneticPr fontId="5" type="noConversion"/>
  </si>
  <si>
    <t>協助收入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</si>
  <si>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</si>
  <si>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</si>
  <si>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</si>
  <si>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</si>
  <si>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</si>
  <si>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</si>
  <si>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</si>
  <si>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</si>
  <si>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</si>
  <si>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</si>
  <si>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</si>
  <si>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</si>
  <si>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</si>
  <si>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</si>
  <si>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</si>
  <si>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</si>
  <si>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</si>
  <si>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</si>
  <si>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</si>
  <si>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</si>
  <si>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</si>
  <si>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</si>
  <si>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</si>
  <si>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</si>
  <si>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</si>
  <si>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</si>
  <si>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</si>
  <si>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</si>
  <si>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</si>
  <si>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</si>
  <si>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</si>
  <si>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</si>
  <si>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</si>
  <si>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</si>
  <si>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</si>
  <si>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</si>
  <si>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</si>
  <si>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</si>
  <si>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</si>
  <si>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</si>
  <si>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</si>
  <si>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</si>
  <si>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</si>
  <si>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</si>
  <si>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</si>
  <si>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</si>
  <si>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</si>
  <si>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</si>
  <si>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</si>
  <si>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</si>
  <si>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</si>
  <si>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</si>
  <si>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國民就業支出</t>
    <phoneticPr fontId="5" type="noConversion"/>
  </si>
  <si>
    <t>社區發展支出</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</si>
  <si>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</si>
  <si>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</si>
  <si>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</si>
  <si>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</si>
  <si>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</si>
  <si>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</si>
  <si>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</si>
  <si>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</si>
  <si>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</si>
  <si>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</si>
  <si>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</si>
  <si>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</si>
  <si>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</si>
  <si>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</si>
  <si>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</si>
  <si>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</si>
  <si>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</si>
  <si>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3  月  4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</si>
  <si>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</si>
  <si>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</si>
  <si>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</si>
  <si>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(114年2月)</t>
    <phoneticPr fontId="5" type="noConversion"/>
  </si>
  <si>
    <t xml:space="preserve"> 中華民國114年2月                      單位：公斤</t>
    <phoneticPr fontId="148" type="noConversion"/>
  </si>
  <si>
    <t>-</t>
    <phoneticPr fontId="14" type="noConversion"/>
  </si>
  <si>
    <t>-</t>
    <phoneticPr fontId="14" type="noConversion"/>
  </si>
  <si>
    <t>(114年2月)</t>
  </si>
  <si>
    <t xml:space="preserve"> 中華民國　114　年　2　月                                  單位：公噸</t>
    <phoneticPr fontId="23" type="noConversion"/>
  </si>
  <si>
    <t>中華民國114 年 03 月 04日編製</t>
    <phoneticPr fontId="5" type="noConversion"/>
  </si>
  <si>
    <t>年度報</t>
    <phoneticPr fontId="87" type="noConversion"/>
  </si>
  <si>
    <t>每年終了後2個月內編送</t>
    <phoneticPr fontId="87" type="noConversion"/>
  </si>
  <si>
    <t>年度報</t>
    <phoneticPr fontId="87" type="noConversion"/>
  </si>
  <si>
    <t>每年終了後2個月內編送</t>
    <phoneticPr fontId="87" type="noConversion"/>
  </si>
  <si>
    <t>池上鄉推行社區發展工作概況</t>
    <phoneticPr fontId="5" type="noConversion"/>
  </si>
  <si>
    <t>池上鄉推行社區發展工作概況（續）</t>
    <phoneticPr fontId="5" type="noConversion"/>
  </si>
  <si>
    <t>中華民國　年</t>
    <phoneticPr fontId="5" type="noConversion"/>
  </si>
  <si>
    <t>鄉鎮市區</t>
  </si>
  <si>
    <t>社區發展協會數</t>
    <phoneticPr fontId="87" type="noConversion"/>
  </si>
  <si>
    <r>
      <t>社區</t>
    </r>
    <r>
      <rPr>
        <sz val="12"/>
        <rFont val="Times New Roman"/>
        <family val="1"/>
      </rPr>
      <t xml:space="preserve">
</t>
    </r>
    <r>
      <rPr>
        <sz val="12"/>
        <rFont val="標楷體"/>
        <family val="4"/>
        <charset val="136"/>
      </rPr>
      <t>戶數</t>
    </r>
    <phoneticPr fontId="5" type="noConversion"/>
  </si>
  <si>
    <r>
      <t>社區</t>
    </r>
    <r>
      <rPr>
        <sz val="12"/>
        <rFont val="Times New Roman"/>
        <family val="1"/>
      </rPr>
      <t xml:space="preserve">
</t>
    </r>
    <r>
      <rPr>
        <sz val="12"/>
        <rFont val="標楷體"/>
        <family val="4"/>
        <charset val="136"/>
      </rPr>
      <t>人口數</t>
    </r>
    <phoneticPr fontId="5" type="noConversion"/>
  </si>
  <si>
    <t>理監事人數</t>
    <phoneticPr fontId="87" type="noConversion"/>
  </si>
  <si>
    <t>社區發展協會會員數</t>
    <phoneticPr fontId="87" type="noConversion"/>
  </si>
  <si>
    <t>設置社區生產建設基金</t>
    <phoneticPr fontId="87" type="noConversion"/>
  </si>
  <si>
    <t>實際使用經費(元)</t>
  </si>
  <si>
    <t>社區活動中心(幢)</t>
  </si>
  <si>
    <t>社區發展工作項目</t>
    <phoneticPr fontId="5" type="noConversion"/>
  </si>
  <si>
    <t>合計</t>
    <phoneticPr fontId="87" type="noConversion"/>
  </si>
  <si>
    <t>理事長</t>
  </si>
  <si>
    <t>理事(不含理事長)</t>
    <phoneticPr fontId="87" type="noConversion"/>
  </si>
  <si>
    <t>監事</t>
    <phoneticPr fontId="87" type="noConversion"/>
  </si>
  <si>
    <t>合  計</t>
    <phoneticPr fontId="87" type="noConversion"/>
  </si>
  <si>
    <r>
      <t>政府</t>
    </r>
    <r>
      <rPr>
        <sz val="12"/>
        <rFont val="Times New Roman"/>
        <family val="1"/>
      </rPr>
      <t xml:space="preserve">
</t>
    </r>
    <r>
      <rPr>
        <sz val="12"/>
        <rFont val="標楷體"/>
        <family val="4"/>
        <charset val="136"/>
      </rPr>
      <t>補助款</t>
    </r>
    <phoneticPr fontId="5" type="noConversion"/>
  </si>
  <si>
    <r>
      <t>社區</t>
    </r>
    <r>
      <rPr>
        <sz val="12"/>
        <rFont val="Times New Roman"/>
        <family val="1"/>
      </rPr>
      <t xml:space="preserve">
</t>
    </r>
    <r>
      <rPr>
        <sz val="12"/>
        <rFont val="標楷體"/>
        <family val="4"/>
        <charset val="136"/>
      </rPr>
      <t>自籌款</t>
    </r>
    <phoneticPr fontId="5" type="noConversion"/>
  </si>
  <si>
    <t>教育訓練</t>
    <phoneticPr fontId="87" type="noConversion"/>
  </si>
  <si>
    <t>社區內部組織</t>
    <phoneticPr fontId="87" type="noConversion"/>
  </si>
  <si>
    <t>辦理社區照顧關懷據點</t>
    <phoneticPr fontId="87" type="noConversion"/>
  </si>
  <si>
    <t>社區
圖書室</t>
    <phoneticPr fontId="5" type="noConversion"/>
  </si>
  <si>
    <t>社區
刊物</t>
    <phoneticPr fontId="87" type="noConversion"/>
  </si>
  <si>
    <t>服務成果</t>
    <phoneticPr fontId="87" type="noConversion"/>
  </si>
  <si>
    <t>男</t>
  </si>
  <si>
    <t>女</t>
  </si>
  <si>
    <t>合計</t>
    <phoneticPr fontId="87" type="noConversion"/>
  </si>
  <si>
    <r>
      <t xml:space="preserve">原建
</t>
    </r>
    <r>
      <rPr>
        <sz val="12"/>
        <rFont val="Times New Roman"/>
        <family val="1"/>
      </rPr>
      <t>(</t>
    </r>
    <r>
      <rPr>
        <sz val="12"/>
        <rFont val="標楷體"/>
        <family val="4"/>
        <charset val="136"/>
      </rPr>
      <t>未作修擴建</t>
    </r>
    <r>
      <rPr>
        <sz val="12"/>
        <rFont val="Times New Roman"/>
        <family val="1"/>
      </rPr>
      <t>)</t>
    </r>
    <phoneticPr fontId="5" type="noConversion"/>
  </si>
  <si>
    <t>新建</t>
  </si>
  <si>
    <t>修擴建</t>
  </si>
  <si>
    <t>辦理社區幹部訓練</t>
    <phoneticPr fontId="87" type="noConversion"/>
  </si>
  <si>
    <t>辦理社區觀摩</t>
  </si>
  <si>
    <t>社區長壽俱樂部</t>
    <phoneticPr fontId="87" type="noConversion"/>
  </si>
  <si>
    <t>社區成長教室</t>
    <phoneticPr fontId="87" type="noConversion"/>
  </si>
  <si>
    <t>社區守望相助隊</t>
    <phoneticPr fontId="87" type="noConversion"/>
  </si>
  <si>
    <t>社區民俗藝文康樂班隊</t>
    <phoneticPr fontId="87" type="noConversion"/>
  </si>
  <si>
    <t>社區志願服務</t>
    <phoneticPr fontId="87" type="noConversion"/>
  </si>
  <si>
    <t>福利服務或活動</t>
    <phoneticPr fontId="87" type="noConversion"/>
  </si>
  <si>
    <r>
      <t>其他
服務</t>
    </r>
    <r>
      <rPr>
        <sz val="12"/>
        <rFont val="Times New Roman"/>
        <family val="1"/>
      </rPr>
      <t xml:space="preserve">  </t>
    </r>
    <phoneticPr fontId="5" type="noConversion"/>
  </si>
  <si>
    <t>團隊</t>
    <phoneticPr fontId="87" type="noConversion"/>
  </si>
  <si>
    <t>志工數</t>
    <phoneticPr fontId="87" type="noConversion"/>
  </si>
  <si>
    <t>合計</t>
    <phoneticPr fontId="87" type="noConversion"/>
  </si>
  <si>
    <t>男</t>
    <phoneticPr fontId="87" type="noConversion"/>
  </si>
  <si>
    <t>女</t>
    <phoneticPr fontId="87" type="noConversion"/>
  </si>
  <si>
    <r>
      <t>(</t>
    </r>
    <r>
      <rPr>
        <sz val="12"/>
        <rFont val="標楷體"/>
        <family val="4"/>
        <charset val="136"/>
      </rPr>
      <t>個</t>
    </r>
    <r>
      <rPr>
        <sz val="12"/>
        <rFont val="Times New Roman"/>
        <family val="1"/>
      </rPr>
      <t>)</t>
    </r>
    <phoneticPr fontId="5" type="noConversion"/>
  </si>
  <si>
    <r>
      <t>(</t>
    </r>
    <r>
      <rPr>
        <sz val="12"/>
        <rFont val="標楷體"/>
        <family val="4"/>
        <charset val="136"/>
      </rPr>
      <t>戶</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</si>
  <si>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</si>
  <si>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</si>
  <si>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</si>
  <si>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</si>
  <si>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個</t>
    </r>
    <r>
      <rPr>
        <sz val="12"/>
        <rFont val="Times New Roman"/>
        <family val="1"/>
      </rPr>
      <t>)</t>
    </r>
    <phoneticPr fontId="5" type="noConversion"/>
  </si>
  <si>
    <r>
      <t>(</t>
    </r>
    <r>
      <rPr>
        <sz val="11"/>
        <rFont val="標楷體"/>
        <family val="4"/>
        <charset val="136"/>
      </rPr>
      <t>人次</t>
    </r>
    <r>
      <rPr>
        <sz val="11"/>
        <rFont val="Times New Roman"/>
        <family val="1"/>
      </rPr>
      <t>)</t>
    </r>
    <phoneticPr fontId="5" type="noConversion"/>
  </si>
  <si>
    <r>
      <t>(</t>
    </r>
    <r>
      <rPr>
        <sz val="12"/>
        <rFont val="標楷體"/>
        <family val="4"/>
        <charset val="136"/>
      </rPr>
      <t>人次</t>
    </r>
    <r>
      <rPr>
        <sz val="12"/>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</si>
  <si>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</si>
  <si>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班</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</si>
  <si>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</si>
  <si>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</si>
  <si>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1"/>
        <rFont val="標楷體"/>
        <family val="4"/>
        <charset val="136"/>
      </rPr>
      <t>人</t>
    </r>
    <r>
      <rPr>
        <sz val="11"/>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</si>
  <si>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</si>
  <si>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期</t>
    </r>
    <r>
      <rPr>
        <sz val="12"/>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</si>
  <si>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</si>
  <si>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</si>
  <si>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t>業務主管人員</t>
    <phoneticPr fontId="42" type="noConversion"/>
  </si>
  <si>
    <t>機關長官</t>
    <phoneticPr fontId="87" type="noConversion"/>
  </si>
  <si>
    <t>主辦統計人員</t>
    <phoneticPr fontId="42" type="noConversion"/>
  </si>
  <si>
    <t>資料來源：依據各公所轄內已成立社區發展協會所報工作概況資料審核彙編。</t>
    <phoneticPr fontId="87" type="noConversion"/>
  </si>
  <si>
    <r>
      <t>填表說明：1.本表編製2份</t>
    </r>
    <r>
      <rPr>
        <u/>
        <sz val="12"/>
        <color rgb="FFFF0000"/>
        <rFont val="標楷體"/>
        <family val="4"/>
        <charset val="136"/>
      </rPr>
      <t>，1份送主計室</t>
    </r>
    <r>
      <rPr>
        <sz val="12"/>
        <rFont val="標楷體"/>
        <family val="4"/>
        <charset val="136"/>
      </rPr>
      <t>，1份自存。</t>
    </r>
    <phoneticPr fontId="5" type="noConversion"/>
  </si>
  <si>
    <t>　　　　　2.本表所填資料以已成立社區發展協會為準，不包含未成立社區發展協會資料。</t>
    <phoneticPr fontId="5" type="noConversion"/>
  </si>
  <si>
    <t xml:space="preserve">中華民國　113年 </t>
    <phoneticPr fontId="5" type="noConversion"/>
  </si>
  <si>
    <r>
      <t>本縣</t>
    </r>
    <r>
      <rPr>
        <sz val="12"/>
        <rFont val="Times New Roman"/>
        <family val="1"/>
      </rPr>
      <t>(</t>
    </r>
    <r>
      <rPr>
        <sz val="12"/>
        <rFont val="標楷體"/>
        <family val="4"/>
        <charset val="136"/>
      </rPr>
      <t>市</t>
    </r>
    <r>
      <rPr>
        <sz val="12"/>
        <rFont val="Times New Roman"/>
        <family val="1"/>
      </rPr>
      <t>)</t>
    </r>
    <r>
      <rPr>
        <sz val="12"/>
        <rFont val="標楷體"/>
        <family val="4"/>
        <charset val="136"/>
      </rPr>
      <t>已劃定社區數有</t>
    </r>
    <r>
      <rPr>
        <sz val="12"/>
        <rFont val="Times New Roman"/>
        <family val="1"/>
      </rPr>
      <t xml:space="preserve">   10        </t>
    </r>
    <r>
      <rPr>
        <sz val="12"/>
        <rFont val="標楷體"/>
        <family val="4"/>
        <charset val="136"/>
      </rPr>
      <t>處。</t>
    </r>
    <phoneticPr fontId="5" type="noConversion"/>
  </si>
  <si>
    <t>(113年)</t>
    <phoneticPr fontId="5" type="noConversion"/>
  </si>
  <si>
    <t xml:space="preserve"> 公  開  類</t>
    <phoneticPr fontId="5" type="noConversion"/>
  </si>
  <si>
    <t>編製機關</t>
    <phoneticPr fontId="5" type="noConversion"/>
  </si>
  <si>
    <t xml:space="preserve"> 年  度  報</t>
    <phoneticPr fontId="156" type="noConversion"/>
  </si>
  <si>
    <t>期間開始2.5個月內編報</t>
    <phoneticPr fontId="156" type="noConversion"/>
  </si>
  <si>
    <t>表    號</t>
    <phoneticPr fontId="156" type="noConversion"/>
  </si>
  <si>
    <t>30910-02-01-3</t>
    <phoneticPr fontId="156" type="noConversion"/>
  </si>
  <si>
    <r>
      <t>一、</t>
    </r>
    <r>
      <rPr>
        <sz val="14"/>
        <rFont val="標楷體"/>
        <family val="4"/>
        <charset val="136"/>
      </rPr>
      <t>經資門合計</t>
    </r>
    <phoneticPr fontId="97" type="noConversion"/>
  </si>
  <si>
    <t>單位：千元</t>
  </si>
  <si>
    <t>單   位   及   業   務  別</t>
    <phoneticPr fontId="5" type="noConversion"/>
  </si>
  <si>
    <t>歲  出  項  目</t>
    <phoneticPr fontId="156" type="noConversion"/>
  </si>
  <si>
    <t>歲  入  項  目</t>
    <phoneticPr fontId="156" type="noConversion"/>
  </si>
  <si>
    <t>預  算  數</t>
    <phoneticPr fontId="156" type="noConversion"/>
  </si>
  <si>
    <t>環境部
補助款</t>
    <phoneticPr fontId="156" type="noConversion"/>
  </si>
  <si>
    <t>其他政府
補助款</t>
    <phoneticPr fontId="156" type="noConversion"/>
  </si>
  <si>
    <r>
      <rPr>
        <sz val="14"/>
        <color rgb="FFFF0000"/>
        <rFont val="標楷體"/>
        <family val="4"/>
        <charset val="136"/>
      </rPr>
      <t>合</t>
    </r>
    <r>
      <rPr>
        <sz val="14"/>
        <rFont val="標楷體"/>
        <family val="4"/>
        <charset val="136"/>
      </rPr>
      <t>計</t>
    </r>
    <phoneticPr fontId="156" type="noConversion"/>
  </si>
  <si>
    <t>人事費</t>
  </si>
  <si>
    <t>約用人員
酬金</t>
    <phoneticPr fontId="156" type="noConversion"/>
  </si>
  <si>
    <t>委辦費</t>
    <phoneticPr fontId="156" type="noConversion"/>
  </si>
  <si>
    <t>其他支出</t>
    <phoneticPr fontId="156" type="noConversion"/>
  </si>
  <si>
    <t>鄉 鎮 市 公 所 清 潔 隊 預 算</t>
    <phoneticPr fontId="5" type="noConversion"/>
  </si>
  <si>
    <t>鄉 鎮 市 公 所 清 潔 隊 預 算</t>
    <phoneticPr fontId="5" type="noConversion"/>
  </si>
  <si>
    <r>
      <t>二、</t>
    </r>
    <r>
      <rPr>
        <sz val="14"/>
        <rFont val="標楷體"/>
        <family val="4"/>
        <charset val="136"/>
      </rPr>
      <t>經常門</t>
    </r>
    <phoneticPr fontId="97" type="noConversion"/>
  </si>
  <si>
    <t>單   位   及   業   務  別</t>
    <phoneticPr fontId="5" type="noConversion"/>
  </si>
  <si>
    <t>歲  出  項  目</t>
    <phoneticPr fontId="5" type="noConversion"/>
  </si>
  <si>
    <t>歲  入  項  目</t>
    <phoneticPr fontId="5" type="noConversion"/>
  </si>
  <si>
    <t>預  算  數</t>
    <phoneticPr fontId="156" type="noConversion"/>
  </si>
  <si>
    <t>環境部
補助款</t>
    <phoneticPr fontId="156" type="noConversion"/>
  </si>
  <si>
    <r>
      <rPr>
        <sz val="14"/>
        <color rgb="FFFF0000"/>
        <rFont val="標楷體"/>
        <family val="4"/>
        <charset val="136"/>
      </rPr>
      <t>合</t>
    </r>
    <r>
      <rPr>
        <sz val="14"/>
        <rFont val="標楷體"/>
        <family val="4"/>
        <charset val="136"/>
      </rPr>
      <t>計</t>
    </r>
    <phoneticPr fontId="156" type="noConversion"/>
  </si>
  <si>
    <t>約用人員
酬金</t>
    <phoneticPr fontId="156" type="noConversion"/>
  </si>
  <si>
    <t>其他
經常支出</t>
    <phoneticPr fontId="156" type="noConversion"/>
  </si>
  <si>
    <t>鄉 鎮 市 公 所 清 潔 隊 預 算</t>
    <phoneticPr fontId="5" type="noConversion"/>
  </si>
  <si>
    <t>三、資本門</t>
    <phoneticPr fontId="97" type="noConversion"/>
  </si>
  <si>
    <t>歲  出  項  目</t>
    <phoneticPr fontId="5" type="noConversion"/>
  </si>
  <si>
    <t>預  算  數</t>
    <phoneticPr fontId="156" type="noConversion"/>
  </si>
  <si>
    <t>委辦費</t>
    <phoneticPr fontId="156" type="noConversion"/>
  </si>
  <si>
    <t>其他
資本支出</t>
    <phoneticPr fontId="156" type="noConversion"/>
  </si>
  <si>
    <t xml:space="preserve"> 填表                                              </t>
    <phoneticPr fontId="22" type="noConversion"/>
  </si>
  <si>
    <t xml:space="preserve">    審核</t>
    <phoneticPr fontId="5" type="noConversion"/>
  </si>
  <si>
    <t xml:space="preserve"> 機關首長</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</si>
  <si>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</si>
  <si>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2" type="noConversion"/>
  </si>
  <si>
    <t>池上鄉清潔隊</t>
    <phoneticPr fontId="97" type="noConversion"/>
  </si>
  <si>
    <t>臺東縣池上鄉環境保護預算</t>
    <phoneticPr fontId="5" type="noConversion"/>
  </si>
  <si>
    <r>
      <t>___</t>
    </r>
    <r>
      <rPr>
        <u/>
        <sz val="14"/>
        <rFont val="標楷體"/>
        <family val="4"/>
        <charset val="136"/>
      </rPr>
      <t>114</t>
    </r>
    <r>
      <rPr>
        <sz val="14"/>
        <rFont val="標楷體"/>
        <family val="4"/>
        <charset val="136"/>
      </rPr>
      <t>__會計年度</t>
    </r>
    <phoneticPr fontId="156" type="noConversion"/>
  </si>
  <si>
    <t>中華民國 114 年 03 月 07 日編製</t>
    <phoneticPr fontId="5" type="noConversion"/>
  </si>
  <si>
    <t>(114年)</t>
    <phoneticPr fontId="5" type="noConversion"/>
  </si>
  <si>
    <t>公開類</t>
    <phoneticPr fontId="5" type="noConversion"/>
  </si>
  <si>
    <t>編製機關</t>
    <phoneticPr fontId="5" type="noConversion"/>
  </si>
  <si>
    <t xml:space="preserve">    社會課</t>
    <phoneticPr fontId="5" type="noConversion"/>
  </si>
  <si>
    <t>年報</t>
    <phoneticPr fontId="144" type="noConversion"/>
  </si>
  <si>
    <t>次年3月15日前編報</t>
    <phoneticPr fontId="23" type="noConversion"/>
  </si>
  <si>
    <t>表號</t>
    <phoneticPr fontId="5" type="noConversion"/>
  </si>
  <si>
    <t>3312-04-01-3</t>
    <phoneticPr fontId="5" type="noConversion"/>
  </si>
  <si>
    <t>池上鄉公墓設施概況</t>
    <phoneticPr fontId="5" type="noConversion"/>
  </si>
  <si>
    <t>鄉鎮市別</t>
    <phoneticPr fontId="5" type="noConversion"/>
  </si>
  <si>
    <t>公私立別</t>
    <phoneticPr fontId="5" type="noConversion"/>
  </si>
  <si>
    <t>總      計</t>
    <phoneticPr fontId="5" type="noConversion"/>
  </si>
  <si>
    <t>經　　規　　劃　　並　　啟　　用　　者</t>
    <phoneticPr fontId="5" type="noConversion"/>
  </si>
  <si>
    <t>未　經　規　劃　者</t>
    <phoneticPr fontId="5" type="noConversion"/>
  </si>
  <si>
    <t>年底處數</t>
    <phoneticPr fontId="5"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</si>
  <si>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5" type="noConversion"/>
  </si>
  <si>
    <t>年底處數</t>
    <phoneticPr fontId="5" type="noConversion"/>
  </si>
  <si>
    <r>
      <t xml:space="preserve">年底土
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</si>
  <si>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年底已
使用面積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</si>
  <si>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年底未
使用面積
</t>
    </r>
    <r>
      <rPr>
        <sz val="10"/>
        <rFont val="Times New Roman"/>
        <family val="1"/>
      </rPr>
      <t>(</t>
    </r>
    <r>
      <rPr>
        <sz val="10"/>
        <rFont val="標楷體"/>
        <family val="4"/>
        <charset val="136"/>
      </rPr>
      <t>平方公尺</t>
    </r>
    <r>
      <rPr>
        <sz val="10"/>
        <rFont val="Times New Roman"/>
        <family val="1"/>
      </rPr>
      <t>)</t>
    </r>
    <phoneticPr fontId="5" type="noConversion"/>
  </si>
  <si>
    <r>
      <t>年底可使用墓基總數</t>
    </r>
    <r>
      <rPr>
        <sz val="12"/>
        <rFont val="Times New Roman"/>
        <family val="1"/>
      </rPr>
      <t>(</t>
    </r>
    <r>
      <rPr>
        <sz val="12"/>
        <rFont val="標楷體"/>
        <family val="4"/>
        <charset val="136"/>
      </rPr>
      <t>座</t>
    </r>
    <r>
      <rPr>
        <sz val="12"/>
        <rFont val="Times New Roman"/>
        <family val="1"/>
      </rPr>
      <t>)</t>
    </r>
    <phoneticPr fontId="5" type="noConversion"/>
  </si>
  <si>
    <r>
      <t>年底已使用墓基總數</t>
    </r>
    <r>
      <rPr>
        <sz val="12"/>
        <rFont val="Times New Roman"/>
        <family val="1"/>
      </rPr>
      <t>(</t>
    </r>
    <r>
      <rPr>
        <sz val="12"/>
        <rFont val="標楷體"/>
        <family val="4"/>
        <charset val="136"/>
      </rPr>
      <t>座</t>
    </r>
    <r>
      <rPr>
        <sz val="12"/>
        <rFont val="Times New Roman"/>
        <family val="1"/>
      </rPr>
      <t>)</t>
    </r>
    <phoneticPr fontId="5" type="noConversion"/>
  </si>
  <si>
    <r>
      <t>年底尚未使用墓基數</t>
    </r>
    <r>
      <rPr>
        <sz val="12"/>
        <rFont val="Times New Roman"/>
        <family val="1"/>
      </rPr>
      <t>(</t>
    </r>
    <r>
      <rPr>
        <sz val="12"/>
        <rFont val="標楷體"/>
        <family val="4"/>
        <charset val="136"/>
      </rPr>
      <t>座</t>
    </r>
    <r>
      <rPr>
        <sz val="12"/>
        <rFont val="Times New Roman"/>
        <family val="1"/>
      </rPr>
      <t>)</t>
    </r>
    <phoneticPr fontId="5" type="noConversion"/>
  </si>
  <si>
    <t>本年埋葬數</t>
    <phoneticPr fontId="5" type="noConversion"/>
  </si>
  <si>
    <t>本年遷出數</t>
    <phoneticPr fontId="5" type="noConversion"/>
  </si>
  <si>
    <t>合計</t>
    <phoneticPr fontId="5" type="noConversion"/>
  </si>
  <si>
    <t>開放中</t>
    <phoneticPr fontId="5" type="noConversion"/>
  </si>
  <si>
    <t>已停用</t>
    <phoneticPr fontId="5" type="noConversion"/>
  </si>
  <si>
    <r>
      <t>本年墓基使用數</t>
    </r>
    <r>
      <rPr>
        <sz val="12"/>
        <rFont val="Times New Roman"/>
        <family val="1"/>
      </rPr>
      <t>(</t>
    </r>
    <r>
      <rPr>
        <sz val="12"/>
        <rFont val="標楷體"/>
        <family val="4"/>
        <charset val="136"/>
      </rPr>
      <t>座</t>
    </r>
    <r>
      <rPr>
        <sz val="12"/>
        <rFont val="Times New Roman"/>
        <family val="1"/>
      </rPr>
      <t>)</t>
    </r>
    <phoneticPr fontId="5" type="noConversion"/>
  </si>
  <si>
    <r>
      <t>屍體數</t>
    </r>
    <r>
      <rPr>
        <sz val="12"/>
        <rFont val="Times New Roman"/>
        <family val="1"/>
      </rPr>
      <t>(</t>
    </r>
    <r>
      <rPr>
        <sz val="12"/>
        <rFont val="標楷體"/>
        <family val="4"/>
        <charset val="136"/>
      </rPr>
      <t>具</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</si>
  <si>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</si>
  <si>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</si>
  <si>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</si>
  <si>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</si>
  <si>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</si>
  <si>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</si>
  <si>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</si>
  <si>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</si>
  <si>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主辦業務人員</t>
    <phoneticPr fontId="5" type="noConversion"/>
  </si>
  <si>
    <t>機關長官</t>
  </si>
  <si>
    <t>2.所轄如有以土葬之墓基供埋葬骨灰使用，則會產生1墓基有多個骨灰盒(罐)之情況，年度埋葬數會大於年度墓基使用數。</t>
    <phoneticPr fontId="5" type="noConversion"/>
  </si>
  <si>
    <t>中華民國　113 年</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</si>
  <si>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</si>
  <si>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</si>
  <si>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</si>
  <si>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</si>
  <si>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</si>
  <si>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　114　年　03　月　05　日編製</t>
    <phoneticPr fontId="5" type="noConversion"/>
  </si>
  <si>
    <t>(113年)</t>
    <phoneticPr fontId="5" type="noConversion"/>
  </si>
  <si>
    <r>
      <t xml:space="preserve">    社會</t>
    </r>
    <r>
      <rPr>
        <sz val="12"/>
        <color indexed="10"/>
        <rFont val="標楷體"/>
        <family val="4"/>
        <charset val="136"/>
      </rPr>
      <t>課</t>
    </r>
    <phoneticPr fontId="5" type="noConversion"/>
  </si>
  <si>
    <t>次年3月15日前編報</t>
    <phoneticPr fontId="23" type="noConversion"/>
  </si>
  <si>
    <t>表號</t>
    <phoneticPr fontId="5" type="noConversion"/>
  </si>
  <si>
    <t>3312-04-02-3</t>
    <phoneticPr fontId="5" type="noConversion"/>
  </si>
  <si>
    <t xml:space="preserve">池上鄉骨灰(骸)存放設施概況 </t>
    <phoneticPr fontId="5" type="noConversion"/>
  </si>
  <si>
    <t>鄉鎮市
別</t>
    <phoneticPr fontId="5" type="noConversion"/>
  </si>
  <si>
    <t>公私立別</t>
    <phoneticPr fontId="5" type="noConversion"/>
  </si>
  <si>
    <t>年底最大容量</t>
    <phoneticPr fontId="5" type="noConversion"/>
  </si>
  <si>
    <t>年底已使用量
（含本年納入數量）</t>
    <phoneticPr fontId="23" type="noConversion"/>
  </si>
  <si>
    <t>年底尚未使用量</t>
    <phoneticPr fontId="5" type="noConversion"/>
  </si>
  <si>
    <t>本年納入數量</t>
    <phoneticPr fontId="5" type="noConversion"/>
  </si>
  <si>
    <t>本年遷出數量</t>
    <phoneticPr fontId="5" type="noConversion"/>
  </si>
  <si>
    <t>合計</t>
    <phoneticPr fontId="5" type="noConversion"/>
  </si>
  <si>
    <t>開放中</t>
    <phoneticPr fontId="5" type="noConversion"/>
  </si>
  <si>
    <t>已停用</t>
    <phoneticPr fontId="5" type="noConversion"/>
  </si>
  <si>
    <t>合計
（位）</t>
    <phoneticPr fontId="5" type="noConversion"/>
  </si>
  <si>
    <t>骨骸
（位）</t>
    <phoneticPr fontId="5" type="noConversion"/>
  </si>
  <si>
    <t>骨灰
（位）</t>
    <phoneticPr fontId="5" type="noConversion"/>
  </si>
  <si>
    <t>合計
（位）</t>
    <phoneticPr fontId="5" type="noConversion"/>
  </si>
  <si>
    <t>合計
（位）</t>
    <phoneticPr fontId="5" type="noConversion"/>
  </si>
  <si>
    <t>骨灰
（位）</t>
    <phoneticPr fontId="5" type="noConversion"/>
  </si>
  <si>
    <t>骨骸
（位）</t>
    <phoneticPr fontId="5" type="noConversion"/>
  </si>
  <si>
    <t>總計</t>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</si>
  <si>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</si>
  <si>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</si>
  <si>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</si>
  <si>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</si>
  <si>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 xml:space="preserve">填表說明：本表編製三份，一份送臺東縣政府民政處，一份送主計室，一份自存。 </t>
    <phoneticPr fontId="5" type="noConversion"/>
  </si>
  <si>
    <t>中華民國　 113    年</t>
    <phoneticPr fontId="5" type="noConversion"/>
  </si>
  <si>
    <t>-</t>
    <phoneticPr fontId="14" type="noConversion"/>
  </si>
  <si>
    <t>-</t>
    <phoneticPr fontId="14" type="noConversion"/>
  </si>
  <si>
    <t>-</t>
    <phoneticPr fontId="14" type="noConversion"/>
  </si>
  <si>
    <t>中華民國　114　年　03　月　05　日編製</t>
    <phoneticPr fontId="5" type="noConversion"/>
  </si>
  <si>
    <t xml:space="preserve">     社會課</t>
    <phoneticPr fontId="5" type="noConversion"/>
  </si>
  <si>
    <t>次年3月15日前編報</t>
    <phoneticPr fontId="23" type="noConversion"/>
  </si>
  <si>
    <t>3312-04-03-3</t>
    <phoneticPr fontId="5" type="noConversion"/>
  </si>
  <si>
    <t>本年環保葬件數（件）</t>
    <phoneticPr fontId="5" type="noConversion"/>
  </si>
  <si>
    <t>年底公立公墓收費狀況</t>
    <phoneticPr fontId="5" type="noConversion"/>
  </si>
  <si>
    <t>年底公立公墓
管理人員</t>
    <phoneticPr fontId="5" type="noConversion"/>
  </si>
  <si>
    <t>年底公立各級單位
殯葬業務承辦人員</t>
    <phoneticPr fontId="5" type="noConversion"/>
  </si>
  <si>
    <t>本年核發埋葬火化
許可證明</t>
    <phoneticPr fontId="5" type="noConversion"/>
  </si>
  <si>
    <t>本年殯葬設施違反殯葬法規處分件數（件）</t>
    <phoneticPr fontId="5" type="noConversion"/>
  </si>
  <si>
    <t>非公墓內（灑葬）</t>
    <phoneticPr fontId="5" type="noConversion"/>
  </si>
  <si>
    <t>公墓內</t>
    <phoneticPr fontId="5" type="noConversion"/>
  </si>
  <si>
    <r>
      <t>公園、
綠地等</t>
    </r>
    <r>
      <rPr>
        <sz val="11"/>
        <rFont val="Times New Roman"/>
        <family val="1"/>
      </rPr>
      <t/>
    </r>
    <phoneticPr fontId="5" type="noConversion"/>
  </si>
  <si>
    <r>
      <t>海洋</t>
    </r>
    <r>
      <rPr>
        <sz val="11"/>
        <rFont val="Times New Roman"/>
        <family val="1"/>
      </rPr>
      <t/>
    </r>
    <phoneticPr fontId="5" type="noConversion"/>
  </si>
  <si>
    <r>
      <t>樹葬</t>
    </r>
    <r>
      <rPr>
        <sz val="11"/>
        <rFont val="Times New Roman"/>
        <family val="1"/>
      </rPr>
      <t/>
    </r>
    <phoneticPr fontId="5" type="noConversion"/>
  </si>
  <si>
    <t>有收費
公墓數
（個）</t>
    <phoneticPr fontId="5" type="noConversion"/>
  </si>
  <si>
    <t>未收費
公墓數
（個）</t>
    <phoneticPr fontId="5" type="noConversion"/>
  </si>
  <si>
    <t>專任
（人）</t>
    <phoneticPr fontId="5" type="noConversion"/>
  </si>
  <si>
    <t>兼任
(人)</t>
    <phoneticPr fontId="5" type="noConversion"/>
  </si>
  <si>
    <t>兼任
（人）</t>
    <phoneticPr fontId="5" type="noConversion"/>
  </si>
  <si>
    <t>埋葬屍體（件）</t>
    <phoneticPr fontId="5" type="noConversion"/>
  </si>
  <si>
    <t>火化屍體或骨骸（件）</t>
    <phoneticPr fontId="5" type="noConversion"/>
  </si>
  <si>
    <t>男</t>
    <phoneticPr fontId="5" type="noConversion"/>
  </si>
  <si>
    <t>女</t>
    <phoneticPr fontId="5" type="noConversion"/>
  </si>
  <si>
    <t>男</t>
    <phoneticPr fontId="5" type="noConversion"/>
  </si>
  <si>
    <t>女</t>
    <phoneticPr fontId="5" type="noConversion"/>
  </si>
  <si>
    <t>備  註</t>
    <phoneticPr fontId="5" type="noConversion"/>
  </si>
  <si>
    <t>業務主管人員</t>
    <phoneticPr fontId="5" type="noConversion"/>
  </si>
  <si>
    <t>主辦統計人員</t>
    <phoneticPr fontId="5" type="noConversion"/>
  </si>
  <si>
    <t>資料來源：依據本所業務登記資料彙編。</t>
    <phoneticPr fontId="5" type="noConversion"/>
  </si>
  <si>
    <t>填表說明：1.本表編製三份，一份送臺東縣政府民政處，一份送主計室，一份自存。</t>
    <phoneticPr fontId="5" type="noConversion"/>
  </si>
  <si>
    <t xml:space="preserve">          2.本年環保葬件數、本年殯葬設施違反殯葬法規處分件數係指公、私立殯葬管理業務均為統計範圍。</t>
    <phoneticPr fontId="23" type="noConversion"/>
  </si>
  <si>
    <t xml:space="preserve">     池上鄉殯葬管理業務概況</t>
    <phoneticPr fontId="5" type="noConversion"/>
  </si>
  <si>
    <t>中華民國　113　　年</t>
    <phoneticPr fontId="5" type="noConversion"/>
  </si>
  <si>
    <t>-</t>
    <phoneticPr fontId="14" type="noConversion"/>
  </si>
  <si>
    <t>中華民國　114　年　03　月　05　日編製</t>
    <phoneticPr fontId="5" type="noConversion"/>
  </si>
  <si>
    <t>(113年)</t>
    <phoneticPr fontId="5" type="noConversion"/>
  </si>
  <si>
    <t>公開類</t>
    <phoneticPr fontId="5" type="noConversion"/>
  </si>
  <si>
    <t>編製機關</t>
    <phoneticPr fontId="23" type="noConversion"/>
  </si>
  <si>
    <t xml:space="preserve">     社會課</t>
    <phoneticPr fontId="23" type="noConversion"/>
  </si>
  <si>
    <t>年報</t>
    <phoneticPr fontId="144" type="noConversion"/>
  </si>
  <si>
    <t>表號</t>
    <phoneticPr fontId="23" type="noConversion"/>
  </si>
  <si>
    <t>3312-04-04-3</t>
    <phoneticPr fontId="23" type="noConversion"/>
  </si>
  <si>
    <r>
      <t>池上鄉</t>
    </r>
    <r>
      <rPr>
        <sz val="16"/>
        <rFont val="標楷體"/>
        <family val="4"/>
        <charset val="136"/>
      </rPr>
      <t>殯儀館設施概況</t>
    </r>
    <phoneticPr fontId="5" type="noConversion"/>
  </si>
  <si>
    <t>公私
立別</t>
    <phoneticPr fontId="5" type="noConversion"/>
  </si>
  <si>
    <t>年底殯儀館數（處）</t>
    <phoneticPr fontId="5" type="noConversion"/>
  </si>
  <si>
    <r>
      <t>年底土地面積
（平方公尺</t>
    </r>
    <r>
      <rPr>
        <sz val="12"/>
        <rFont val="Times New Roman"/>
        <family val="1"/>
      </rPr>
      <t>)</t>
    </r>
    <phoneticPr fontId="5" type="noConversion"/>
  </si>
  <si>
    <t>年底總樓地板面積
（平方公尺）</t>
    <phoneticPr fontId="5" type="noConversion"/>
  </si>
  <si>
    <t>年底禮廳數
（間）</t>
    <phoneticPr fontId="5" type="noConversion"/>
  </si>
  <si>
    <t>年底屍體冷凍室
最大容量（具）</t>
    <phoneticPr fontId="5" type="noConversion"/>
  </si>
  <si>
    <t>本年殯殮數
（具）</t>
    <phoneticPr fontId="5" type="noConversion"/>
  </si>
  <si>
    <t>公立</t>
    <phoneticPr fontId="5" type="noConversion"/>
  </si>
  <si>
    <t>私立</t>
    <phoneticPr fontId="5" type="noConversion"/>
  </si>
  <si>
    <t>備  註</t>
    <phoneticPr fontId="5" type="noConversion"/>
  </si>
  <si>
    <t>主辦統計人員</t>
    <phoneticPr fontId="5" type="noConversion"/>
  </si>
  <si>
    <t xml:space="preserve">填表說明：本表編製三份，一份送臺東縣政府民政處，一份送主計室，一份自存。 </t>
    <phoneticPr fontId="5" type="noConversion"/>
  </si>
  <si>
    <t>中華民國　　113　年</t>
    <phoneticPr fontId="5" type="noConversion"/>
  </si>
  <si>
    <t>池上鄉</t>
    <phoneticPr fontId="14" type="noConversion"/>
  </si>
  <si>
    <t>-</t>
    <phoneticPr fontId="14" type="noConversion"/>
  </si>
  <si>
    <t>中華民國　114　年　03　月　05　日編製</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</si>
  <si>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</si>
  <si>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</si>
  <si>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</si>
  <si>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</si>
  <si>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</si>
  <si>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</si>
  <si>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</si>
  <si>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3</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</si>
  <si>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</si>
  <si>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</si>
  <si>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</si>
  <si>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</si>
  <si>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</si>
  <si>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</si>
  <si>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</si>
  <si>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</si>
  <si>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</si>
  <si>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</si>
  <si>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</si>
  <si>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</si>
  <si>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</si>
  <si>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</si>
  <si>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</si>
  <si>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</si>
  <si>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</si>
  <si>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</si>
  <si>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</si>
  <si>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信託管理收入</t>
    <phoneticPr fontId="5" type="noConversion"/>
  </si>
  <si>
    <t>財產孳息</t>
    <phoneticPr fontId="5" type="noConversion"/>
  </si>
  <si>
    <t>廢舊物資售價</t>
    <phoneticPr fontId="5" type="noConversion"/>
  </si>
  <si>
    <t>營業盈餘</t>
    <phoneticPr fontId="5" type="noConversion"/>
  </si>
  <si>
    <t>作業賸餘</t>
    <phoneticPr fontId="5" type="noConversion"/>
  </si>
  <si>
    <t>投資收益</t>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</si>
  <si>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</si>
  <si>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</si>
  <si>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</si>
  <si>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</si>
  <si>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</si>
  <si>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</si>
  <si>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</si>
  <si>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</si>
  <si>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</si>
  <si>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</si>
  <si>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</si>
  <si>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</si>
  <si>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</si>
  <si>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</si>
  <si>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</si>
  <si>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</si>
  <si>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</si>
  <si>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</si>
  <si>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</si>
  <si>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</si>
  <si>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</si>
  <si>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</si>
  <si>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</si>
  <si>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</si>
  <si>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</si>
  <si>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</si>
  <si>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</si>
  <si>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</si>
  <si>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</si>
  <si>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</si>
  <si>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</si>
  <si>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</si>
  <si>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</si>
  <si>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</si>
  <si>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</si>
  <si>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</si>
  <si>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</si>
  <si>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</si>
  <si>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</si>
  <si>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</si>
  <si>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</si>
  <si>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</si>
  <si>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</si>
  <si>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</si>
  <si>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</si>
  <si>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</si>
  <si>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</si>
  <si>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</si>
  <si>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</si>
  <si>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</si>
  <si>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</si>
  <si>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</si>
  <si>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</si>
  <si>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</si>
  <si>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</si>
  <si>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</si>
  <si>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</si>
  <si>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</si>
  <si>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</si>
  <si>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</si>
  <si>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</si>
  <si>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</si>
  <si>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</si>
  <si>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</si>
  <si>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</si>
  <si>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</si>
  <si>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</si>
  <si>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</si>
  <si>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</si>
  <si>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</si>
  <si>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</si>
  <si>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</si>
  <si>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</si>
  <si>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</si>
  <si>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</si>
  <si>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4  月  2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</si>
  <si>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</si>
  <si>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</si>
  <si>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</si>
  <si>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(114年3月)</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</si>
  <si>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</si>
  <si>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</si>
  <si>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</si>
  <si>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</si>
  <si>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</si>
  <si>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中華民國114年4月7日編製</t>
    <phoneticPr fontId="148" type="noConversion"/>
  </si>
  <si>
    <t xml:space="preserve"> 中華民國114年3月                      單位：公斤</t>
    <phoneticPr fontId="148" type="noConversion"/>
  </si>
  <si>
    <t>(114年3月)</t>
  </si>
  <si>
    <t xml:space="preserve"> 中華民國　114　年　3　月                                  單位：公噸</t>
    <phoneticPr fontId="23" type="noConversion"/>
  </si>
  <si>
    <t>中華民國114 年 04 月 02日編製</t>
    <phoneticPr fontId="5" type="noConversion"/>
  </si>
  <si>
    <t>建設課</t>
    <phoneticPr fontId="5" type="noConversion"/>
  </si>
  <si>
    <t>每季終了後25日內編送</t>
    <phoneticPr fontId="98" type="noConversion"/>
  </si>
  <si>
    <t>2522-14-03-3</t>
    <phoneticPr fontId="5" type="noConversion"/>
  </si>
  <si>
    <t>池上鄉停車位概況－都市計畫區外路外</t>
    <phoneticPr fontId="98" type="noConversion"/>
  </si>
  <si>
    <t>資料來源：根據本所業務登記資料彙編。</t>
  </si>
  <si>
    <t>1.本表編製3份，於完成會核程序並經機關首長核章後，1份送主計室，1份自存，1份送臺東縣政府交通及觀光發展處。</t>
    <phoneticPr fontId="5" type="noConversion"/>
  </si>
  <si>
    <t>-</t>
    <phoneticPr fontId="14" type="noConversion"/>
  </si>
  <si>
    <t>-</t>
    <phoneticPr fontId="14" type="noConversion"/>
  </si>
  <si>
    <t>-</t>
    <phoneticPr fontId="14" type="noConversion"/>
  </si>
  <si>
    <t>-</t>
    <phoneticPr fontId="14" type="noConversion"/>
  </si>
  <si>
    <t>-</t>
    <phoneticPr fontId="14" type="noConversion"/>
  </si>
  <si>
    <t>-</t>
    <phoneticPr fontId="14" type="noConversion"/>
  </si>
  <si>
    <t>中華民國   114年第   1 季</t>
    <phoneticPr fontId="5" type="noConversion"/>
  </si>
  <si>
    <t>(114年第一季)</t>
    <phoneticPr fontId="5" type="noConversion"/>
  </si>
  <si>
    <t>中華民國  114  年   4 月  9  日 編製</t>
    <phoneticPr fontId="14" type="noConversion"/>
  </si>
  <si>
    <t>公 開 類</t>
    <phoneticPr fontId="5" type="noConversion"/>
  </si>
  <si>
    <t>停車位概況－路邊停車位</t>
    <phoneticPr fontId="5" type="noConversion"/>
  </si>
  <si>
    <t>單位：車位</t>
    <phoneticPr fontId="5" type="noConversion"/>
  </si>
  <si>
    <t>合計</t>
    <phoneticPr fontId="5" type="noConversion"/>
  </si>
  <si>
    <t>不收費</t>
    <phoneticPr fontId="5" type="noConversion"/>
  </si>
  <si>
    <t>計次</t>
    <phoneticPr fontId="5" type="noConversion"/>
  </si>
  <si>
    <t>小型車</t>
    <phoneticPr fontId="5" type="noConversion"/>
  </si>
  <si>
    <t>機車</t>
    <phoneticPr fontId="5" type="noConversion"/>
  </si>
  <si>
    <t xml:space="preserve">          審核</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</si>
  <si>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</si>
  <si>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</si>
  <si>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t>
    <phoneticPr fontId="5" type="noConversion"/>
  </si>
  <si>
    <t xml:space="preserve">                          中華民國   114 年  第 1 季</t>
    <phoneticPr fontId="5" type="noConversion"/>
  </si>
  <si>
    <t>-</t>
    <phoneticPr fontId="14" type="noConversion"/>
  </si>
  <si>
    <t>中華民國  114 年 4  月  29 日編製</t>
    <phoneticPr fontId="5" type="noConversion"/>
  </si>
  <si>
    <t>(114年第一季)</t>
  </si>
  <si>
    <t>編製機關</t>
    <phoneticPr fontId="5" type="noConversion"/>
  </si>
  <si>
    <t>建設課</t>
    <phoneticPr fontId="5" type="noConversion"/>
  </si>
  <si>
    <t>表    號</t>
    <phoneticPr fontId="5" type="noConversion"/>
  </si>
  <si>
    <t>2522-14-05-3</t>
    <phoneticPr fontId="5" type="noConversion"/>
  </si>
  <si>
    <t>項目別</t>
    <phoneticPr fontId="5" type="noConversion"/>
  </si>
  <si>
    <t>私有</t>
    <phoneticPr fontId="5" type="noConversion"/>
  </si>
  <si>
    <t>不收費</t>
    <phoneticPr fontId="5" type="noConversion"/>
  </si>
  <si>
    <t>收費</t>
    <phoneticPr fontId="5" type="noConversion"/>
  </si>
  <si>
    <t>機車</t>
    <phoneticPr fontId="5" type="noConversion"/>
  </si>
  <si>
    <t xml:space="preserve">         業務主管人員</t>
    <phoneticPr fontId="5" type="noConversion"/>
  </si>
  <si>
    <t xml:space="preserve">         主辦統計人員</t>
    <phoneticPr fontId="5" type="noConversion"/>
  </si>
  <si>
    <t>資料來源：依據本所業務登記資料彙編。</t>
    <phoneticPr fontId="5" type="noConversion"/>
  </si>
  <si>
    <t>臺東縣池上鄉停車位概況－身心障礙者專用停車位</t>
    <phoneticPr fontId="5" type="noConversion"/>
  </si>
  <si>
    <t>單位：車位</t>
    <phoneticPr fontId="14" type="noConversion"/>
  </si>
  <si>
    <t>中華民國  114  年 第   1季底</t>
    <phoneticPr fontId="5" type="noConversion"/>
  </si>
  <si>
    <t>小計</t>
    <phoneticPr fontId="5" type="noConversion"/>
  </si>
  <si>
    <t>小計</t>
    <phoneticPr fontId="5" type="noConversion"/>
  </si>
  <si>
    <t>-</t>
    <phoneticPr fontId="14" type="noConversion"/>
  </si>
  <si>
    <t>-</t>
    <phoneticPr fontId="14" type="noConversion"/>
  </si>
  <si>
    <t>中華民國  114 年 4 月 29  日編製</t>
    <phoneticPr fontId="5" type="noConversion"/>
  </si>
  <si>
    <t>編製機關</t>
    <phoneticPr fontId="5" type="noConversion"/>
  </si>
  <si>
    <t>建設課</t>
    <phoneticPr fontId="5" type="noConversion"/>
  </si>
  <si>
    <t>季  報</t>
    <phoneticPr fontId="5" type="noConversion"/>
  </si>
  <si>
    <t>項目別</t>
    <phoneticPr fontId="5" type="noConversion"/>
  </si>
  <si>
    <t>計畫區內</t>
    <phoneticPr fontId="5" type="noConversion"/>
  </si>
  <si>
    <t>小計</t>
    <phoneticPr fontId="5" type="noConversion"/>
  </si>
  <si>
    <t>收費</t>
    <phoneticPr fontId="5" type="noConversion"/>
  </si>
  <si>
    <t>合計</t>
    <phoneticPr fontId="5" type="noConversion"/>
  </si>
  <si>
    <t>小型車</t>
    <phoneticPr fontId="5" type="noConversion"/>
  </si>
  <si>
    <t>填表</t>
    <phoneticPr fontId="5" type="noConversion"/>
  </si>
  <si>
    <t>審核</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</si>
  <si>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</si>
  <si>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</si>
  <si>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</si>
  <si>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</si>
  <si>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1</t>
    </r>
    <r>
      <rPr>
        <sz val="14"/>
        <rFont val="標楷體"/>
        <family val="4"/>
        <charset val="136"/>
      </rPr>
      <t>季</t>
    </r>
    <phoneticPr fontId="5" type="noConversion"/>
  </si>
  <si>
    <t>每季終了10日內編報</t>
    <phoneticPr fontId="5" type="noConversion"/>
  </si>
  <si>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</si>
  <si>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1 </t>
    </r>
    <r>
      <rPr>
        <sz val="14"/>
        <color indexed="8"/>
        <rFont val="標楷體"/>
        <family val="4"/>
        <charset val="136"/>
      </rPr>
      <t>季底</t>
    </r>
    <phoneticPr fontId="5" type="noConversion"/>
  </si>
  <si>
    <t>中華民國  114年 04 月 09 日編製</t>
    <phoneticPr fontId="5" type="noConversion"/>
  </si>
  <si>
    <t>-</t>
    <phoneticPr fontId="14" type="noConversion"/>
  </si>
  <si>
    <t>-</t>
    <phoneticPr fontId="14" type="noConversion"/>
  </si>
  <si>
    <t>-</t>
    <phoneticPr fontId="14" type="noConversion"/>
  </si>
  <si>
    <t>-</t>
    <phoneticPr fontId="14" type="noConversion"/>
  </si>
  <si>
    <t xml:space="preserve">池上鄉停車位概況－路外電動汽車專用停車位 </t>
    <phoneticPr fontId="5" type="noConversion"/>
  </si>
  <si>
    <t>臺東縣池上鄉公所</t>
    <phoneticPr fontId="5" type="noConversion"/>
  </si>
  <si>
    <r>
      <t xml:space="preserve">           </t>
    </r>
    <r>
      <rPr>
        <sz val="24"/>
        <rFont val="標楷體"/>
        <family val="4"/>
        <charset val="136"/>
      </rPr>
      <t>池上鄉公庫收支月報表</t>
    </r>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</si>
  <si>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4</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</si>
  <si>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</si>
  <si>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累</t>
    </r>
    <r>
      <rPr>
        <sz val="14"/>
        <rFont val="Times New Roman"/>
        <family val="1"/>
      </rPr>
      <t xml:space="preserve">   </t>
    </r>
    <r>
      <rPr>
        <sz val="14"/>
        <rFont val="標楷體"/>
        <family val="4"/>
        <charset val="136"/>
      </rPr>
      <t>計</t>
    </r>
    <phoneticPr fontId="5" type="noConversion"/>
  </si>
  <si>
    <t>遺產及贈與稅</t>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</si>
  <si>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</si>
  <si>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池上鄉公所</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</si>
  <si>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</si>
  <si>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</si>
  <si>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</si>
  <si>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</si>
  <si>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</si>
  <si>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</si>
  <si>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</si>
  <si>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t>經 常 門 ﹝計﹞</t>
    <phoneticPr fontId="5" type="noConversion"/>
  </si>
  <si>
    <t>稅課收入</t>
    <phoneticPr fontId="5" type="noConversion"/>
  </si>
  <si>
    <t>房屋稅</t>
    <phoneticPr fontId="5" type="noConversion"/>
  </si>
  <si>
    <t>娛樂稅</t>
    <phoneticPr fontId="5" type="noConversion"/>
  </si>
  <si>
    <t>田賦</t>
    <phoneticPr fontId="5" type="noConversion"/>
  </si>
  <si>
    <t>地價稅</t>
    <phoneticPr fontId="5" type="noConversion"/>
  </si>
  <si>
    <t>統籌分配稅</t>
    <phoneticPr fontId="5" type="noConversion"/>
  </si>
  <si>
    <t>罰款及賠償收入</t>
    <phoneticPr fontId="5" type="noConversion"/>
  </si>
  <si>
    <t>信託管理收入</t>
    <phoneticPr fontId="5" type="noConversion"/>
  </si>
  <si>
    <t>財產孳息</t>
    <phoneticPr fontId="5" type="noConversion"/>
  </si>
  <si>
    <t>營業盈餘及事業收入</t>
    <phoneticPr fontId="5" type="noConversion"/>
  </si>
  <si>
    <t>投資收益</t>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</si>
  <si>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</si>
  <si>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協助收入</t>
    <phoneticPr fontId="5" type="noConversion"/>
  </si>
  <si>
    <t>自治稅捐收入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</si>
  <si>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</si>
  <si>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財產售價</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</si>
  <si>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</si>
  <si>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</si>
  <si>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</si>
  <si>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</si>
  <si>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</si>
  <si>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</si>
  <si>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</si>
  <si>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</si>
  <si>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</si>
  <si>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政權行使支出</t>
    <phoneticPr fontId="5" type="noConversion"/>
  </si>
  <si>
    <t>民政支出</t>
    <phoneticPr fontId="5" type="noConversion"/>
  </si>
  <si>
    <t>教育科學文化支出</t>
    <phoneticPr fontId="5" type="noConversion"/>
  </si>
  <si>
    <t>科學支出</t>
    <phoneticPr fontId="5" type="noConversion"/>
  </si>
  <si>
    <t>文化支出</t>
    <phoneticPr fontId="5" type="noConversion"/>
  </si>
  <si>
    <t>經濟發展支出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</si>
  <si>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</si>
  <si>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</si>
  <si>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</si>
  <si>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</si>
  <si>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</si>
  <si>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度  支  出</t>
    <phoneticPr fontId="5" type="noConversion"/>
  </si>
  <si>
    <r>
      <t>本</t>
    </r>
    <r>
      <rPr>
        <sz val="14"/>
        <rFont val="Times New Roman"/>
        <family val="1"/>
      </rPr>
      <t xml:space="preserve">   </t>
    </r>
    <r>
      <rPr>
        <sz val="14"/>
        <rFont val="標楷體"/>
        <family val="4"/>
        <charset val="136"/>
      </rPr>
      <t>月</t>
    </r>
    <phoneticPr fontId="5" type="noConversion"/>
  </si>
  <si>
    <t>債務支出</t>
    <phoneticPr fontId="5" type="noConversion"/>
  </si>
  <si>
    <t>協助及補助支出</t>
    <phoneticPr fontId="5" type="noConversion"/>
  </si>
  <si>
    <t>一般政務支出</t>
    <phoneticPr fontId="5" type="noConversion"/>
  </si>
  <si>
    <t>行政支出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</si>
  <si>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</si>
  <si>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</si>
  <si>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</si>
  <si>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</si>
  <si>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</si>
  <si>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</si>
  <si>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</si>
  <si>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</si>
  <si>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</si>
  <si>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</si>
  <si>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</si>
  <si>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</si>
  <si>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 xml:space="preserve"> 度  支  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</si>
  <si>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</si>
  <si>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</si>
  <si>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</si>
  <si>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</si>
  <si>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</si>
  <si>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</si>
  <si>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</si>
  <si>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</si>
  <si>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</si>
  <si>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</si>
  <si>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</si>
  <si>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</si>
  <si>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</si>
  <si>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</si>
  <si>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</si>
  <si>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</si>
  <si>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</si>
  <si>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</si>
  <si>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</si>
  <si>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</si>
  <si>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</si>
  <si>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</si>
  <si>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</si>
  <si>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</si>
  <si>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</si>
  <si>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</si>
  <si>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5  月  5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</si>
  <si>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</si>
  <si>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</si>
  <si>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</si>
  <si>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(114年4月)</t>
    <phoneticPr fontId="5" type="noConversion"/>
  </si>
  <si>
    <t>-</t>
    <phoneticPr fontId="14" type="noConversion"/>
  </si>
  <si>
    <t>-</t>
    <phoneticPr fontId="14" type="noConversion"/>
  </si>
  <si>
    <t>中華民國114年5月5日編製</t>
    <phoneticPr fontId="148" type="noConversion"/>
  </si>
  <si>
    <t>(114年4月)</t>
  </si>
  <si>
    <t xml:space="preserve"> 公　開　類 </t>
    <phoneticPr fontId="14" type="noConversion"/>
  </si>
  <si>
    <t xml:space="preserve"> 中華民國　114　年　4　月                                  單位：公噸</t>
    <phoneticPr fontId="23" type="noConversion"/>
  </si>
  <si>
    <t>中華民國114 年 05 月 01日編製</t>
    <phoneticPr fontId="5" type="noConversion"/>
  </si>
  <si>
    <t>編制機關  社會課</t>
    <phoneticPr fontId="5" type="noConversion"/>
  </si>
  <si>
    <r>
      <rPr>
        <sz val="10"/>
        <rFont val="標楷體"/>
        <family val="4"/>
        <charset val="136"/>
      </rPr>
      <t>具榮民</t>
    </r>
    <r>
      <rPr>
        <sz val="10"/>
        <rFont val="Times New Roman"/>
        <family val="1"/>
      </rPr>
      <t>(</t>
    </r>
    <r>
      <rPr>
        <sz val="10"/>
        <rFont val="標楷體"/>
        <family val="4"/>
        <charset val="136"/>
      </rPr>
      <t>眷</t>
    </r>
    <r>
      <rPr>
        <sz val="10"/>
        <rFont val="Times New Roman"/>
        <family val="1"/>
      </rPr>
      <t>)</t>
    </r>
    <r>
      <rPr>
        <sz val="10"/>
        <rFont val="標楷體"/>
        <family val="4"/>
        <charset val="136"/>
      </rPr>
      <t xml:space="preserve">身分獨居老人人數
</t>
    </r>
    <r>
      <rPr>
        <sz val="10"/>
        <rFont val="Times New Roman"/>
        <family val="1"/>
      </rPr>
      <t>Veleran Servicemen</t>
    </r>
  </si>
  <si>
    <t>池上鄉</t>
    <phoneticPr fontId="5" type="noConversion"/>
  </si>
  <si>
    <t>合計</t>
    <phoneticPr fontId="5" type="noConversion"/>
  </si>
  <si>
    <t>-</t>
    <phoneticPr fontId="5" type="noConversion"/>
  </si>
  <si>
    <t>-</t>
    <phoneticPr fontId="5"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</si>
  <si>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</si>
  <si>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</si>
  <si>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</si>
  <si>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</si>
  <si>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</si>
  <si>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中華民國114年第1季(1-3月)</t>
    <phoneticPr fontId="5" type="noConversion"/>
  </si>
  <si>
    <t>中華民國 114年 04月 07日編製</t>
    <phoneticPr fontId="5" type="noConversion"/>
  </si>
  <si>
    <t>公開類</t>
    <phoneticPr fontId="5" type="noConversion"/>
  </si>
  <si>
    <t>回發布時間表</t>
    <phoneticPr fontId="5" type="noConversion"/>
  </si>
  <si>
    <t>每年終了後4個月內編報</t>
    <phoneticPr fontId="23" type="noConversion"/>
  </si>
  <si>
    <t>臺 東 縣 火 化 場 設 施 概 況</t>
    <phoneticPr fontId="5" type="noConversion"/>
  </si>
  <si>
    <t>中華民國 112年</t>
    <phoneticPr fontId="5" type="noConversion"/>
  </si>
  <si>
    <t>鄉鎮市區別</t>
    <phoneticPr fontId="5" type="noConversion"/>
  </si>
  <si>
    <t>公私立別</t>
    <phoneticPr fontId="5" type="noConversion"/>
  </si>
  <si>
    <t>年底火化場數
（處）</t>
    <phoneticPr fontId="5" type="noConversion"/>
  </si>
  <si>
    <t>年底土地面積 
(平方公尺)</t>
    <phoneticPr fontId="5" type="noConversion"/>
  </si>
  <si>
    <r>
      <t>年底總樓地板面積</t>
    </r>
    <r>
      <rPr>
        <sz val="11"/>
        <rFont val="Times New Roman"/>
        <family val="1"/>
      </rPr>
      <t xml:space="preserve"> 
</t>
    </r>
    <r>
      <rPr>
        <sz val="11"/>
        <rFont val="標楷體"/>
        <family val="4"/>
        <charset val="136"/>
      </rPr>
      <t>（平方公尺）</t>
    </r>
    <phoneticPr fontId="23" type="noConversion"/>
  </si>
  <si>
    <t>年底每日最大處理量
（具）</t>
    <phoneticPr fontId="23" type="noConversion"/>
  </si>
  <si>
    <t>年底火化爐數
（座）</t>
    <phoneticPr fontId="5" type="noConversion"/>
  </si>
  <si>
    <t>本年屍體火化數
（具）</t>
    <phoneticPr fontId="5" type="noConversion"/>
  </si>
  <si>
    <t>男</t>
    <phoneticPr fontId="5" type="noConversion"/>
  </si>
  <si>
    <t>女</t>
    <phoneticPr fontId="5" type="noConversion"/>
  </si>
  <si>
    <t>池上鄉</t>
  </si>
  <si>
    <r>
      <t>合</t>
    </r>
    <r>
      <rPr>
        <sz val="14"/>
        <rFont val="標楷體"/>
        <family val="4"/>
        <charset val="136"/>
      </rPr>
      <t>計</t>
    </r>
    <phoneticPr fontId="5" type="noConversion"/>
  </si>
  <si>
    <t>公立</t>
    <phoneticPr fontId="5" type="noConversion"/>
  </si>
  <si>
    <t>私立</t>
    <phoneticPr fontId="5" type="noConversion"/>
  </si>
  <si>
    <t>業務主管人員</t>
    <phoneticPr fontId="5" type="noConversion"/>
  </si>
  <si>
    <t>資料來源：依據本所資料彙編。</t>
    <phoneticPr fontId="5" type="noConversion"/>
  </si>
  <si>
    <r>
      <t>填表說明：本表編製2份，</t>
    </r>
    <r>
      <rPr>
        <u/>
        <sz val="12"/>
        <rFont val="標楷體"/>
        <family val="4"/>
        <charset val="136"/>
      </rPr>
      <t>於完成會核程序並經機關長官核章後</t>
    </r>
    <r>
      <rPr>
        <sz val="12"/>
        <rFont val="標楷體"/>
        <family val="4"/>
        <charset val="136"/>
      </rPr>
      <t>，1份送</t>
    </r>
    <r>
      <rPr>
        <u/>
        <sz val="12"/>
        <rFont val="標楷體"/>
        <family val="4"/>
        <charset val="136"/>
      </rPr>
      <t>本府</t>
    </r>
    <r>
      <rPr>
        <sz val="12"/>
        <rFont val="標楷體"/>
        <family val="4"/>
        <charset val="136"/>
      </rPr>
      <t>主計處(室)，1份自存外，應由網際網路上傳至內政部統計處資料庫。</t>
    </r>
    <phoneticPr fontId="5" type="noConversion"/>
  </si>
  <si>
    <t>-</t>
    <phoneticPr fontId="14" type="noConversion"/>
  </si>
  <si>
    <t>年報</t>
    <phoneticPr fontId="144" type="noConversion"/>
  </si>
  <si>
    <t>次年2月底前編報</t>
    <phoneticPr fontId="5" type="noConversion"/>
  </si>
  <si>
    <t>池上鄉宗教財團法人概況</t>
    <phoneticPr fontId="5" type="noConversion"/>
  </si>
  <si>
    <t>單位：個</t>
  </si>
  <si>
    <t>鄉鎮市區別</t>
    <phoneticPr fontId="5" type="noConversion"/>
  </si>
  <si>
    <t>總　計</t>
    <phoneticPr fontId="5" type="noConversion"/>
  </si>
  <si>
    <t>佛教</t>
    <phoneticPr fontId="23" type="noConversion"/>
  </si>
  <si>
    <t>道教</t>
    <phoneticPr fontId="23" type="noConversion"/>
  </si>
  <si>
    <t>三一(夏)教</t>
    <phoneticPr fontId="23" type="noConversion"/>
  </si>
  <si>
    <t>理教</t>
    <phoneticPr fontId="23" type="noConversion"/>
  </si>
  <si>
    <t>一貫道</t>
    <phoneticPr fontId="23" type="noConversion"/>
  </si>
  <si>
    <t>先天救教</t>
    <phoneticPr fontId="23" type="noConversion"/>
  </si>
  <si>
    <t>天德聖教</t>
    <phoneticPr fontId="23" type="noConversion"/>
  </si>
  <si>
    <t>軒轅教</t>
    <phoneticPr fontId="23" type="noConversion"/>
  </si>
  <si>
    <t>天帝教</t>
    <phoneticPr fontId="23" type="noConversion"/>
  </si>
  <si>
    <t>彌勒大道</t>
    <phoneticPr fontId="23" type="noConversion"/>
  </si>
  <si>
    <t>天道</t>
    <phoneticPr fontId="23" type="noConversion"/>
  </si>
  <si>
    <t>總　　計</t>
    <phoneticPr fontId="5" type="noConversion"/>
  </si>
  <si>
    <t>-</t>
    <phoneticPr fontId="5" type="noConversion"/>
  </si>
  <si>
    <t>年報</t>
    <phoneticPr fontId="144" type="noConversion"/>
  </si>
  <si>
    <t>次年2月底前編報</t>
    <phoneticPr fontId="5" type="noConversion"/>
  </si>
  <si>
    <t>池上鄉宗教財團法人概況（續）</t>
    <phoneticPr fontId="5" type="noConversion"/>
  </si>
  <si>
    <t>中華民國　　　年底</t>
  </si>
  <si>
    <t>鄉鎮市區別</t>
    <phoneticPr fontId="5" type="noConversion"/>
  </si>
  <si>
    <t>猶太教</t>
    <phoneticPr fontId="23" type="noConversion"/>
  </si>
  <si>
    <t>天主教</t>
    <phoneticPr fontId="23" type="noConversion"/>
  </si>
  <si>
    <t>基督教</t>
    <phoneticPr fontId="23" type="noConversion"/>
  </si>
  <si>
    <t>伊斯蘭教</t>
    <phoneticPr fontId="23" type="noConversion"/>
  </si>
  <si>
    <t>東正教</t>
    <phoneticPr fontId="23" type="noConversion"/>
  </si>
  <si>
    <t>摩門教</t>
    <phoneticPr fontId="23" type="noConversion"/>
  </si>
  <si>
    <t>天理教</t>
    <phoneticPr fontId="23" type="noConversion"/>
  </si>
  <si>
    <t>巴哈伊教</t>
    <phoneticPr fontId="23" type="noConversion"/>
  </si>
  <si>
    <t>統一教</t>
    <phoneticPr fontId="23" type="noConversion"/>
  </si>
  <si>
    <t>山達基</t>
    <phoneticPr fontId="23" type="noConversion"/>
  </si>
  <si>
    <t>真光
教團</t>
    <phoneticPr fontId="23" type="noConversion"/>
  </si>
  <si>
    <t>其他</t>
    <phoneticPr fontId="23" type="noConversion"/>
  </si>
  <si>
    <t>備  註</t>
    <phoneticPr fontId="5" type="noConversion"/>
  </si>
  <si>
    <t>業務主管人員</t>
    <phoneticPr fontId="5" type="noConversion"/>
  </si>
  <si>
    <t>機關首長</t>
    <phoneticPr fontId="23" type="noConversion"/>
  </si>
  <si>
    <t>主辦統計人員</t>
    <phoneticPr fontId="5" type="noConversion"/>
  </si>
  <si>
    <t>資料來源：依據本公所核准或備案申請表彙編。</t>
    <phoneticPr fontId="5" type="noConversion"/>
  </si>
  <si>
    <t>填表說明：1.本表編製3份，於完成會核程序並經機關長官核章後，1份送本所主計室，1份送臺東縣政府民政處，1份自存。</t>
    <phoneticPr fontId="5" type="noConversion"/>
  </si>
  <si>
    <t xml:space="preserve">          2.依內政部公開之宗教統計基本原則與基準，列入主要宗教統計類別計22個。</t>
    <phoneticPr fontId="5" type="noConversion"/>
  </si>
  <si>
    <t>中華民國　　113　年底</t>
    <phoneticPr fontId="5" type="noConversion"/>
  </si>
  <si>
    <t>中華民國  年  月  日編製</t>
  </si>
  <si>
    <t>中華民國  年  月  日編製</t>
    <phoneticPr fontId="23" type="noConversion"/>
  </si>
  <si>
    <t>年報</t>
  </si>
  <si>
    <t>每年終了後3個月內編報</t>
  </si>
  <si>
    <t>表　　號</t>
    <phoneticPr fontId="23" type="noConversion"/>
  </si>
  <si>
    <t>3314-02-01-3</t>
    <phoneticPr fontId="23" type="noConversion"/>
  </si>
  <si>
    <t>池上鄉寺廟登記概況</t>
    <phoneticPr fontId="163" type="noConversion"/>
  </si>
  <si>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</si>
  <si>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</si>
  <si>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</si>
  <si>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</si>
  <si>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</si>
  <si>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</si>
  <si>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</si>
  <si>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</si>
  <si>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</si>
  <si>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</si>
  <si>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</si>
  <si>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</si>
  <si>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</si>
  <si>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</si>
  <si>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</si>
  <si>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</si>
  <si>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r>
      <rPr>
        <sz val="12"/>
        <rFont val="標楷體"/>
        <family val="4"/>
        <charset val="136"/>
      </rPr>
      <t xml:space="preserve">其他
</t>
    </r>
    <r>
      <rPr>
        <sz val="12"/>
        <rFont val="Times New Roman"/>
        <family val="1"/>
      </rPr>
      <t>(</t>
    </r>
    <r>
      <rPr>
        <sz val="12"/>
        <rFont val="標楷體"/>
        <family val="4"/>
        <charset val="136"/>
      </rPr>
      <t>平方公尺</t>
    </r>
    <r>
      <rPr>
        <sz val="12"/>
        <rFont val="Times New Roman"/>
        <family val="1"/>
      </rPr>
      <t>)</t>
    </r>
  </si>
  <si>
    <t>計</t>
  </si>
  <si>
    <r>
      <rPr>
        <sz val="10"/>
        <rFont val="標楷體"/>
        <family val="4"/>
        <charset val="136"/>
      </rPr>
      <t xml:space="preserve">基地面積
</t>
    </r>
    <r>
      <rPr>
        <sz val="10"/>
        <rFont val="Times New Roman"/>
        <family val="1"/>
      </rPr>
      <t>(</t>
    </r>
    <r>
      <rPr>
        <sz val="10"/>
        <rFont val="標楷體"/>
        <family val="4"/>
        <charset val="136"/>
      </rPr>
      <t>平方公尺）</t>
    </r>
  </si>
  <si>
    <r>
      <rPr>
        <sz val="10"/>
        <rFont val="標楷體"/>
        <family val="4"/>
        <charset val="136"/>
      </rPr>
      <t xml:space="preserve">建物面積
</t>
    </r>
    <r>
      <rPr>
        <sz val="10"/>
        <rFont val="Times New Roman"/>
        <family val="1"/>
      </rPr>
      <t>(</t>
    </r>
    <r>
      <rPr>
        <sz val="10"/>
        <rFont val="標楷體"/>
        <family val="4"/>
        <charset val="136"/>
      </rPr>
      <t>平方公尺）</t>
    </r>
  </si>
  <si>
    <t>佛教</t>
  </si>
  <si>
    <t>道教</t>
  </si>
  <si>
    <t>三一(夏)教</t>
  </si>
  <si>
    <t>理教</t>
  </si>
  <si>
    <t>一貫道</t>
  </si>
  <si>
    <t>先天救教</t>
  </si>
  <si>
    <t>天德聖教</t>
  </si>
  <si>
    <t>軒轅教</t>
  </si>
  <si>
    <t>天帝教</t>
  </si>
  <si>
    <t>彌勒大道</t>
  </si>
  <si>
    <t>天道</t>
  </si>
  <si>
    <t>其他
宗教</t>
    <phoneticPr fontId="163" type="noConversion"/>
  </si>
  <si>
    <t>備  註</t>
  </si>
  <si>
    <t>資料來源：依據本公所資料彙編。</t>
    <phoneticPr fontId="163" type="noConversion"/>
  </si>
  <si>
    <t xml:space="preserve">          2.依內政部公開之宗教統計基本原則與基準，本表格列入主要宗教統計類別計11個。</t>
  </si>
  <si>
    <t>-</t>
    <phoneticPr fontId="14" type="noConversion"/>
  </si>
  <si>
    <t>-</t>
    <phoneticPr fontId="14" type="noConversion"/>
  </si>
  <si>
    <t>-</t>
    <phoneticPr fontId="14" type="noConversion"/>
  </si>
  <si>
    <t>-</t>
    <phoneticPr fontId="14" type="noConversion"/>
  </si>
  <si>
    <t>-</t>
    <phoneticPr fontId="14" type="noConversion"/>
  </si>
  <si>
    <t>填表說明：1.本表編製3份，於完成會核程序並經機關長官核章後，1份送臺東縣政府，1份送主計室，1份自存。</t>
    <phoneticPr fontId="163" type="noConversion"/>
  </si>
  <si>
    <t>中華民國　　　113 年底</t>
    <phoneticPr fontId="5" type="noConversion"/>
  </si>
  <si>
    <t>(113年)</t>
    <phoneticPr fontId="5" type="noConversion"/>
  </si>
  <si>
    <t>公開類</t>
    <phoneticPr fontId="5" type="noConversion"/>
  </si>
  <si>
    <t>年報</t>
    <phoneticPr fontId="144" type="noConversion"/>
  </si>
  <si>
    <t>次年2月底前編報</t>
    <phoneticPr fontId="5" type="noConversion"/>
  </si>
  <si>
    <t>返回發布時間表</t>
    <phoneticPr fontId="5" type="noConversion"/>
  </si>
  <si>
    <t xml:space="preserve"> 池上鄉 教 會（堂）概 況</t>
    <phoneticPr fontId="5" type="noConversion"/>
  </si>
  <si>
    <t>池上鄉 教 會（堂）概 況 (續)</t>
    <phoneticPr fontId="5" type="noConversion"/>
  </si>
  <si>
    <t>單位：座</t>
    <phoneticPr fontId="5" type="noConversion"/>
  </si>
  <si>
    <t xml:space="preserve">               </t>
    <phoneticPr fontId="5" type="noConversion"/>
  </si>
  <si>
    <t xml:space="preserve"> 中華民國　　112　年底</t>
    <phoneticPr fontId="5" type="noConversion"/>
  </si>
  <si>
    <t>單位：座</t>
    <phoneticPr fontId="5" type="noConversion"/>
  </si>
  <si>
    <t>總      計</t>
    <phoneticPr fontId="5" type="noConversion"/>
  </si>
  <si>
    <r>
      <t>猶   太</t>
    </r>
    <r>
      <rPr>
        <sz val="12"/>
        <color indexed="10"/>
        <rFont val="標楷體"/>
        <family val="4"/>
        <charset val="136"/>
      </rPr>
      <t xml:space="preserve">   教</t>
    </r>
    <phoneticPr fontId="5" type="noConversion"/>
  </si>
  <si>
    <t>天   主   教</t>
    <phoneticPr fontId="5" type="noConversion"/>
  </si>
  <si>
    <t>基   督   教</t>
    <phoneticPr fontId="5" type="noConversion"/>
  </si>
  <si>
    <t>伊  斯  蘭  教</t>
    <phoneticPr fontId="5" type="noConversion"/>
  </si>
  <si>
    <t>基　　督　　教</t>
    <phoneticPr fontId="5" type="noConversion"/>
  </si>
  <si>
    <r>
      <t>東   正</t>
    </r>
    <r>
      <rPr>
        <sz val="12"/>
        <color indexed="10"/>
        <rFont val="標楷體"/>
        <family val="4"/>
        <charset val="136"/>
      </rPr>
      <t xml:space="preserve">   教</t>
    </r>
    <phoneticPr fontId="5" type="noConversion"/>
  </si>
  <si>
    <t>摩   門   教</t>
    <phoneticPr fontId="5" type="noConversion"/>
  </si>
  <si>
    <t>天   理   教</t>
    <phoneticPr fontId="5" type="noConversion"/>
  </si>
  <si>
    <t>巴  哈  伊  教</t>
    <phoneticPr fontId="5" type="noConversion"/>
  </si>
  <si>
    <t>統   一   教</t>
    <phoneticPr fontId="5" type="noConversion"/>
  </si>
  <si>
    <t>山   達   基</t>
    <phoneticPr fontId="5" type="noConversion"/>
  </si>
  <si>
    <t>真  光  教  團</t>
    <phoneticPr fontId="5" type="noConversion"/>
  </si>
  <si>
    <t>其    他</t>
    <phoneticPr fontId="5" type="noConversion"/>
  </si>
  <si>
    <t>合計</t>
    <phoneticPr fontId="5" type="noConversion"/>
  </si>
  <si>
    <t>已辦理財團法人登記</t>
    <phoneticPr fontId="5" type="noConversion"/>
  </si>
  <si>
    <t>未辦理財團法人登記</t>
    <phoneticPr fontId="5" type="noConversion"/>
  </si>
  <si>
    <t>未辦理財團法人登記</t>
    <phoneticPr fontId="5" type="noConversion"/>
  </si>
  <si>
    <t>已辦理財團法人登記</t>
    <phoneticPr fontId="5" type="noConversion"/>
  </si>
  <si>
    <r>
      <t>總</t>
    </r>
    <r>
      <rPr>
        <sz val="12"/>
        <rFont val="Times New Roman"/>
        <family val="1"/>
      </rPr>
      <t xml:space="preserve">  </t>
    </r>
    <r>
      <rPr>
        <sz val="12"/>
        <rFont val="標楷體"/>
        <family val="4"/>
        <charset val="136"/>
      </rPr>
      <t>計</t>
    </r>
  </si>
  <si>
    <t>-</t>
    <phoneticPr fontId="5" type="noConversion"/>
  </si>
  <si>
    <t>-</t>
    <phoneticPr fontId="5" type="noConversion"/>
  </si>
  <si>
    <t>-</t>
    <phoneticPr fontId="5" type="noConversion"/>
  </si>
  <si>
    <t>-</t>
    <phoneticPr fontId="5" type="noConversion"/>
  </si>
  <si>
    <t>-</t>
    <phoneticPr fontId="5" type="noConversion"/>
  </si>
  <si>
    <t>備  註</t>
    <phoneticPr fontId="5" type="noConversion"/>
  </si>
  <si>
    <t>中華民國  年  月  日編製</t>
    <phoneticPr fontId="5" type="noConversion"/>
  </si>
  <si>
    <t>業務主管人員</t>
    <phoneticPr fontId="5" type="noConversion"/>
  </si>
  <si>
    <t>機關首長</t>
    <phoneticPr fontId="5" type="noConversion"/>
  </si>
  <si>
    <t>主辦統計人員</t>
    <phoneticPr fontId="5" type="noConversion"/>
  </si>
  <si>
    <t>資料來源：依據本所年度統計資料彙編。</t>
    <phoneticPr fontId="5" type="noConversion"/>
  </si>
  <si>
    <t>填表說明：本表編製3份，於完成會核程序並經機關長官核章後，1份送本所主計室，1份送臺東縣政府民政處，1份自存。</t>
    <phoneticPr fontId="5" type="noConversion"/>
  </si>
  <si>
    <t xml:space="preserve">                中華民國　113　　年底</t>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</si>
  <si>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</si>
  <si>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</si>
  <si>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</si>
  <si>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</si>
  <si>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</si>
  <si>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5</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</si>
  <si>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</si>
  <si>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</si>
  <si>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</si>
  <si>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</si>
  <si>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</si>
  <si>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</si>
  <si>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</si>
  <si>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</si>
  <si>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</si>
  <si>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</si>
  <si>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</si>
  <si>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</si>
  <si>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</si>
  <si>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</si>
  <si>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</si>
  <si>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</si>
  <si>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</si>
  <si>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</si>
  <si>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</si>
  <si>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</si>
  <si>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</si>
  <si>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</si>
  <si>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</si>
  <si>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</si>
  <si>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</si>
  <si>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</si>
  <si>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</si>
  <si>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</si>
  <si>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</si>
  <si>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</si>
  <si>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</si>
  <si>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</si>
  <si>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</si>
  <si>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</si>
  <si>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</si>
  <si>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</si>
  <si>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</si>
  <si>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</si>
  <si>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</si>
  <si>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</si>
  <si>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</si>
  <si>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</si>
  <si>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</si>
  <si>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</si>
  <si>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</si>
  <si>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</si>
  <si>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</si>
  <si>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</si>
  <si>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</si>
  <si>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</si>
  <si>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</si>
  <si>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</si>
  <si>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</si>
  <si>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</si>
  <si>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</si>
  <si>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</si>
  <si>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</si>
  <si>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</si>
  <si>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</si>
  <si>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</si>
  <si>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</si>
  <si>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</si>
  <si>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</si>
  <si>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</si>
  <si>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</si>
  <si>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</si>
  <si>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</si>
  <si>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</si>
  <si>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</si>
  <si>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</si>
  <si>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</si>
  <si>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</si>
  <si>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</si>
  <si>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</si>
  <si>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</si>
  <si>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</si>
  <si>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</si>
  <si>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</si>
  <si>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</si>
  <si>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</si>
  <si>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</si>
  <si>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</si>
  <si>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</si>
  <si>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</si>
  <si>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</si>
  <si>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</si>
  <si>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</si>
  <si>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</si>
  <si>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</si>
  <si>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</si>
  <si>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</si>
  <si>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</si>
  <si>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</si>
  <si>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</si>
  <si>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</si>
  <si>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</si>
  <si>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</si>
  <si>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</si>
  <si>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</si>
  <si>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</si>
  <si>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t>中華民國  114   年  6  月  4  日編製</t>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</si>
  <si>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</si>
  <si>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</si>
  <si>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(114年5月)</t>
  </si>
  <si>
    <t xml:space="preserve"> 中華民國114年5月                      單位：公斤</t>
    <phoneticPr fontId="148" type="noConversion"/>
  </si>
  <si>
    <t>中華民國114年6月5日編製</t>
    <phoneticPr fontId="148" type="noConversion"/>
  </si>
  <si>
    <t>-</t>
    <phoneticPr fontId="14" type="noConversion"/>
  </si>
  <si>
    <t xml:space="preserve"> 中華民國　114　年　5　月                                  單位：公噸</t>
    <phoneticPr fontId="23" type="noConversion"/>
  </si>
  <si>
    <t>中華民國114 年 06 月 04日編製</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</si>
  <si>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6</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</si>
  <si>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7  月  3  日編製</t>
    <phoneticPr fontId="5" type="noConversion"/>
  </si>
  <si>
    <t>(114年6月)</t>
    <phoneticPr fontId="5" type="noConversion"/>
  </si>
  <si>
    <t>公  開  類</t>
    <phoneticPr fontId="14" type="noConversion"/>
  </si>
  <si>
    <t xml:space="preserve"> 中華民國114年6月                      單位：公斤</t>
    <phoneticPr fontId="148" type="noConversion"/>
  </si>
  <si>
    <t>-</t>
  </si>
  <si>
    <t>中華民國114年7月4日編製</t>
    <phoneticPr fontId="148" type="noConversion"/>
  </si>
  <si>
    <t xml:space="preserve"> 中華民國　114　年　6　月                                  單位：公噸</t>
    <phoneticPr fontId="23" type="noConversion"/>
  </si>
  <si>
    <t>中華民國114 年 07 月 02日編製</t>
    <phoneticPr fontId="5" type="noConversion"/>
  </si>
  <si>
    <t>(114年6月)</t>
  </si>
  <si>
    <t>中華民國   114年第   2 季</t>
    <phoneticPr fontId="5" type="noConversion"/>
  </si>
  <si>
    <t>臺東縣池上鄉路外停車位概況</t>
    <phoneticPr fontId="98" type="noConversion"/>
  </si>
  <si>
    <t>中華民國  114  年   6 月  30  日 編製</t>
    <phoneticPr fontId="14" type="noConversion"/>
  </si>
  <si>
    <t>(114年第二季)</t>
    <phoneticPr fontId="5" type="noConversion"/>
  </si>
  <si>
    <t xml:space="preserve">                          中華民國   114 年  第 2 季</t>
    <phoneticPr fontId="5" type="noConversion"/>
  </si>
  <si>
    <t>中華民國  114 年 6 月  30 日編製</t>
    <phoneticPr fontId="5" type="noConversion"/>
  </si>
  <si>
    <t>臺東縣池上鄉路邊停車位概況</t>
    <phoneticPr fontId="5" type="noConversion"/>
  </si>
  <si>
    <t>(114年第二季)</t>
  </si>
  <si>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2</t>
    </r>
    <r>
      <rPr>
        <sz val="14"/>
        <rFont val="標楷體"/>
        <family val="4"/>
        <charset val="136"/>
      </rPr>
      <t>季</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</si>
  <si>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2 </t>
    </r>
    <r>
      <rPr>
        <sz val="14"/>
        <color indexed="8"/>
        <rFont val="標楷體"/>
        <family val="4"/>
        <charset val="136"/>
      </rPr>
      <t>季底</t>
    </r>
    <phoneticPr fontId="5" type="noConversion"/>
  </si>
  <si>
    <t>中華民國  114年 06 月 30 日編製</t>
    <phoneticPr fontId="5" type="noConversion"/>
  </si>
  <si>
    <t>20623-05-06-3</t>
    <phoneticPr fontId="5" type="noConversion"/>
  </si>
  <si>
    <r>
      <rPr>
        <sz val="16"/>
        <color indexed="8"/>
        <rFont val="標楷體"/>
        <family val="4"/>
        <charset val="136"/>
      </rPr>
      <t>池上鄉</t>
    </r>
    <r>
      <rPr>
        <sz val="16"/>
        <color rgb="FF000000"/>
        <rFont val="標楷體"/>
        <family val="4"/>
        <charset val="136"/>
      </rPr>
      <t>路邊</t>
    </r>
    <r>
      <rPr>
        <sz val="16"/>
        <color indexed="8"/>
        <rFont val="標楷體"/>
        <family val="4"/>
        <charset val="136"/>
      </rPr>
      <t>停車位概況－電動</t>
    </r>
    <r>
      <rPr>
        <sz val="16"/>
        <color rgb="FF000000"/>
        <rFont val="標楷體"/>
        <family val="4"/>
        <charset val="136"/>
      </rPr>
      <t>汽</t>
    </r>
    <r>
      <rPr>
        <sz val="16"/>
        <color indexed="8"/>
        <rFont val="標楷體"/>
        <family val="4"/>
        <charset val="136"/>
      </rPr>
      <t>車</t>
    </r>
    <r>
      <rPr>
        <sz val="16"/>
        <color rgb="FF000000"/>
        <rFont val="標楷體"/>
        <family val="4"/>
        <charset val="136"/>
      </rPr>
      <t>充電</t>
    </r>
    <r>
      <rPr>
        <sz val="16"/>
        <color indexed="8"/>
        <rFont val="標楷體"/>
        <family val="4"/>
        <charset val="136"/>
      </rPr>
      <t>專用停車位</t>
    </r>
    <r>
      <rPr>
        <sz val="16"/>
        <color indexed="8"/>
        <rFont val="Times New Roman"/>
        <family val="1"/>
      </rPr>
      <t xml:space="preserve"> </t>
    </r>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</si>
  <si>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2</t>
    </r>
    <r>
      <rPr>
        <sz val="14"/>
        <color indexed="8"/>
        <rFont val="標楷體"/>
        <family val="4"/>
        <charset val="136"/>
      </rPr>
      <t>季</t>
    </r>
    <phoneticPr fontId="5" type="noConversion"/>
  </si>
  <si>
    <t xml:space="preserve">臺東縣池上鄉孕婦及育有六歲以下兒童者停車位概況 </t>
    <phoneticPr fontId="5" type="noConversion"/>
  </si>
  <si>
    <t>20623-05-07-3</t>
    <phoneticPr fontId="5" type="noConversion"/>
  </si>
  <si>
    <t>場所別</t>
    <phoneticPr fontId="5" type="noConversion"/>
  </si>
  <si>
    <t>汽車停車位</t>
    <phoneticPr fontId="5" type="noConversion"/>
  </si>
  <si>
    <t>法定應設孕婦及育有六歲以下兒童者停車位</t>
    <phoneticPr fontId="5" type="noConversion"/>
  </si>
  <si>
    <t>已設置孕婦及育有六歲以下兒童者停車位</t>
    <phoneticPr fontId="5" type="noConversion"/>
  </si>
  <si>
    <t>政府機關(構)及公營事業</t>
    <phoneticPr fontId="5" type="noConversion"/>
  </si>
  <si>
    <t>鐵路車站、航空站及捷運交會轉乘站</t>
    <phoneticPr fontId="5" type="noConversion"/>
  </si>
  <si>
    <t>百貨公司及零售式量販店</t>
    <phoneticPr fontId="5" type="noConversion"/>
  </si>
  <si>
    <t>區域級以上醫院</t>
    <phoneticPr fontId="5" type="noConversion"/>
  </si>
  <si>
    <t>觀光遊樂之園區</t>
    <phoneticPr fontId="5" type="noConversion"/>
  </si>
  <si>
    <t>其他經各級交通主管機關公告之場所</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</si>
</sst>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
    <numFmt numFmtId="183" formatCode="#,##0_ "/>
    <numFmt numFmtId="184" formatCode="#,##0.00_ "/>
    <numFmt numFmtId="185" formatCode="##,##0;\-##,##0;&quot;    －&quot;"/>
    <numFmt numFmtId="186" formatCode="##,##0"/>
    <numFmt numFmtId="187" formatCode="#,##0_-;\-#,##0_-;&quot;─&quot;"/>
    <numFmt numFmtId="188" formatCode="#,##0;\-#,##0;&quot;─&quot;"/>
    <numFmt numFmtId="189" formatCode="###,##0;\-###,##0;&quot;     －&quot;"/>
    <numFmt numFmtId="190" formatCode="#,##0;&quot;-&quot;#,##0"/>
    <numFmt numFmtId="191" formatCode="&quot; &quot;0&quot; &quot;;&quot;-&quot;0&quot; &quot;;&quot;-&quot;00&quot; &quot;;&quot; &quot;@&quot; &quot;"/>
    <numFmt numFmtId="192" formatCode="0&quot; &quot;;[Red]&quot;(&quot;0&quot;)&quot;"/>
    <numFmt numFmtId="193" formatCode="* #,##0;\(* \(#,##0\);_(* &quot;-&quot;_);_(@_)"/>
    <numFmt numFmtId="194" formatCode="0_);[Red]\(0\)"/>
    <numFmt numFmtId="195" formatCode="#,##0.0000;\-#,##0.0000;&quot;－&quot;"/>
    <numFmt numFmtId="196" formatCode="#,##0.000000_);[Red]\(#,##0.000000\)"/>
    <numFmt numFmtId="197" formatCode="#,##0;\-#,##0;&quot;－&quot;"/>
    <numFmt numFmtId="198" formatCode="[=0]&quot;-&quot;;General"/>
    <numFmt numFmtId="199" formatCode="#,##0_);[Red]\(#,##0\)"/>
    <numFmt numFmtId="200" formatCode="0.00_ "/>
  </numFmts>
  <fonts count="173">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rgb="FFFF0000"/>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sz val="12"/>
      <color theme="1"/>
      <name val="標楷體"/>
      <family val="4"/>
      <charset val="136"/>
    </font>
    <font>
      <sz val="10"/>
      <color rgb="FFFF0000"/>
      <name val="Times New Roman"/>
      <family val="1"/>
    </font>
    <font>
      <sz val="10"/>
      <color rgb="FFFF0000"/>
      <name val="新細明體"/>
      <family val="1"/>
      <charset val="136"/>
    </font>
    <font>
      <b/>
      <sz val="14"/>
      <name val="新細明體"/>
      <family val="1"/>
      <charset val="136"/>
    </font>
    <font>
      <sz val="12"/>
      <color rgb="FF000000"/>
      <name val="細明體"/>
      <family val="3"/>
      <charset val="136"/>
    </font>
    <font>
      <b/>
      <sz val="24"/>
      <name val="標楷體"/>
      <family val="4"/>
      <charset val="136"/>
    </font>
    <font>
      <sz val="17"/>
      <name val="標楷體"/>
      <family val="4"/>
      <charset val="136"/>
    </font>
    <font>
      <sz val="12"/>
      <name val="標楷體"/>
      <family val="4"/>
      <charset val="136"/>
    </font>
    <font>
      <b/>
      <sz val="12"/>
      <name val="標楷體"/>
      <family val="4"/>
      <charset val="136"/>
    </font>
    <font>
      <sz val="16"/>
      <name val="標楷體"/>
      <family val="4"/>
      <charset val="136"/>
    </font>
    <font>
      <sz val="34"/>
      <name val="標楷體"/>
      <family val="4"/>
      <charset val="136"/>
    </font>
    <font>
      <b/>
      <sz val="16"/>
      <name val="標楷體"/>
      <family val="4"/>
      <charset val="136"/>
    </font>
    <font>
      <sz val="11"/>
      <name val="標楷體"/>
      <family val="4"/>
      <charset val="136"/>
    </font>
    <font>
      <b/>
      <sz val="20"/>
      <name val="標楷體"/>
      <family val="4"/>
      <charset val="136"/>
    </font>
    <font>
      <sz val="13"/>
      <name val="標楷體"/>
      <family val="4"/>
      <charset val="136"/>
    </font>
    <font>
      <sz val="13"/>
      <name val="Times New Roman"/>
      <family val="1"/>
    </font>
    <font>
      <sz val="18"/>
      <color indexed="8"/>
      <name val="標楷體"/>
      <family val="4"/>
      <charset val="136"/>
    </font>
    <font>
      <sz val="12"/>
      <name val="Times New Roman"/>
      <family val="1"/>
    </font>
    <font>
      <sz val="9"/>
      <name val="標楷體"/>
      <family val="4"/>
      <charset val="136"/>
    </font>
    <font>
      <sz val="12"/>
      <color indexed="9"/>
      <name val="標楷體"/>
      <family val="4"/>
      <charset val="136"/>
    </font>
    <font>
      <sz val="22"/>
      <name val="標楷體"/>
      <family val="4"/>
      <charset val="136"/>
    </font>
    <font>
      <u/>
      <sz val="22"/>
      <name val="Times New Roman"/>
      <family val="1"/>
    </font>
    <font>
      <sz val="10"/>
      <name val="標楷體"/>
      <family val="4"/>
      <charset val="136"/>
    </font>
    <font>
      <sz val="11"/>
      <name val="新細明體"/>
      <family val="1"/>
      <charset val="136"/>
    </font>
    <font>
      <sz val="16"/>
      <color indexed="8"/>
      <name val="標楷體"/>
      <family val="4"/>
      <charset val="136"/>
    </font>
    <font>
      <sz val="16"/>
      <name val="Times New Roman"/>
      <family val="1"/>
    </font>
    <font>
      <sz val="18"/>
      <name val="Times New Roman"/>
      <family val="1"/>
    </font>
    <font>
      <sz val="18"/>
      <name val="標楷體"/>
      <family val="4"/>
      <charset val="136"/>
    </font>
    <font>
      <sz val="12"/>
      <color indexed="12"/>
      <name val="Times New Roman"/>
      <family val="1"/>
    </font>
    <font>
      <sz val="16"/>
      <color indexed="8"/>
      <name val="Times New Roman"/>
      <family val="1"/>
    </font>
    <font>
      <sz val="14"/>
      <color rgb="FFFF0000"/>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u/>
      <sz val="11"/>
      <color rgb="FFFF0000"/>
      <name val="標楷體"/>
      <family val="4"/>
      <charset val="136"/>
    </font>
    <font>
      <sz val="14"/>
      <name val="細明體"/>
      <family val="3"/>
      <charset val="136"/>
    </font>
    <font>
      <sz val="14"/>
      <color rgb="FF000000"/>
      <name val="標楷體"/>
      <family val="4"/>
      <charset val="136"/>
    </font>
    <font>
      <u/>
      <sz val="12"/>
      <color rgb="FF0000FF"/>
      <name val="新細明體"/>
      <family val="1"/>
      <charset val="136"/>
    </font>
    <font>
      <sz val="28"/>
      <name val="Times New Roman"/>
      <family val="1"/>
    </font>
    <font>
      <sz val="28"/>
      <name val="細明體"/>
      <family val="3"/>
      <charset val="136"/>
    </font>
    <font>
      <sz val="28"/>
      <name val="標楷體"/>
      <family val="4"/>
      <charset val="136"/>
    </font>
    <font>
      <sz val="12"/>
      <color rgb="FF000000"/>
      <name val="標楷體"/>
      <family val="4"/>
      <charset val="136"/>
    </font>
    <font>
      <u/>
      <sz val="14"/>
      <name val="標楷體"/>
      <family val="4"/>
      <charset val="136"/>
    </font>
    <font>
      <b/>
      <sz val="12"/>
      <color indexed="8"/>
      <name val="標楷體"/>
      <family val="4"/>
      <charset val="136"/>
    </font>
    <font>
      <u/>
      <sz val="12"/>
      <name val="標楷體"/>
      <family val="4"/>
      <charset val="136"/>
    </font>
    <font>
      <sz val="13"/>
      <color rgb="FF000000"/>
      <name val="標楷體"/>
      <family val="4"/>
      <charset val="136"/>
    </font>
    <font>
      <b/>
      <sz val="14"/>
      <name val="Times New Roman"/>
      <family val="1"/>
    </font>
    <font>
      <sz val="12"/>
      <color rgb="FF00B050"/>
      <name val="標楷體"/>
      <family val="4"/>
      <charset val="136"/>
    </font>
    <font>
      <sz val="12"/>
      <color rgb="FF00B050"/>
      <name val="Times New Roman"/>
      <family val="1"/>
    </font>
    <font>
      <sz val="12"/>
      <color indexed="17"/>
      <name val="標楷體"/>
      <family val="4"/>
      <charset val="136"/>
    </font>
    <font>
      <sz val="18"/>
      <color theme="2" tint="-0.89999084444715716"/>
      <name val="標楷體"/>
      <family val="4"/>
      <charset val="136"/>
    </font>
    <font>
      <b/>
      <sz val="18"/>
      <color indexed="59"/>
      <name val="標楷體"/>
      <family val="4"/>
      <charset val="136"/>
    </font>
    <font>
      <sz val="18"/>
      <color indexed="59"/>
      <name val="標楷體"/>
      <family val="4"/>
      <charset val="136"/>
    </font>
    <font>
      <sz val="11"/>
      <color rgb="FF00B050"/>
      <name val="標楷體"/>
      <family val="4"/>
      <charset val="136"/>
    </font>
    <font>
      <sz val="16"/>
      <color rgb="FF000000"/>
      <name val="標楷體"/>
      <family val="4"/>
      <charset val="136"/>
    </font>
    <font>
      <sz val="12"/>
      <color rgb="FFFF0000"/>
      <name val="標楷體"/>
      <family val="4"/>
      <charset val="136"/>
    </font>
    <font>
      <sz val="10"/>
      <color rgb="FF000000"/>
      <name val="標楷體"/>
      <family val="4"/>
      <charset val="136"/>
    </font>
    <font>
      <sz val="8"/>
      <color rgb="FF000000"/>
      <name val="標楷體"/>
      <family val="4"/>
      <charset val="136"/>
    </font>
    <font>
      <u/>
      <sz val="12"/>
      <color rgb="FF000000"/>
      <name val="標楷體"/>
      <family val="4"/>
      <charset val="136"/>
    </font>
    <font>
      <sz val="12"/>
      <name val="細明體"/>
      <family val="3"/>
      <charset val="136"/>
    </font>
    <font>
      <sz val="15"/>
      <name val="標楷體"/>
      <family val="4"/>
      <charset val="136"/>
    </font>
    <font>
      <sz val="8"/>
      <name val="標楷體"/>
      <family val="4"/>
      <charset val="136"/>
    </font>
    <font>
      <sz val="12"/>
      <color rgb="FF000000"/>
      <name val="新細明體1"/>
      <charset val="136"/>
    </font>
    <font>
      <sz val="9"/>
      <name val="新細明體"/>
      <family val="2"/>
      <charset val="136"/>
      <scheme val="minor"/>
    </font>
    <font>
      <sz val="12"/>
      <color rgb="FF000000"/>
      <name val="Times New Roman"/>
      <family val="1"/>
    </font>
    <font>
      <b/>
      <sz val="18"/>
      <color rgb="FF000000"/>
      <name val="標楷體"/>
      <family val="4"/>
      <charset val="136"/>
    </font>
    <font>
      <sz val="11"/>
      <color rgb="FF000000"/>
      <name val="標楷體"/>
      <family val="4"/>
      <charset val="136"/>
    </font>
    <font>
      <sz val="10"/>
      <color rgb="FF000000"/>
      <name val="新細明體1"/>
      <charset val="136"/>
    </font>
    <font>
      <sz val="20"/>
      <name val="標楷體"/>
      <family val="4"/>
      <charset val="136"/>
    </font>
    <font>
      <sz val="12"/>
      <name val="Arial"/>
      <family val="2"/>
    </font>
    <font>
      <u/>
      <sz val="12"/>
      <color rgb="FFFF0000"/>
      <name val="標楷體"/>
      <family val="4"/>
      <charset val="136"/>
    </font>
    <font>
      <sz val="10"/>
      <color indexed="8"/>
      <name val="MS Sans Serif"/>
      <family val="2"/>
    </font>
    <font>
      <sz val="14"/>
      <color indexed="10"/>
      <name val="標楷體"/>
      <family val="4"/>
      <charset val="136"/>
    </font>
    <font>
      <u/>
      <sz val="12"/>
      <color indexed="10"/>
      <name val="標楷體"/>
      <family val="4"/>
      <charset val="136"/>
    </font>
    <font>
      <sz val="12"/>
      <color indexed="10"/>
      <name val="標楷體"/>
      <family val="4"/>
      <charset val="136"/>
    </font>
    <font>
      <sz val="16"/>
      <color indexed="10"/>
      <name val="標楷體"/>
      <family val="4"/>
      <charset val="136"/>
    </font>
    <font>
      <sz val="11"/>
      <color indexed="10"/>
      <name val="標楷體"/>
      <family val="4"/>
      <charset val="136"/>
    </font>
    <font>
      <u/>
      <sz val="12"/>
      <name val="Times New Roman"/>
      <family val="1"/>
    </font>
    <font>
      <sz val="9"/>
      <name val="微軟正黑體"/>
      <family val="2"/>
      <charset val="136"/>
    </font>
    <font>
      <sz val="16"/>
      <name val="微軟正黑體"/>
      <family val="2"/>
      <charset val="136"/>
    </font>
    <font>
      <sz val="9"/>
      <color indexed="10"/>
      <name val="微軟正黑體"/>
      <family val="2"/>
      <charset val="136"/>
    </font>
    <font>
      <sz val="10"/>
      <color indexed="10"/>
      <name val="標楷體"/>
      <family val="4"/>
      <charset val="136"/>
    </font>
    <font>
      <sz val="14"/>
      <name val="標楷體"/>
      <family val="1"/>
      <charset val="136"/>
    </font>
    <font>
      <sz val="14"/>
      <name val="Times New Roman"/>
      <family val="4"/>
      <charset val="136"/>
    </font>
    <font>
      <sz val="14"/>
      <color indexed="8"/>
      <name val="Times New Roman"/>
      <family val="4"/>
      <charset val="136"/>
    </font>
    <font>
      <sz val="16"/>
      <color indexed="8"/>
      <name val="Times New Roman"/>
      <family val="4"/>
      <charset val="136"/>
    </font>
    <font>
      <sz val="12"/>
      <color indexed="8"/>
      <name val="Times New Roman"/>
      <family val="4"/>
      <charset val="136"/>
    </font>
    <font>
      <sz val="12"/>
      <color rgb="FF000000"/>
      <name val="Microsoft JhengHei"/>
      <family val="4"/>
    </font>
  </fonts>
  <fills count="40">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indexed="41"/>
        <bgColor indexed="64"/>
      </patternFill>
    </fill>
    <fill>
      <patternFill patternType="solid">
        <fgColor theme="0"/>
        <bgColor indexed="64"/>
      </patternFill>
    </fill>
  </fills>
  <borders count="17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style="thin">
        <color indexed="8"/>
      </left>
      <right/>
      <top/>
      <bottom/>
      <diagonal/>
    </border>
    <border>
      <left/>
      <right style="thin">
        <color indexed="8"/>
      </right>
      <top/>
      <bottom style="medium">
        <color indexed="8"/>
      </bottom>
      <diagonal/>
    </border>
    <border>
      <left style="thin">
        <color indexed="8"/>
      </left>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uble">
        <color rgb="FFFF0000"/>
      </left>
      <right style="thin">
        <color indexed="64"/>
      </right>
      <top style="medium">
        <color indexed="64"/>
      </top>
      <bottom/>
      <diagonal/>
    </border>
    <border>
      <left style="thin">
        <color indexed="64"/>
      </left>
      <right style="thin">
        <color indexed="64"/>
      </right>
      <top style="medium">
        <color indexed="64"/>
      </top>
      <bottom/>
      <diagonal/>
    </border>
    <border>
      <left style="double">
        <color rgb="FFFF0000"/>
      </left>
      <right style="thin">
        <color indexed="64"/>
      </right>
      <top/>
      <bottom/>
      <diagonal/>
    </border>
    <border>
      <left style="double">
        <color rgb="FFFF0000"/>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medium">
        <color rgb="FF000000"/>
      </top>
      <bottom/>
      <diagonal/>
    </border>
    <border>
      <left/>
      <right/>
      <top style="medium">
        <color rgb="FF000000"/>
      </top>
      <bottom/>
      <diagonal/>
    </border>
    <border>
      <left style="thin">
        <color rgb="FF000000"/>
      </left>
      <right/>
      <top/>
      <bottom/>
      <diagonal/>
    </border>
    <border>
      <left style="thin">
        <color rgb="FF000000"/>
      </left>
      <right/>
      <top/>
      <bottom style="medium">
        <color rgb="FF000000"/>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s>
  <cellStyleXfs count="139">
    <xf numFmtId="0" fontId="0" fillId="0" borderId="0">
      <alignment vertical="center"/>
    </xf>
    <xf numFmtId="0" fontId="8" fillId="0" borderId="0">
      <alignment vertical="center"/>
    </xf>
    <xf numFmtId="0" fontId="13" fillId="0" borderId="0" applyNumberFormat="0" applyFill="0" applyBorder="0" applyAlignment="0" applyProtection="0">
      <alignment vertical="top"/>
      <protection locked="0"/>
    </xf>
    <xf numFmtId="0" fontId="15" fillId="0" borderId="0">
      <alignment vertical="center"/>
    </xf>
    <xf numFmtId="0" fontId="16" fillId="0" borderId="0"/>
    <xf numFmtId="0" fontId="16" fillId="0" borderId="0">
      <alignment vertical="center"/>
    </xf>
    <xf numFmtId="0" fontId="33" fillId="0" borderId="0"/>
    <xf numFmtId="0" fontId="32" fillId="0" borderId="0">
      <alignment vertical="center"/>
    </xf>
    <xf numFmtId="0" fontId="2" fillId="0" borderId="0">
      <alignment vertical="center"/>
    </xf>
    <xf numFmtId="0" fontId="36" fillId="0" borderId="0">
      <alignment vertical="center"/>
    </xf>
    <xf numFmtId="0" fontId="37" fillId="0" borderId="0" applyNumberFormat="0" applyFill="0" applyBorder="0" applyAlignment="0" applyProtection="0">
      <alignment vertical="center"/>
    </xf>
    <xf numFmtId="0" fontId="35" fillId="0" borderId="0">
      <alignment vertical="center"/>
    </xf>
    <xf numFmtId="0" fontId="35" fillId="0" borderId="0">
      <alignment vertical="center"/>
    </xf>
    <xf numFmtId="0" fontId="15"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8" fillId="24"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16" fillId="0" borderId="0"/>
    <xf numFmtId="0" fontId="39" fillId="0" borderId="0">
      <alignment vertical="center"/>
    </xf>
    <xf numFmtId="0" fontId="16" fillId="0" borderId="0">
      <alignment vertical="center"/>
    </xf>
    <xf numFmtId="0" fontId="40" fillId="0" borderId="0"/>
    <xf numFmtId="0" fontId="16" fillId="0" borderId="0">
      <alignment vertical="center"/>
    </xf>
    <xf numFmtId="0" fontId="16" fillId="0" borderId="0">
      <alignment vertical="center"/>
    </xf>
    <xf numFmtId="0" fontId="8" fillId="0" borderId="0">
      <alignment vertical="center"/>
    </xf>
    <xf numFmtId="0" fontId="40" fillId="0" borderId="0"/>
    <xf numFmtId="0" fontId="16" fillId="0" borderId="0">
      <alignment vertical="center"/>
    </xf>
    <xf numFmtId="0" fontId="32" fillId="0" borderId="0">
      <alignment vertical="center"/>
    </xf>
    <xf numFmtId="178" fontId="41" fillId="0" borderId="0"/>
    <xf numFmtId="43" fontId="16" fillId="0" borderId="0" applyFont="0" applyFill="0" applyBorder="0" applyAlignment="0" applyProtection="0">
      <alignment vertical="center"/>
    </xf>
    <xf numFmtId="43" fontId="16" fillId="0" borderId="0" applyFont="0" applyFill="0" applyBorder="0" applyAlignment="0" applyProtection="0"/>
    <xf numFmtId="179" fontId="16" fillId="0" borderId="0" applyFont="0" applyFill="0" applyBorder="0" applyAlignment="0" applyProtection="0"/>
    <xf numFmtId="43"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1" fillId="0" borderId="0" applyFont="0" applyBorder="0" applyProtection="0"/>
    <xf numFmtId="180" fontId="41" fillId="0" borderId="0"/>
    <xf numFmtId="0" fontId="43" fillId="28" borderId="0" applyNumberFormat="0" applyBorder="0" applyAlignment="0" applyProtection="0">
      <alignment vertical="center"/>
    </xf>
    <xf numFmtId="0" fontId="44" fillId="0" borderId="19" applyNumberFormat="0" applyFill="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6" fillId="12"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9" fontId="16" fillId="0" borderId="0" applyFont="0" applyFill="0" applyBorder="0" applyAlignment="0" applyProtection="0"/>
    <xf numFmtId="0" fontId="47" fillId="29" borderId="20" applyNumberFormat="0" applyAlignment="0" applyProtection="0">
      <alignment vertical="center"/>
    </xf>
    <xf numFmtId="44" fontId="16" fillId="0" borderId="0" applyFont="0" applyFill="0" applyBorder="0" applyAlignment="0" applyProtection="0"/>
    <xf numFmtId="44" fontId="16" fillId="0" borderId="0" applyFont="0" applyFill="0" applyBorder="0" applyAlignment="0" applyProtection="0"/>
    <xf numFmtId="181" fontId="42" fillId="0" borderId="0" applyFont="0" applyFill="0" applyBorder="0" applyAlignment="0" applyProtection="0"/>
    <xf numFmtId="0" fontId="48" fillId="0" borderId="21" applyNumberFormat="0" applyFill="0" applyAlignment="0" applyProtection="0">
      <alignment vertical="center"/>
    </xf>
    <xf numFmtId="0" fontId="8" fillId="30" borderId="22" applyNumberFormat="0" applyFont="0" applyAlignment="0" applyProtection="0">
      <alignment vertical="center"/>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34" borderId="0" applyNumberFormat="0" applyBorder="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0" borderId="25"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19" borderId="20" applyNumberFormat="0" applyAlignment="0" applyProtection="0">
      <alignment vertical="center"/>
    </xf>
    <xf numFmtId="0" fontId="56" fillId="29" borderId="26" applyNumberFormat="0" applyAlignment="0" applyProtection="0">
      <alignment vertical="center"/>
    </xf>
    <xf numFmtId="0" fontId="57" fillId="35" borderId="27" applyNumberFormat="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9" fillId="13"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60" fillId="0" borderId="0" applyNumberFormat="0" applyFill="0" applyBorder="0" applyAlignment="0" applyProtection="0">
      <alignment vertical="center"/>
    </xf>
    <xf numFmtId="0" fontId="36" fillId="0" borderId="0">
      <alignment vertical="center"/>
    </xf>
    <xf numFmtId="0" fontId="32" fillId="0" borderId="0">
      <alignment vertical="center"/>
    </xf>
    <xf numFmtId="0" fontId="15" fillId="0" borderId="0">
      <alignment vertical="center"/>
    </xf>
    <xf numFmtId="0" fontId="33" fillId="0" borderId="0"/>
    <xf numFmtId="0" fontId="32" fillId="0" borderId="0">
      <alignment vertical="center"/>
    </xf>
    <xf numFmtId="0" fontId="55" fillId="19" borderId="37" applyNumberFormat="0" applyAlignment="0" applyProtection="0">
      <alignment vertical="center"/>
    </xf>
    <xf numFmtId="0" fontId="8" fillId="30" borderId="38" applyNumberFormat="0" applyFont="0" applyAlignment="0" applyProtection="0">
      <alignment vertical="center"/>
    </xf>
    <xf numFmtId="0" fontId="47" fillId="29" borderId="37" applyNumberFormat="0" applyAlignment="0" applyProtection="0">
      <alignment vertical="center"/>
    </xf>
    <xf numFmtId="0" fontId="44" fillId="0" borderId="36" applyNumberFormat="0" applyFill="0" applyAlignment="0" applyProtection="0">
      <alignment vertical="center"/>
    </xf>
    <xf numFmtId="0" fontId="44" fillId="0" borderId="31" applyNumberFormat="0" applyFill="0" applyAlignment="0" applyProtection="0">
      <alignment vertical="center"/>
    </xf>
    <xf numFmtId="0" fontId="47" fillId="29" borderId="32" applyNumberFormat="0" applyAlignment="0" applyProtection="0">
      <alignment vertical="center"/>
    </xf>
    <xf numFmtId="0" fontId="8" fillId="30" borderId="33" applyNumberFormat="0" applyFont="0" applyAlignment="0" applyProtection="0">
      <alignment vertical="center"/>
    </xf>
    <xf numFmtId="0" fontId="55" fillId="19" borderId="32" applyNumberFormat="0" applyAlignment="0" applyProtection="0">
      <alignment vertical="center"/>
    </xf>
    <xf numFmtId="0" fontId="56" fillId="29" borderId="34" applyNumberFormat="0" applyAlignment="0" applyProtection="0">
      <alignment vertical="center"/>
    </xf>
    <xf numFmtId="0" fontId="56" fillId="29" borderId="39" applyNumberFormat="0" applyAlignment="0" applyProtection="0">
      <alignment vertical="center"/>
    </xf>
    <xf numFmtId="0" fontId="44" fillId="0" borderId="36" applyNumberFormat="0" applyFill="0" applyAlignment="0" applyProtection="0">
      <alignment vertical="center"/>
    </xf>
    <xf numFmtId="0" fontId="47" fillId="29" borderId="37" applyNumberFormat="0" applyAlignment="0" applyProtection="0">
      <alignment vertical="center"/>
    </xf>
    <xf numFmtId="0" fontId="8" fillId="30" borderId="38" applyNumberFormat="0" applyFont="0" applyAlignment="0" applyProtection="0">
      <alignment vertical="center"/>
    </xf>
    <xf numFmtId="0" fontId="55" fillId="19" borderId="37" applyNumberFormat="0" applyAlignment="0" applyProtection="0">
      <alignment vertical="center"/>
    </xf>
    <xf numFmtId="0" fontId="56" fillId="29" borderId="39" applyNumberFormat="0" applyAlignment="0" applyProtection="0">
      <alignment vertical="center"/>
    </xf>
    <xf numFmtId="0" fontId="1" fillId="0" borderId="0">
      <alignment vertical="center"/>
    </xf>
    <xf numFmtId="43" fontId="32" fillId="0" borderId="0" applyFont="0" applyFill="0" applyBorder="0" applyAlignment="0" applyProtection="0">
      <alignment vertical="center"/>
    </xf>
    <xf numFmtId="9" fontId="32" fillId="0" borderId="0" applyFont="0" applyFill="0" applyBorder="0" applyAlignment="0" applyProtection="0">
      <alignment vertical="center"/>
    </xf>
    <xf numFmtId="0" fontId="84" fillId="0" borderId="0" applyNumberFormat="0" applyBorder="0" applyProtection="0"/>
    <xf numFmtId="182" fontId="42" fillId="0" borderId="0"/>
    <xf numFmtId="0" fontId="16" fillId="0" borderId="0"/>
    <xf numFmtId="0" fontId="40" fillId="0" borderId="0"/>
    <xf numFmtId="0" fontId="16" fillId="0" borderId="0">
      <alignment vertical="center"/>
    </xf>
    <xf numFmtId="190" fontId="41" fillId="0" borderId="0" applyFont="0" applyBorder="0" applyProtection="0"/>
    <xf numFmtId="190" fontId="41" fillId="0" borderId="0" applyFont="0" applyBorder="0" applyProtection="0"/>
    <xf numFmtId="37" fontId="42" fillId="0" borderId="0"/>
    <xf numFmtId="0" fontId="97" fillId="0" borderId="0"/>
    <xf numFmtId="0" fontId="97" fillId="0" borderId="0"/>
    <xf numFmtId="0" fontId="147" fillId="0" borderId="0" applyNumberFormat="0" applyBorder="0" applyProtection="0"/>
  </cellStyleXfs>
  <cellXfs count="1587">
    <xf numFmtId="0" fontId="0" fillId="0" borderId="0" xfId="0">
      <alignment vertical="center"/>
    </xf>
    <xf numFmtId="0" fontId="13"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0"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2" fillId="3" borderId="2" xfId="0" applyFont="1" applyFill="1" applyBorder="1">
      <alignment vertical="center"/>
    </xf>
    <xf numFmtId="0" fontId="21" fillId="3" borderId="2" xfId="0" applyFont="1" applyFill="1" applyBorder="1" applyAlignment="1">
      <alignment horizontal="left" vertical="center" wrapText="1" indent="2"/>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0" fontId="31" fillId="3" borderId="2" xfId="0" applyFont="1" applyFill="1" applyBorder="1" applyAlignment="1">
      <alignment horizontal="left" vertical="center" indent="2"/>
    </xf>
    <xf numFmtId="0" fontId="21" fillId="3" borderId="2" xfId="0" applyFont="1" applyFill="1" applyBorder="1" applyAlignment="1">
      <alignment horizontal="left" vertical="center" wrapText="1"/>
    </xf>
    <xf numFmtId="0" fontId="21" fillId="3" borderId="3" xfId="0" applyFont="1" applyFill="1" applyBorder="1" applyAlignment="1">
      <alignment horizontal="justify" vertical="center"/>
    </xf>
    <xf numFmtId="0" fontId="21"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21" fillId="3" borderId="2" xfId="0" applyFont="1" applyFill="1" applyBorder="1" applyAlignment="1">
      <alignment horizontal="left" vertical="center" indent="2"/>
    </xf>
    <xf numFmtId="0" fontId="34" fillId="3" borderId="2" xfId="0" applyFont="1" applyFill="1" applyBorder="1" applyAlignment="1">
      <alignment horizontal="left" vertical="center" wrapText="1" indent="2"/>
    </xf>
    <xf numFmtId="0" fontId="29" fillId="3" borderId="2" xfId="0" applyFont="1" applyFill="1" applyBorder="1" applyAlignment="1">
      <alignment horizontal="left" vertical="center" wrapText="1" indent="2"/>
    </xf>
    <xf numFmtId="0" fontId="22" fillId="3" borderId="2" xfId="0" applyFont="1" applyFill="1" applyBorder="1" applyAlignment="1">
      <alignment horizontal="left" vertical="center" indent="2"/>
    </xf>
    <xf numFmtId="0" fontId="22" fillId="3" borderId="2" xfId="0" applyFont="1" applyFill="1" applyBorder="1" applyAlignment="1">
      <alignment horizontal="justify"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1" fillId="36" borderId="29" xfId="105" applyFont="1" applyFill="1" applyBorder="1" applyAlignment="1">
      <alignment horizontal="left" vertical="center" wrapText="1"/>
    </xf>
    <xf numFmtId="0" fontId="21" fillId="36" borderId="29" xfId="105" applyFont="1" applyFill="1" applyBorder="1" applyAlignment="1">
      <alignment horizontal="justify" vertical="center"/>
    </xf>
    <xf numFmtId="0" fontId="21" fillId="36" borderId="29" xfId="105" applyFont="1" applyFill="1" applyBorder="1" applyAlignment="1">
      <alignment horizontal="left" vertical="center" wrapText="1" indent="2"/>
    </xf>
    <xf numFmtId="0" fontId="21" fillId="36" borderId="29" xfId="105" applyFont="1" applyFill="1" applyBorder="1" applyAlignment="1">
      <alignment horizontal="left" vertical="center" indent="2"/>
    </xf>
    <xf numFmtId="0" fontId="66" fillId="0" borderId="0" xfId="0" applyFont="1" applyAlignment="1">
      <alignment vertical="center" wrapText="1"/>
    </xf>
    <xf numFmtId="0" fontId="65" fillId="0" borderId="0" xfId="0" applyFont="1" applyAlignment="1">
      <alignment vertical="center" wrapText="1"/>
    </xf>
    <xf numFmtId="0" fontId="67" fillId="0" borderId="0" xfId="0" applyFont="1" applyAlignment="1">
      <alignment vertical="center" wrapText="1"/>
    </xf>
    <xf numFmtId="0" fontId="70" fillId="0" borderId="12" xfId="0" applyFont="1" applyBorder="1" applyAlignment="1">
      <alignment vertical="center" wrapText="1"/>
    </xf>
    <xf numFmtId="0" fontId="70" fillId="0" borderId="14" xfId="0" applyFont="1" applyBorder="1" applyAlignment="1">
      <alignment vertical="center" wrapText="1"/>
    </xf>
    <xf numFmtId="0" fontId="70" fillId="0" borderId="0" xfId="0" applyFont="1">
      <alignment vertical="center"/>
    </xf>
    <xf numFmtId="0" fontId="70" fillId="0" borderId="18" xfId="0" applyFont="1" applyBorder="1" applyAlignment="1">
      <alignment vertical="center" wrapText="1"/>
    </xf>
    <xf numFmtId="0" fontId="70" fillId="0" borderId="11" xfId="0" applyFont="1" applyBorder="1">
      <alignment vertical="center"/>
    </xf>
    <xf numFmtId="0" fontId="70" fillId="0" borderId="11" xfId="0" applyFont="1" applyBorder="1" applyAlignment="1">
      <alignment vertical="center" wrapText="1"/>
    </xf>
    <xf numFmtId="0" fontId="68" fillId="0" borderId="11" xfId="0" applyFont="1" applyBorder="1" applyAlignment="1">
      <alignment vertical="top" wrapText="1"/>
    </xf>
    <xf numFmtId="0" fontId="68" fillId="0" borderId="8" xfId="0" applyFont="1" applyBorder="1" applyAlignment="1">
      <alignment vertical="center" wrapText="1"/>
    </xf>
    <xf numFmtId="0" fontId="70" fillId="0" borderId="9" xfId="0" applyFont="1" applyBorder="1" applyAlignment="1">
      <alignment vertical="center" wrapText="1"/>
    </xf>
    <xf numFmtId="0" fontId="70" fillId="0" borderId="10" xfId="0" applyFont="1" applyBorder="1" applyAlignment="1">
      <alignment vertical="center" wrapText="1"/>
    </xf>
    <xf numFmtId="0" fontId="70" fillId="4" borderId="4" xfId="0" applyFont="1" applyFill="1" applyBorder="1" applyAlignment="1">
      <alignment horizontal="center" vertical="center" wrapText="1"/>
    </xf>
    <xf numFmtId="0" fontId="71" fillId="0" borderId="4" xfId="1" applyFont="1" applyBorder="1" applyAlignment="1">
      <alignment horizontal="center" vertical="center" wrapText="1"/>
    </xf>
    <xf numFmtId="0" fontId="70" fillId="4" borderId="5" xfId="0" applyFont="1" applyFill="1" applyBorder="1" applyAlignment="1">
      <alignment horizontal="center" vertical="center" wrapText="1"/>
    </xf>
    <xf numFmtId="177" fontId="69" fillId="0" borderId="35" xfId="1" applyNumberFormat="1" applyFont="1" applyBorder="1" applyAlignment="1">
      <alignment horizontal="center" vertical="center" wrapText="1"/>
    </xf>
    <xf numFmtId="176" fontId="70" fillId="0" borderId="35" xfId="1" applyNumberFormat="1" applyFont="1" applyBorder="1" applyAlignment="1">
      <alignment horizontal="center" vertical="center" wrapText="1"/>
    </xf>
    <xf numFmtId="20" fontId="74" fillId="0" borderId="6" xfId="1" applyNumberFormat="1" applyFont="1" applyBorder="1" applyAlignment="1">
      <alignment horizontal="center" vertical="center" wrapText="1"/>
    </xf>
    <xf numFmtId="20" fontId="68" fillId="0" borderId="6" xfId="1" applyNumberFormat="1" applyFont="1" applyBorder="1" applyAlignment="1">
      <alignment horizontal="center" vertical="center" wrapText="1"/>
    </xf>
    <xf numFmtId="0" fontId="75" fillId="0" borderId="7" xfId="2" applyFont="1" applyFill="1" applyBorder="1" applyAlignment="1" applyProtection="1">
      <alignment horizontal="center" vertical="center" wrapText="1"/>
    </xf>
    <xf numFmtId="177" fontId="74" fillId="0" borderId="35" xfId="1" applyNumberFormat="1" applyFont="1" applyBorder="1" applyAlignment="1">
      <alignment horizontal="center" vertical="center" wrapText="1"/>
    </xf>
    <xf numFmtId="176" fontId="68" fillId="4" borderId="5" xfId="1" applyNumberFormat="1" applyFont="1" applyFill="1" applyBorder="1" applyAlignment="1">
      <alignment horizontal="center" vertical="center" wrapText="1"/>
    </xf>
    <xf numFmtId="0" fontId="70" fillId="0" borderId="7" xfId="0" applyFont="1" applyBorder="1" applyAlignment="1">
      <alignment vertical="center" wrapText="1"/>
    </xf>
    <xf numFmtId="20" fontId="70" fillId="0" borderId="6" xfId="1" applyNumberFormat="1" applyFont="1" applyBorder="1" applyAlignment="1">
      <alignment horizontal="center" vertical="center" wrapText="1"/>
    </xf>
    <xf numFmtId="0" fontId="77" fillId="0" borderId="7" xfId="2" applyFont="1" applyFill="1" applyBorder="1" applyAlignment="1" applyProtection="1">
      <alignment horizontal="center" vertical="center" wrapText="1"/>
    </xf>
    <xf numFmtId="0" fontId="70" fillId="0" borderId="7" xfId="2" applyFont="1" applyFill="1" applyBorder="1" applyAlignment="1" applyProtection="1">
      <alignment horizontal="center" vertical="center" wrapText="1"/>
    </xf>
    <xf numFmtId="0" fontId="65" fillId="0" borderId="7" xfId="2" applyFont="1" applyFill="1" applyBorder="1" applyAlignment="1" applyProtection="1">
      <alignment horizontal="center" vertical="center" wrapText="1"/>
    </xf>
    <xf numFmtId="176" fontId="68" fillId="0" borderId="35" xfId="1" applyNumberFormat="1" applyFont="1" applyBorder="1" applyAlignment="1">
      <alignment horizontal="center" vertical="center" wrapText="1"/>
    </xf>
    <xf numFmtId="0" fontId="65" fillId="0" borderId="11" xfId="0" applyFont="1" applyBorder="1" applyAlignment="1">
      <alignment vertical="center" wrapText="1"/>
    </xf>
    <xf numFmtId="176" fontId="70" fillId="0" borderId="6" xfId="1" applyNumberFormat="1" applyFont="1" applyBorder="1" applyAlignment="1">
      <alignment horizontal="center" vertical="center" wrapText="1"/>
    </xf>
    <xf numFmtId="176" fontId="68" fillId="0" borderId="5" xfId="1" applyNumberFormat="1" applyFont="1" applyBorder="1" applyAlignment="1">
      <alignment horizontal="center" vertical="center" wrapText="1"/>
    </xf>
    <xf numFmtId="0" fontId="78" fillId="0" borderId="7" xfId="2" applyFont="1" applyFill="1" applyBorder="1" applyAlignment="1" applyProtection="1">
      <alignment horizontal="center" vertical="center" wrapText="1"/>
    </xf>
    <xf numFmtId="176" fontId="79" fillId="4" borderId="5" xfId="1" applyNumberFormat="1" applyFont="1" applyFill="1" applyBorder="1" applyAlignment="1">
      <alignment vertical="center" wrapText="1"/>
    </xf>
    <xf numFmtId="0" fontId="65" fillId="0" borderId="7" xfId="0" applyFont="1" applyBorder="1" applyAlignment="1">
      <alignment vertical="center" wrapText="1"/>
    </xf>
    <xf numFmtId="0" fontId="78" fillId="0" borderId="6" xfId="2" applyFont="1" applyFill="1" applyBorder="1" applyAlignment="1" applyProtection="1">
      <alignment horizontal="center" vertical="center" wrapText="1"/>
    </xf>
    <xf numFmtId="0" fontId="75" fillId="0" borderId="6" xfId="2" applyFont="1" applyFill="1" applyBorder="1" applyAlignment="1" applyProtection="1">
      <alignment horizontal="center" vertical="center" wrapText="1"/>
    </xf>
    <xf numFmtId="176" fontId="79" fillId="4" borderId="6" xfId="1" applyNumberFormat="1" applyFont="1" applyFill="1" applyBorder="1" applyAlignment="1">
      <alignment vertical="center" wrapText="1"/>
    </xf>
    <xf numFmtId="0" fontId="78" fillId="0" borderId="5" xfId="2" applyFont="1" applyFill="1" applyBorder="1" applyAlignment="1" applyProtection="1">
      <alignment horizontal="center" vertical="center" wrapText="1"/>
    </xf>
    <xf numFmtId="0" fontId="75" fillId="0" borderId="5" xfId="2" applyFont="1" applyFill="1" applyBorder="1" applyAlignment="1" applyProtection="1">
      <alignment horizontal="center" vertical="center" wrapText="1"/>
    </xf>
    <xf numFmtId="0" fontId="78" fillId="0" borderId="0" xfId="2" applyFont="1" applyFill="1" applyBorder="1" applyAlignment="1" applyProtection="1">
      <alignment horizontal="center" vertical="center" wrapText="1"/>
    </xf>
    <xf numFmtId="0" fontId="75" fillId="0" borderId="0" xfId="2" applyFont="1" applyFill="1" applyBorder="1" applyAlignment="1" applyProtection="1">
      <alignment horizontal="center" vertical="center" wrapText="1"/>
    </xf>
    <xf numFmtId="0" fontId="70" fillId="0" borderId="6" xfId="0" applyFont="1" applyBorder="1" applyAlignment="1">
      <alignment vertical="center" wrapText="1"/>
    </xf>
    <xf numFmtId="0" fontId="65" fillId="0" borderId="12" xfId="0" applyFont="1" applyBorder="1" applyAlignment="1">
      <alignment vertical="center" wrapText="1"/>
    </xf>
    <xf numFmtId="176" fontId="68" fillId="0" borderId="6" xfId="1" applyNumberFormat="1" applyFont="1" applyBorder="1" applyAlignment="1">
      <alignment horizontal="center" vertical="center" wrapText="1"/>
    </xf>
    <xf numFmtId="0" fontId="65" fillId="0" borderId="35" xfId="0" applyFont="1" applyBorder="1" applyAlignment="1">
      <alignment vertical="center" wrapText="1"/>
    </xf>
    <xf numFmtId="0" fontId="65" fillId="0" borderId="5" xfId="0" applyFont="1" applyBorder="1" applyAlignment="1">
      <alignment vertical="center" wrapText="1"/>
    </xf>
    <xf numFmtId="0" fontId="65" fillId="0" borderId="6" xfId="0" applyFont="1" applyBorder="1" applyAlignment="1">
      <alignment vertical="center" wrapText="1"/>
    </xf>
    <xf numFmtId="0" fontId="68" fillId="0" borderId="0" xfId="0" applyFont="1" applyAlignment="1">
      <alignment vertical="center" wrapText="1"/>
    </xf>
    <xf numFmtId="0" fontId="68" fillId="0" borderId="0" xfId="0" applyFont="1" applyAlignment="1">
      <alignment vertical="top" wrapText="1"/>
    </xf>
    <xf numFmtId="0" fontId="70" fillId="0" borderId="0" xfId="0" applyFont="1" applyAlignment="1">
      <alignment vertical="center" wrapText="1"/>
    </xf>
    <xf numFmtId="0" fontId="76" fillId="5" borderId="0" xfId="2" applyFont="1" applyFill="1" applyAlignment="1" applyProtection="1">
      <alignment horizontal="center" vertical="center"/>
    </xf>
    <xf numFmtId="0" fontId="65" fillId="5" borderId="0" xfId="0" applyFont="1" applyFill="1" applyAlignment="1">
      <alignment horizontal="center" vertical="center"/>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0" fontId="65" fillId="7" borderId="0" xfId="0" applyFont="1" applyFill="1" applyAlignment="1">
      <alignment horizontal="center" vertical="center"/>
    </xf>
    <xf numFmtId="0" fontId="76" fillId="7" borderId="0" xfId="2" applyFont="1" applyFill="1" applyAlignment="1" applyProtection="1">
      <alignment horizontal="center" vertical="center"/>
    </xf>
    <xf numFmtId="176" fontId="69" fillId="0" borderId="35" xfId="1" applyNumberFormat="1" applyFont="1" applyBorder="1" applyAlignment="1">
      <alignment horizontal="center" vertical="center" wrapText="1"/>
    </xf>
    <xf numFmtId="20" fontId="69" fillId="0" borderId="6" xfId="1" applyNumberFormat="1" applyFont="1" applyBorder="1" applyAlignment="1">
      <alignment horizontal="center" vertical="center" wrapText="1"/>
    </xf>
    <xf numFmtId="0" fontId="81" fillId="0" borderId="7" xfId="2" applyFont="1" applyFill="1" applyBorder="1" applyAlignment="1" applyProtection="1">
      <alignment horizontal="center" vertical="center" wrapText="1"/>
    </xf>
    <xf numFmtId="176" fontId="69" fillId="0" borderId="5" xfId="1" applyNumberFormat="1" applyFont="1" applyBorder="1" applyAlignment="1">
      <alignment horizontal="center" vertical="center" wrapText="1"/>
    </xf>
    <xf numFmtId="0" fontId="17" fillId="0" borderId="15" xfId="0" applyFont="1" applyBorder="1" applyAlignment="1">
      <alignment vertical="top"/>
    </xf>
    <xf numFmtId="0" fontId="70" fillId="0" borderId="11" xfId="0" applyFont="1" applyBorder="1" applyAlignment="1">
      <alignment vertical="top"/>
    </xf>
    <xf numFmtId="0" fontId="20" fillId="0" borderId="0" xfId="0" quotePrefix="1" applyFont="1" applyAlignment="1">
      <alignment horizontal="center" vertical="center"/>
    </xf>
    <xf numFmtId="0" fontId="20" fillId="0" borderId="0" xfId="0" applyFont="1" applyAlignment="1">
      <alignment horizontal="centerContinuous" vertical="center"/>
    </xf>
    <xf numFmtId="0" fontId="20" fillId="0" borderId="0" xfId="0" applyFont="1">
      <alignment vertical="center"/>
    </xf>
    <xf numFmtId="0" fontId="83" fillId="0" borderId="0" xfId="0" applyFont="1" applyAlignment="1"/>
    <xf numFmtId="0" fontId="20" fillId="0" borderId="0" xfId="128" applyFont="1" applyAlignment="1">
      <alignment vertical="center"/>
    </xf>
    <xf numFmtId="0" fontId="20" fillId="0" borderId="45" xfId="0" applyFont="1" applyBorder="1" applyAlignment="1">
      <alignment horizontal="left" vertical="center"/>
    </xf>
    <xf numFmtId="0" fontId="20" fillId="0" borderId="46" xfId="0" applyFont="1" applyBorder="1" applyAlignment="1">
      <alignment horizontal="centerContinuous" vertical="center"/>
    </xf>
    <xf numFmtId="0" fontId="20" fillId="0" borderId="46" xfId="0" applyFont="1" applyBorder="1">
      <alignment vertical="center"/>
    </xf>
    <xf numFmtId="0" fontId="83" fillId="0" borderId="46" xfId="0" applyFont="1" applyBorder="1" applyAlignment="1"/>
    <xf numFmtId="0" fontId="20" fillId="0" borderId="47" xfId="0" applyFont="1" applyBorder="1">
      <alignment vertical="center"/>
    </xf>
    <xf numFmtId="0" fontId="86" fillId="0" borderId="0" xfId="0" applyFont="1">
      <alignment vertical="center"/>
    </xf>
    <xf numFmtId="0" fontId="87" fillId="0" borderId="0" xfId="0" applyFont="1">
      <alignment vertical="center"/>
    </xf>
    <xf numFmtId="0" fontId="87" fillId="0" borderId="0" xfId="0" applyFont="1" applyAlignment="1">
      <alignment horizontal="right" vertical="center"/>
    </xf>
    <xf numFmtId="0" fontId="88" fillId="0" borderId="0" xfId="0" applyFont="1" applyAlignment="1">
      <alignment horizontal="right" vertical="center"/>
    </xf>
    <xf numFmtId="3" fontId="20" fillId="0" borderId="0" xfId="0" applyNumberFormat="1" applyFont="1">
      <alignment vertical="center"/>
    </xf>
    <xf numFmtId="0" fontId="20" fillId="0" borderId="0" xfId="0" applyFont="1" applyAlignment="1">
      <alignment horizontal="right" vertical="center"/>
    </xf>
    <xf numFmtId="0" fontId="20" fillId="0" borderId="52" xfId="0" applyFont="1" applyBorder="1" applyAlignment="1">
      <alignment horizontal="right" vertical="center"/>
    </xf>
    <xf numFmtId="0" fontId="22" fillId="0" borderId="60" xfId="0" applyFont="1" applyBorder="1" applyAlignment="1">
      <alignment horizontal="center" vertical="center" wrapText="1"/>
    </xf>
    <xf numFmtId="3" fontId="20" fillId="0" borderId="0" xfId="0" applyNumberFormat="1" applyFont="1" applyAlignment="1">
      <alignment horizontal="right" vertical="center" indent="2"/>
    </xf>
    <xf numFmtId="3" fontId="20" fillId="0" borderId="0" xfId="0" applyNumberFormat="1" applyFont="1" applyAlignment="1">
      <alignment horizontal="right" vertical="center"/>
    </xf>
    <xf numFmtId="0" fontId="22" fillId="0" borderId="62" xfId="0" applyFont="1" applyBorder="1" applyAlignment="1">
      <alignment horizontal="center" vertical="center" wrapText="1"/>
    </xf>
    <xf numFmtId="0" fontId="22" fillId="0" borderId="53" xfId="0" applyFont="1" applyBorder="1" applyAlignment="1">
      <alignment vertical="center" wrapText="1"/>
    </xf>
    <xf numFmtId="0" fontId="89" fillId="0" borderId="52" xfId="0" applyFont="1" applyBorder="1" applyAlignment="1">
      <alignment horizontal="left" vertical="center" indent="1"/>
    </xf>
    <xf numFmtId="0" fontId="20" fillId="0" borderId="0" xfId="0" applyFont="1" applyAlignment="1">
      <alignment horizontal="left" vertical="center" indent="1"/>
    </xf>
    <xf numFmtId="0" fontId="20" fillId="0" borderId="52" xfId="0" applyFont="1" applyBorder="1">
      <alignment vertical="center"/>
    </xf>
    <xf numFmtId="0" fontId="22" fillId="0" borderId="55" xfId="0" applyFont="1" applyBorder="1">
      <alignment vertical="center"/>
    </xf>
    <xf numFmtId="0" fontId="89" fillId="0" borderId="47" xfId="0" applyFont="1" applyBorder="1" applyAlignment="1">
      <alignment horizontal="left" vertical="center" indent="2"/>
    </xf>
    <xf numFmtId="0" fontId="20" fillId="0" borderId="46" xfId="0" applyFont="1" applyBorder="1" applyAlignment="1">
      <alignment horizontal="left" vertical="center" indent="2"/>
    </xf>
    <xf numFmtId="0" fontId="22" fillId="0" borderId="0" xfId="0" applyFont="1">
      <alignment vertical="center"/>
    </xf>
    <xf numFmtId="0" fontId="89" fillId="0" borderId="0" xfId="0" applyFont="1" applyAlignment="1">
      <alignment horizontal="left" vertical="center" indent="2"/>
    </xf>
    <xf numFmtId="0" fontId="20" fillId="0" borderId="0" xfId="0" applyFont="1" applyAlignment="1">
      <alignment horizontal="left" vertical="center" indent="2"/>
    </xf>
    <xf numFmtId="182" fontId="87" fillId="0" borderId="44" xfId="129" applyFont="1" applyBorder="1"/>
    <xf numFmtId="182" fontId="87" fillId="0" borderId="44" xfId="129" applyFont="1" applyBorder="1" applyAlignment="1">
      <alignment horizontal="right"/>
    </xf>
    <xf numFmtId="182" fontId="89" fillId="0" borderId="0" xfId="129" applyFont="1" applyAlignment="1">
      <alignment horizontal="right"/>
    </xf>
    <xf numFmtId="0" fontId="22" fillId="0" borderId="0" xfId="0" applyFont="1" applyAlignment="1"/>
    <xf numFmtId="182" fontId="22" fillId="0" borderId="0" xfId="129" applyFont="1" applyAlignment="1" applyProtection="1">
      <alignment horizontal="left"/>
      <protection locked="0"/>
    </xf>
    <xf numFmtId="182" fontId="22" fillId="0" borderId="0" xfId="129" applyFont="1" applyProtection="1">
      <protection locked="0"/>
    </xf>
    <xf numFmtId="0" fontId="27" fillId="0" borderId="0" xfId="0" applyFont="1" applyAlignment="1"/>
    <xf numFmtId="182" fontId="22" fillId="0" borderId="0" xfId="129" quotePrefix="1" applyFont="1" applyAlignment="1" applyProtection="1">
      <alignment horizontal="left" vertical="center"/>
      <protection locked="0"/>
    </xf>
    <xf numFmtId="182" fontId="22" fillId="0" borderId="0" xfId="129" applyFont="1" applyAlignment="1" applyProtection="1">
      <alignment vertical="center"/>
      <protection locked="0"/>
    </xf>
    <xf numFmtId="182" fontId="22" fillId="0" borderId="0" xfId="129" quotePrefix="1" applyFont="1" applyAlignment="1">
      <alignment horizontal="left"/>
    </xf>
    <xf numFmtId="182" fontId="22" fillId="0" borderId="0" xfId="129" applyFont="1" applyAlignment="1">
      <alignment vertical="center"/>
    </xf>
    <xf numFmtId="182" fontId="87" fillId="0" borderId="0" xfId="129" quotePrefix="1" applyFont="1" applyAlignment="1" applyProtection="1">
      <alignment horizontal="left" vertical="center"/>
      <protection locked="0"/>
    </xf>
    <xf numFmtId="0" fontId="89" fillId="0" borderId="0" xfId="0" applyFont="1">
      <alignment vertical="center"/>
    </xf>
    <xf numFmtId="182" fontId="87" fillId="0" borderId="0" xfId="129" applyFont="1" applyAlignment="1">
      <alignment vertical="center"/>
    </xf>
    <xf numFmtId="182" fontId="89" fillId="0" borderId="0" xfId="129" applyFont="1" applyAlignment="1">
      <alignment vertical="center"/>
    </xf>
    <xf numFmtId="182" fontId="3" fillId="0" borderId="0" xfId="129" quotePrefix="1" applyFont="1" applyAlignment="1" applyProtection="1">
      <alignment horizontal="left" vertical="center"/>
      <protection locked="0"/>
    </xf>
    <xf numFmtId="182" fontId="87" fillId="0" borderId="0" xfId="129" applyFont="1" applyAlignment="1">
      <alignment horizontal="left" vertical="center"/>
    </xf>
    <xf numFmtId="0" fontId="87" fillId="0" borderId="0" xfId="0" applyFont="1" applyAlignment="1">
      <alignment horizontal="center" vertical="center"/>
    </xf>
    <xf numFmtId="182" fontId="89" fillId="0" borderId="0" xfId="129" quotePrefix="1" applyFont="1" applyAlignment="1">
      <alignment horizontal="left"/>
    </xf>
    <xf numFmtId="182" fontId="87" fillId="0" borderId="0" xfId="129" applyFont="1" applyAlignment="1" applyProtection="1">
      <alignment horizontal="left" vertical="center"/>
      <protection locked="0"/>
    </xf>
    <xf numFmtId="0" fontId="37" fillId="0" borderId="0" xfId="10" applyAlignment="1">
      <alignment vertical="center"/>
    </xf>
    <xf numFmtId="0" fontId="90" fillId="0" borderId="0" xfId="0" applyFont="1">
      <alignment vertical="center"/>
    </xf>
    <xf numFmtId="0" fontId="91" fillId="0" borderId="0" xfId="0" applyFont="1" applyAlignment="1">
      <alignment horizontal="center" vertical="center"/>
    </xf>
    <xf numFmtId="0" fontId="22" fillId="0" borderId="0" xfId="0" applyFont="1" applyAlignment="1">
      <alignment horizontal="left" vertical="center" indent="3"/>
    </xf>
    <xf numFmtId="0" fontId="89" fillId="0" borderId="0" xfId="0" applyFont="1" applyAlignment="1">
      <alignment horizontal="center" vertical="center"/>
    </xf>
    <xf numFmtId="0" fontId="13" fillId="0" borderId="7" xfId="2" applyFill="1" applyBorder="1" applyAlignment="1" applyProtection="1">
      <alignment horizontal="center" vertical="center" wrapText="1"/>
    </xf>
    <xf numFmtId="0" fontId="92" fillId="0" borderId="63" xfId="0" applyFont="1" applyBorder="1" applyAlignment="1">
      <alignment horizontal="center" vertical="center"/>
    </xf>
    <xf numFmtId="0" fontId="92" fillId="0" borderId="0" xfId="0" applyFont="1">
      <alignment vertical="center"/>
    </xf>
    <xf numFmtId="0" fontId="92" fillId="0" borderId="45" xfId="0" applyFont="1" applyBorder="1" applyAlignment="1">
      <alignment horizontal="left" vertical="center"/>
    </xf>
    <xf numFmtId="0" fontId="92" fillId="0" borderId="46" xfId="0" applyFont="1" applyBorder="1" applyAlignment="1">
      <alignment horizontal="left" vertical="center"/>
    </xf>
    <xf numFmtId="0" fontId="37" fillId="0" borderId="0" xfId="10">
      <alignment vertical="center"/>
    </xf>
    <xf numFmtId="0" fontId="92" fillId="0" borderId="44" xfId="0" applyFont="1" applyBorder="1">
      <alignment vertical="center"/>
    </xf>
    <xf numFmtId="0" fontId="22" fillId="0" borderId="65" xfId="0" applyFont="1" applyBorder="1" applyAlignment="1">
      <alignment horizontal="center" vertical="center" wrapText="1"/>
    </xf>
    <xf numFmtId="183" fontId="22" fillId="0" borderId="16" xfId="0" applyNumberFormat="1" applyFont="1" applyBorder="1">
      <alignment vertical="center"/>
    </xf>
    <xf numFmtId="183" fontId="22" fillId="0" borderId="11" xfId="0" applyNumberFormat="1" applyFont="1" applyBorder="1">
      <alignment vertical="center"/>
    </xf>
    <xf numFmtId="184" fontId="22" fillId="0" borderId="15" xfId="0" applyNumberFormat="1" applyFont="1" applyBorder="1">
      <alignment vertical="center"/>
    </xf>
    <xf numFmtId="183" fontId="22" fillId="0" borderId="10" xfId="0" applyNumberFormat="1" applyFont="1" applyBorder="1">
      <alignment vertical="center"/>
    </xf>
    <xf numFmtId="183" fontId="22" fillId="0" borderId="9" xfId="0" applyNumberFormat="1" applyFont="1" applyBorder="1">
      <alignment vertical="center"/>
    </xf>
    <xf numFmtId="184" fontId="22" fillId="0" borderId="8" xfId="0" applyNumberFormat="1" applyFont="1" applyBorder="1">
      <alignment vertical="center"/>
    </xf>
    <xf numFmtId="183" fontId="22" fillId="0" borderId="8" xfId="0" applyNumberFormat="1" applyFont="1" applyBorder="1">
      <alignment vertical="center"/>
    </xf>
    <xf numFmtId="183" fontId="22" fillId="37" borderId="8" xfId="0" applyNumberFormat="1" applyFont="1" applyFill="1" applyBorder="1">
      <alignment vertical="center"/>
    </xf>
    <xf numFmtId="0" fontId="22" fillId="0" borderId="68" xfId="0" applyFont="1" applyBorder="1">
      <alignment vertical="center"/>
    </xf>
    <xf numFmtId="183" fontId="22" fillId="0" borderId="16" xfId="0" applyNumberFormat="1" applyFont="1" applyBorder="1" applyAlignment="1">
      <alignment horizontal="right" vertical="center"/>
    </xf>
    <xf numFmtId="183" fontId="22" fillId="37" borderId="15" xfId="0" applyNumberFormat="1" applyFont="1" applyFill="1" applyBorder="1">
      <alignment vertical="center"/>
    </xf>
    <xf numFmtId="0" fontId="22" fillId="0" borderId="54" xfId="0" applyFont="1" applyBorder="1">
      <alignment vertical="center"/>
    </xf>
    <xf numFmtId="184" fontId="22" fillId="0" borderId="10" xfId="0" applyNumberFormat="1" applyFont="1" applyBorder="1">
      <alignment vertical="center"/>
    </xf>
    <xf numFmtId="184" fontId="22" fillId="0" borderId="10" xfId="0" applyNumberFormat="1" applyFont="1" applyBorder="1" applyAlignment="1">
      <alignment horizontal="right" vertical="center"/>
    </xf>
    <xf numFmtId="183" fontId="22" fillId="0" borderId="10" xfId="0" applyNumberFormat="1" applyFont="1" applyBorder="1" applyAlignment="1">
      <alignment horizontal="right" vertical="center"/>
    </xf>
    <xf numFmtId="183" fontId="22" fillId="37" borderId="10" xfId="0" applyNumberFormat="1" applyFont="1" applyFill="1" applyBorder="1">
      <alignment vertical="center"/>
    </xf>
    <xf numFmtId="184" fontId="22" fillId="0" borderId="71" xfId="0" applyNumberFormat="1" applyFont="1" applyBorder="1">
      <alignment vertical="center"/>
    </xf>
    <xf numFmtId="183" fontId="22" fillId="0" borderId="69" xfId="0" applyNumberFormat="1" applyFont="1" applyBorder="1">
      <alignment vertical="center"/>
    </xf>
    <xf numFmtId="183" fontId="22" fillId="37" borderId="65" xfId="0" applyNumberFormat="1" applyFont="1" applyFill="1" applyBorder="1">
      <alignment vertical="center"/>
    </xf>
    <xf numFmtId="0" fontId="92" fillId="0" borderId="0" xfId="0" applyFont="1" applyAlignment="1">
      <alignment horizontal="left" vertical="center"/>
    </xf>
    <xf numFmtId="0" fontId="92" fillId="0" borderId="0" xfId="0" applyFont="1" applyAlignment="1">
      <alignment horizontal="right" vertical="center"/>
    </xf>
    <xf numFmtId="0" fontId="92" fillId="0" borderId="0" xfId="0" applyFont="1" applyAlignment="1"/>
    <xf numFmtId="0" fontId="92" fillId="0" borderId="0" xfId="0" applyFont="1" applyAlignment="1">
      <alignment horizontal="right"/>
    </xf>
    <xf numFmtId="0" fontId="92" fillId="0" borderId="0" xfId="0" quotePrefix="1" applyFont="1">
      <alignment vertical="center"/>
    </xf>
    <xf numFmtId="0" fontId="94" fillId="0" borderId="4" xfId="4" applyFont="1" applyBorder="1" applyAlignment="1" applyProtection="1">
      <alignment horizontal="center" vertical="center"/>
      <protection locked="0"/>
    </xf>
    <xf numFmtId="0" fontId="94" fillId="0" borderId="0" xfId="4" applyFont="1" applyAlignment="1" applyProtection="1">
      <alignment horizontal="center" vertical="center"/>
      <protection locked="0"/>
    </xf>
    <xf numFmtId="0" fontId="94" fillId="0" borderId="0" xfId="4" applyFont="1" applyAlignment="1" applyProtection="1">
      <alignment vertical="center"/>
      <protection locked="0"/>
    </xf>
    <xf numFmtId="0" fontId="37" fillId="0" borderId="0" xfId="10" applyAlignment="1" applyProtection="1">
      <alignment vertical="center"/>
      <protection locked="0"/>
    </xf>
    <xf numFmtId="0" fontId="94" fillId="0" borderId="11" xfId="4" applyFont="1" applyBorder="1" applyAlignment="1" applyProtection="1">
      <alignment vertical="center"/>
      <protection locked="0"/>
    </xf>
    <xf numFmtId="0" fontId="94" fillId="0" borderId="11" xfId="4" applyFont="1" applyBorder="1" applyAlignment="1" applyProtection="1">
      <alignment horizontal="center" vertical="center"/>
      <protection locked="0"/>
    </xf>
    <xf numFmtId="0" fontId="22" fillId="0" borderId="0" xfId="4" applyFont="1" applyAlignment="1" applyProtection="1">
      <alignment vertical="center"/>
      <protection locked="0"/>
    </xf>
    <xf numFmtId="0" fontId="89" fillId="0" borderId="0" xfId="4" applyFont="1" applyAlignment="1" applyProtection="1">
      <alignment vertical="center"/>
      <protection locked="0"/>
    </xf>
    <xf numFmtId="0" fontId="67" fillId="0" borderId="0" xfId="4" applyFont="1" applyAlignment="1" applyProtection="1">
      <alignment horizontal="center" vertical="center"/>
      <protection locked="0"/>
    </xf>
    <xf numFmtId="0" fontId="4" fillId="0" borderId="0" xfId="4" applyFont="1" applyAlignment="1" applyProtection="1">
      <alignment horizontal="center" vertical="center"/>
      <protection locked="0"/>
    </xf>
    <xf numFmtId="0" fontId="87" fillId="0" borderId="0" xfId="4" applyFont="1" applyProtection="1">
      <protection locked="0"/>
    </xf>
    <xf numFmtId="0" fontId="87" fillId="0" borderId="0" xfId="4" applyFont="1" applyAlignment="1" applyProtection="1">
      <alignment horizontal="center" vertical="center"/>
      <protection locked="0"/>
    </xf>
    <xf numFmtId="0" fontId="3" fillId="0" borderId="56" xfId="4" applyFont="1" applyBorder="1" applyAlignment="1" applyProtection="1">
      <alignment horizontal="center" vertical="center"/>
      <protection locked="0"/>
    </xf>
    <xf numFmtId="0" fontId="3" fillId="0" borderId="67" xfId="4" applyFont="1" applyBorder="1" applyAlignment="1" applyProtection="1">
      <alignment horizontal="center" vertical="center"/>
      <protection locked="0"/>
    </xf>
    <xf numFmtId="41" fontId="87" fillId="0" borderId="16" xfId="4" quotePrefix="1" applyNumberFormat="1" applyFont="1" applyBorder="1" applyAlignment="1" applyProtection="1">
      <alignment horizontal="center" vertical="center"/>
      <protection hidden="1"/>
    </xf>
    <xf numFmtId="41" fontId="87" fillId="0" borderId="49" xfId="4" quotePrefix="1" applyNumberFormat="1" applyFont="1" applyBorder="1" applyAlignment="1" applyProtection="1">
      <alignment horizontal="center" vertical="center"/>
      <protection hidden="1"/>
    </xf>
    <xf numFmtId="0" fontId="3" fillId="0" borderId="60" xfId="4" applyFont="1" applyBorder="1" applyAlignment="1" applyProtection="1">
      <alignment horizontal="center" vertical="center"/>
      <protection locked="0"/>
    </xf>
    <xf numFmtId="41" fontId="87" fillId="0" borderId="10" xfId="4" quotePrefix="1" applyNumberFormat="1" applyFont="1" applyBorder="1" applyAlignment="1" applyProtection="1">
      <alignment horizontal="center" vertical="center"/>
      <protection hidden="1"/>
    </xf>
    <xf numFmtId="41" fontId="87" fillId="0" borderId="4" xfId="4" quotePrefix="1" applyNumberFormat="1" applyFont="1" applyBorder="1" applyAlignment="1" applyProtection="1">
      <alignment horizontal="center" vertical="center"/>
      <protection hidden="1"/>
    </xf>
    <xf numFmtId="0" fontId="3" fillId="0" borderId="70" xfId="4" applyFont="1" applyBorder="1" applyAlignment="1" applyProtection="1">
      <alignment horizontal="center" vertical="center"/>
      <protection locked="0"/>
    </xf>
    <xf numFmtId="41" fontId="87" fillId="0" borderId="71" xfId="4" quotePrefix="1" applyNumberFormat="1" applyFont="1" applyBorder="1" applyAlignment="1" applyProtection="1">
      <alignment horizontal="center" vertical="center"/>
      <protection hidden="1"/>
    </xf>
    <xf numFmtId="41" fontId="87" fillId="0" borderId="56" xfId="4" quotePrefix="1" applyNumberFormat="1" applyFont="1" applyBorder="1" applyAlignment="1" applyProtection="1">
      <alignment horizontal="center" vertical="center"/>
      <protection hidden="1"/>
    </xf>
    <xf numFmtId="0" fontId="87" fillId="0" borderId="0" xfId="4" applyFont="1" applyAlignment="1" applyProtection="1">
      <alignment horizontal="left"/>
      <protection locked="0"/>
    </xf>
    <xf numFmtId="0" fontId="87" fillId="0" borderId="0" xfId="4" applyFont="1" applyAlignment="1" applyProtection="1">
      <alignment horizontal="center"/>
      <protection locked="0"/>
    </xf>
    <xf numFmtId="0" fontId="87" fillId="0" borderId="0" xfId="4" applyFont="1" applyAlignment="1" applyProtection="1">
      <alignment horizontal="left" vertical="center"/>
      <protection locked="0"/>
    </xf>
    <xf numFmtId="0" fontId="3" fillId="0" borderId="0" xfId="4" applyFont="1" applyAlignment="1" applyProtection="1">
      <alignment horizontal="right"/>
      <protection locked="0"/>
    </xf>
    <xf numFmtId="0" fontId="87" fillId="0" borderId="77" xfId="34" applyFont="1" applyBorder="1" applyAlignment="1" applyProtection="1">
      <alignment horizontal="distributed" vertical="center"/>
      <protection locked="0"/>
    </xf>
    <xf numFmtId="0" fontId="87" fillId="0" borderId="0" xfId="34" applyFont="1" applyAlignment="1" applyProtection="1">
      <protection locked="0"/>
    </xf>
    <xf numFmtId="0" fontId="87" fillId="0" borderId="77" xfId="34" applyFont="1" applyBorder="1" applyAlignment="1" applyProtection="1">
      <alignment horizontal="center" vertical="center"/>
      <protection locked="0"/>
    </xf>
    <xf numFmtId="0" fontId="16" fillId="0" borderId="0" xfId="34" applyAlignment="1" applyProtection="1">
      <protection locked="0"/>
    </xf>
    <xf numFmtId="0" fontId="87" fillId="0" borderId="79" xfId="34" applyFont="1" applyBorder="1" applyAlignment="1" applyProtection="1">
      <protection locked="0"/>
    </xf>
    <xf numFmtId="0" fontId="87" fillId="0" borderId="79" xfId="34" applyFont="1" applyBorder="1" applyProtection="1">
      <alignment vertical="center"/>
      <protection locked="0"/>
    </xf>
    <xf numFmtId="0" fontId="99" fillId="0" borderId="80" xfId="34" applyFont="1" applyBorder="1" applyAlignment="1">
      <alignment horizontal="right"/>
    </xf>
    <xf numFmtId="0" fontId="22" fillId="0" borderId="0" xfId="34" applyFont="1" applyAlignment="1" applyProtection="1">
      <protection locked="0"/>
    </xf>
    <xf numFmtId="0" fontId="22" fillId="0" borderId="0" xfId="34" applyFont="1" applyProtection="1">
      <alignment vertical="center"/>
      <protection locked="0"/>
    </xf>
    <xf numFmtId="0" fontId="87" fillId="0" borderId="0" xfId="34" applyFont="1" applyAlignment="1" applyProtection="1">
      <alignment horizontal="righ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6" xfId="34" applyFont="1" applyBorder="1" applyAlignment="1" applyProtection="1">
      <alignment horizontal="distributed" vertical="center"/>
      <protection locked="0"/>
    </xf>
    <xf numFmtId="0" fontId="22" fillId="0" borderId="87" xfId="34" applyFont="1" applyBorder="1" applyAlignment="1" applyProtection="1">
      <alignment horizontal="right" vertical="center"/>
      <protection locked="0"/>
    </xf>
    <xf numFmtId="0" fontId="22" fillId="0" borderId="88" xfId="34" applyFont="1" applyBorder="1" applyAlignment="1" applyProtection="1">
      <alignment horizontal="right" vertical="center"/>
      <protection locked="0"/>
    </xf>
    <xf numFmtId="0" fontId="22" fillId="0" borderId="89" xfId="34" applyFont="1" applyBorder="1" applyAlignment="1" applyProtection="1">
      <alignment horizontal="distributed" vertical="center"/>
      <protection locked="0"/>
    </xf>
    <xf numFmtId="0" fontId="22" fillId="0" borderId="90" xfId="34" applyFont="1" applyBorder="1" applyAlignment="1" applyProtection="1">
      <alignment horizontal="right" vertical="center"/>
      <protection locked="0"/>
    </xf>
    <xf numFmtId="0" fontId="22" fillId="0" borderId="0" xfId="34" applyFont="1" applyAlignment="1" applyProtection="1">
      <alignment horizontal="right" vertical="center"/>
      <protection locked="0"/>
    </xf>
    <xf numFmtId="0" fontId="22" fillId="0" borderId="91" xfId="34" applyFont="1" applyBorder="1" applyAlignment="1" applyProtection="1">
      <alignment horizontal="distributed" vertical="center"/>
      <protection locked="0"/>
    </xf>
    <xf numFmtId="0" fontId="22" fillId="0" borderId="79" xfId="34" applyFont="1" applyBorder="1" applyAlignment="1" applyProtection="1">
      <alignment horizontal="right" vertical="center"/>
      <protection locked="0"/>
    </xf>
    <xf numFmtId="0" fontId="22" fillId="0" borderId="0" xfId="34" applyFont="1" applyAlignment="1" applyProtection="1">
      <alignment horizontal="left" vertical="center"/>
      <protection locked="0"/>
    </xf>
    <xf numFmtId="0" fontId="22" fillId="0" borderId="0" xfId="34" applyFont="1" applyAlignment="1">
      <alignment horizontal="right" vertical="top"/>
    </xf>
    <xf numFmtId="0" fontId="22" fillId="0" borderId="0" xfId="34" applyFont="1" applyAlignment="1" applyProtection="1">
      <alignment horizontal="center" vertical="center"/>
      <protection locked="0"/>
    </xf>
    <xf numFmtId="0" fontId="22" fillId="0" borderId="92" xfId="34" applyFont="1" applyBorder="1" applyAlignment="1" applyProtection="1">
      <alignment horizontal="right" vertical="center"/>
      <protection locked="0"/>
    </xf>
    <xf numFmtId="0" fontId="87" fillId="0" borderId="4" xfId="0" applyFont="1" applyBorder="1" applyAlignment="1" applyProtection="1">
      <alignment horizontal="center" vertical="center"/>
      <protection locked="0"/>
    </xf>
    <xf numFmtId="0" fontId="87" fillId="0" borderId="0" xfId="0" applyFont="1" applyAlignment="1" applyProtection="1">
      <alignment horizontal="center" vertical="center"/>
      <protection locked="0"/>
    </xf>
    <xf numFmtId="0" fontId="87" fillId="0" borderId="0" xfId="0" applyFont="1" applyProtection="1">
      <alignment vertical="center"/>
      <protection locked="0"/>
    </xf>
    <xf numFmtId="0" fontId="87" fillId="0" borderId="4" xfId="0" applyFont="1" applyBorder="1" applyAlignment="1">
      <alignment horizontal="center" vertical="center" shrinkToFit="1"/>
    </xf>
    <xf numFmtId="0" fontId="87" fillId="0" borderId="11" xfId="0" applyFont="1" applyBorder="1" applyProtection="1">
      <alignment vertical="center"/>
      <protection locked="0"/>
    </xf>
    <xf numFmtId="0" fontId="89" fillId="0" borderId="0" xfId="0" applyFont="1" applyProtection="1">
      <alignment vertical="center"/>
      <protection locked="0"/>
    </xf>
    <xf numFmtId="0" fontId="22" fillId="0" borderId="11" xfId="0" applyFont="1" applyBorder="1" applyAlignment="1" applyProtection="1">
      <alignment horizontal="right"/>
      <protection locked="0"/>
    </xf>
    <xf numFmtId="0" fontId="87" fillId="0" borderId="10" xfId="0" applyFont="1" applyBorder="1" applyAlignment="1" applyProtection="1">
      <alignment horizontal="center" vertical="center"/>
      <protection locked="0"/>
    </xf>
    <xf numFmtId="41" fontId="87" fillId="0" borderId="4" xfId="0" applyNumberFormat="1" applyFont="1" applyBorder="1" applyAlignment="1" applyProtection="1">
      <alignment horizontal="center" vertical="center"/>
      <protection hidden="1"/>
    </xf>
    <xf numFmtId="41" fontId="87" fillId="0" borderId="8" xfId="0" applyNumberFormat="1" applyFont="1" applyBorder="1" applyAlignment="1" applyProtection="1">
      <alignment horizontal="center" vertical="center"/>
      <protection hidden="1"/>
    </xf>
    <xf numFmtId="41" fontId="87" fillId="0" borderId="4" xfId="0" applyNumberFormat="1" applyFont="1" applyBorder="1" applyAlignment="1" applyProtection="1">
      <alignment horizontal="center" vertical="center"/>
      <protection locked="0"/>
    </xf>
    <xf numFmtId="41" fontId="87" fillId="0" borderId="8" xfId="0" applyNumberFormat="1" applyFont="1" applyBorder="1" applyAlignment="1" applyProtection="1">
      <alignment horizontal="center" vertical="center"/>
      <protection locked="0"/>
    </xf>
    <xf numFmtId="0" fontId="87" fillId="0" borderId="0" xfId="0" applyFont="1" applyAlignment="1" applyProtection="1">
      <alignment horizontal="left" vertical="center"/>
      <protection locked="0"/>
    </xf>
    <xf numFmtId="0" fontId="87" fillId="0" borderId="12" xfId="0" applyFont="1" applyBorder="1" applyAlignment="1" applyProtection="1">
      <alignment horizontal="left" vertical="center"/>
      <protection locked="0"/>
    </xf>
    <xf numFmtId="0" fontId="87" fillId="0" borderId="0" xfId="0" applyFont="1" applyAlignment="1" applyProtection="1">
      <alignment horizontal="right" vertical="center"/>
      <protection locked="0"/>
    </xf>
    <xf numFmtId="0" fontId="87" fillId="0" borderId="0" xfId="0" applyFont="1" applyAlignment="1" applyProtection="1">
      <alignment horizontal="left"/>
      <protection locked="0"/>
    </xf>
    <xf numFmtId="0" fontId="87" fillId="0" borderId="0" xfId="0" applyFont="1" applyAlignment="1" applyProtection="1">
      <alignment horizontal="center"/>
      <protection locked="0"/>
    </xf>
    <xf numFmtId="0" fontId="16" fillId="0" borderId="0" xfId="0" applyFont="1">
      <alignment vertical="center"/>
    </xf>
    <xf numFmtId="0" fontId="87" fillId="0" borderId="4" xfId="130" applyFont="1" applyBorder="1" applyAlignment="1" applyProtection="1">
      <alignment horizontal="center" vertical="center"/>
      <protection locked="0"/>
    </xf>
    <xf numFmtId="0" fontId="87" fillId="0" borderId="0" xfId="130" applyFont="1" applyAlignment="1" applyProtection="1">
      <alignment horizontal="center" vertical="center"/>
      <protection locked="0"/>
    </xf>
    <xf numFmtId="0" fontId="87" fillId="0" borderId="0" xfId="130" applyFont="1" applyAlignment="1" applyProtection="1">
      <alignment vertical="center"/>
      <protection locked="0"/>
    </xf>
    <xf numFmtId="0" fontId="87" fillId="0" borderId="0" xfId="131" applyFont="1" applyAlignment="1">
      <alignment horizontal="justify" vertical="center" wrapText="1"/>
    </xf>
    <xf numFmtId="0" fontId="87" fillId="0" borderId="11" xfId="130" applyFont="1" applyBorder="1" applyAlignment="1" applyProtection="1">
      <alignment vertical="center"/>
      <protection locked="0"/>
    </xf>
    <xf numFmtId="0" fontId="87" fillId="0" borderId="11" xfId="131" applyFont="1" applyBorder="1" applyAlignment="1">
      <alignment horizontal="justify" vertical="center" wrapText="1"/>
    </xf>
    <xf numFmtId="0" fontId="87" fillId="0" borderId="11" xfId="131" applyFont="1" applyBorder="1" applyAlignment="1">
      <alignment wrapText="1"/>
    </xf>
    <xf numFmtId="0" fontId="87" fillId="0" borderId="11" xfId="131" applyFont="1" applyBorder="1"/>
    <xf numFmtId="0" fontId="87" fillId="0" borderId="10" xfId="131" applyFont="1" applyBorder="1" applyAlignment="1">
      <alignment horizontal="distributed" vertical="center" wrapText="1"/>
    </xf>
    <xf numFmtId="0" fontId="87" fillId="0" borderId="16" xfId="131" applyFont="1" applyBorder="1" applyAlignment="1">
      <alignment horizontal="distributed" vertical="center" wrapText="1"/>
    </xf>
    <xf numFmtId="0" fontId="87" fillId="0" borderId="4" xfId="131" applyFont="1" applyBorder="1" applyAlignment="1">
      <alignment horizontal="distributed" vertical="center" wrapText="1"/>
    </xf>
    <xf numFmtId="0" fontId="87" fillId="0" borderId="11" xfId="131" applyFont="1" applyBorder="1" applyAlignment="1">
      <alignment horizontal="distributed" vertical="center" wrapText="1"/>
    </xf>
    <xf numFmtId="0" fontId="87" fillId="0" borderId="16" xfId="132" applyFont="1" applyBorder="1" applyAlignment="1">
      <alignment horizontal="center" vertical="center"/>
    </xf>
    <xf numFmtId="185" fontId="103" fillId="0" borderId="16" xfId="131" applyNumberFormat="1" applyFont="1" applyBorder="1" applyAlignment="1">
      <alignment horizontal="right" vertical="center"/>
    </xf>
    <xf numFmtId="185" fontId="103" fillId="0" borderId="7" xfId="131" applyNumberFormat="1" applyFont="1" applyBorder="1" applyAlignment="1">
      <alignment horizontal="right" vertical="center"/>
    </xf>
    <xf numFmtId="0" fontId="87" fillId="0" borderId="10" xfId="132" applyFont="1" applyBorder="1" applyAlignment="1">
      <alignment horizontal="center" vertical="center"/>
    </xf>
    <xf numFmtId="186" fontId="103" fillId="0" borderId="10" xfId="131" applyNumberFormat="1" applyFont="1" applyBorder="1" applyAlignment="1">
      <alignment horizontal="right" vertical="center"/>
    </xf>
    <xf numFmtId="186" fontId="103" fillId="0" borderId="4" xfId="131" applyNumberFormat="1" applyFont="1" applyBorder="1" applyAlignment="1">
      <alignment horizontal="right" vertical="center"/>
    </xf>
    <xf numFmtId="0" fontId="40" fillId="0" borderId="0" xfId="131" applyAlignment="1">
      <alignment vertical="center"/>
    </xf>
    <xf numFmtId="0" fontId="87" fillId="0" borderId="0" xfId="0" applyFont="1" applyAlignment="1" applyProtection="1">
      <protection locked="0"/>
    </xf>
    <xf numFmtId="0" fontId="22" fillId="0" borderId="4"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0" xfId="0" applyFont="1" applyProtection="1">
      <alignment vertical="center"/>
      <protection locked="0"/>
    </xf>
    <xf numFmtId="0" fontId="22" fillId="0" borderId="11" xfId="0" applyFont="1" applyBorder="1" applyProtection="1">
      <alignment vertical="center"/>
      <protection locked="0"/>
    </xf>
    <xf numFmtId="0" fontId="24" fillId="0" borderId="11" xfId="0" applyFont="1" applyBorder="1" applyAlignment="1" applyProtection="1">
      <alignment horizontal="center" vertical="center"/>
      <protection locked="0"/>
    </xf>
    <xf numFmtId="0" fontId="24" fillId="0" borderId="11" xfId="0" applyFont="1" applyBorder="1" applyProtection="1">
      <alignment vertical="center"/>
      <protection locked="0"/>
    </xf>
    <xf numFmtId="0" fontId="105" fillId="0" borderId="0" xfId="0" applyFont="1" applyProtection="1">
      <alignment vertical="center"/>
      <protection locked="0"/>
    </xf>
    <xf numFmtId="0" fontId="97" fillId="0" borderId="0" xfId="0" applyFont="1" applyAlignment="1" applyProtection="1">
      <protection locked="0"/>
    </xf>
    <xf numFmtId="0" fontId="97"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41" fontId="71" fillId="0" borderId="16" xfId="0" applyNumberFormat="1" applyFont="1" applyBorder="1" applyAlignment="1" applyProtection="1">
      <alignment horizontal="right" vertical="center"/>
      <protection hidden="1"/>
    </xf>
    <xf numFmtId="0" fontId="3" fillId="0" borderId="60"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87" fillId="0" borderId="0" xfId="0" applyFont="1" applyAlignment="1" applyProtection="1">
      <alignment horizontal="left" vertical="top"/>
      <protection locked="0"/>
    </xf>
    <xf numFmtId="0" fontId="97" fillId="0" borderId="0" xfId="0" applyFont="1" applyAlignment="1" applyProtection="1">
      <alignment vertical="top"/>
      <protection locked="0"/>
    </xf>
    <xf numFmtId="0" fontId="87" fillId="0" borderId="0" xfId="0" applyFont="1" applyAlignment="1" applyProtection="1">
      <alignment vertical="top"/>
      <protection locked="0"/>
    </xf>
    <xf numFmtId="0" fontId="87" fillId="0" borderId="0" xfId="0" applyFont="1" applyAlignment="1" applyProtection="1">
      <alignment horizontal="center" vertical="top"/>
      <protection locked="0"/>
    </xf>
    <xf numFmtId="0" fontId="71" fillId="0" borderId="0" xfId="0" applyFont="1" applyAlignment="1" applyProtection="1">
      <alignment horizontal="right" vertical="top"/>
      <protection locked="0"/>
    </xf>
    <xf numFmtId="0" fontId="97" fillId="0" borderId="0" xfId="0" applyFont="1" applyAlignment="1" applyProtection="1">
      <alignment horizontal="center"/>
      <protection locked="0"/>
    </xf>
    <xf numFmtId="0" fontId="97" fillId="0" borderId="0" xfId="0" applyFont="1" applyAlignment="1" applyProtection="1">
      <alignment horizontal="left"/>
      <protection locked="0"/>
    </xf>
    <xf numFmtId="0" fontId="24" fillId="0" borderId="4"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87" fillId="0" borderId="63" xfId="130" applyFont="1" applyBorder="1" applyAlignment="1" applyProtection="1">
      <alignment horizontal="center" vertical="center"/>
      <protection locked="0"/>
    </xf>
    <xf numFmtId="0" fontId="22" fillId="0" borderId="0" xfId="131" applyFont="1" applyAlignment="1">
      <alignment horizontal="justify" wrapText="1"/>
    </xf>
    <xf numFmtId="0" fontId="24" fillId="0" borderId="0" xfId="131" applyFont="1"/>
    <xf numFmtId="0" fontId="22" fillId="0" borderId="52" xfId="130" applyFont="1" applyBorder="1" applyAlignment="1" applyProtection="1">
      <alignment horizontal="center" vertical="center"/>
      <protection locked="0"/>
    </xf>
    <xf numFmtId="0" fontId="87" fillId="0" borderId="58" xfId="130" applyFont="1" applyBorder="1" applyAlignment="1" applyProtection="1">
      <alignment horizontal="center" vertical="center"/>
      <protection locked="0"/>
    </xf>
    <xf numFmtId="0" fontId="92" fillId="0" borderId="50" xfId="130" applyFont="1" applyBorder="1" applyAlignment="1" applyProtection="1">
      <alignment horizontal="center" vertical="center"/>
      <protection locked="0"/>
    </xf>
    <xf numFmtId="0" fontId="37" fillId="0" borderId="0" xfId="10" applyBorder="1" applyAlignment="1"/>
    <xf numFmtId="0" fontId="87" fillId="0" borderId="46" xfId="130" applyFont="1" applyBorder="1" applyAlignment="1" applyProtection="1">
      <alignment vertical="center"/>
      <protection locked="0"/>
    </xf>
    <xf numFmtId="0" fontId="22" fillId="0" borderId="46" xfId="131" applyFont="1" applyBorder="1" applyAlignment="1">
      <alignment horizontal="justify" wrapText="1"/>
    </xf>
    <xf numFmtId="0" fontId="24" fillId="0" borderId="46" xfId="131" applyFont="1" applyBorder="1"/>
    <xf numFmtId="0" fontId="22" fillId="0" borderId="47" xfId="130" applyFont="1" applyBorder="1" applyAlignment="1" applyProtection="1">
      <alignment horizontal="center" vertical="center"/>
      <protection locked="0"/>
    </xf>
    <xf numFmtId="0" fontId="87" fillId="0" borderId="93" xfId="130" applyFont="1" applyBorder="1" applyAlignment="1" applyProtection="1">
      <alignment horizontal="center" vertical="center"/>
      <protection locked="0"/>
    </xf>
    <xf numFmtId="0" fontId="87" fillId="0" borderId="57" xfId="130" applyFont="1" applyBorder="1" applyAlignment="1" applyProtection="1">
      <alignment horizontal="center" vertical="center"/>
      <protection locked="0"/>
    </xf>
    <xf numFmtId="0" fontId="40" fillId="0" borderId="0" xfId="131"/>
    <xf numFmtId="0" fontId="87" fillId="0" borderId="46" xfId="131" applyFont="1" applyBorder="1" applyAlignment="1">
      <alignment horizontal="right" wrapText="1"/>
    </xf>
    <xf numFmtId="0" fontId="97" fillId="0" borderId="0" xfId="131" applyFont="1" applyAlignment="1">
      <alignment horizontal="center" vertical="center"/>
    </xf>
    <xf numFmtId="0" fontId="87" fillId="0" borderId="71" xfId="131" applyFont="1" applyBorder="1" applyAlignment="1">
      <alignment horizontal="distributed" vertical="center" wrapText="1" justifyLastLine="1"/>
    </xf>
    <xf numFmtId="0" fontId="87" fillId="0" borderId="76" xfId="131" applyFont="1" applyBorder="1" applyAlignment="1">
      <alignment horizontal="distributed" vertical="center" wrapText="1" justifyLastLine="1"/>
    </xf>
    <xf numFmtId="0" fontId="87" fillId="0" borderId="56" xfId="131" applyFont="1" applyBorder="1" applyAlignment="1">
      <alignment horizontal="distributed" vertical="center" wrapText="1" justifyLastLine="1"/>
    </xf>
    <xf numFmtId="0" fontId="87" fillId="0" borderId="94" xfId="131" applyFont="1" applyBorder="1" applyAlignment="1">
      <alignment horizontal="distributed" vertical="center" wrapText="1" justifyLastLine="1"/>
    </xf>
    <xf numFmtId="0" fontId="87" fillId="0" borderId="95" xfId="132" applyFont="1" applyBorder="1" applyAlignment="1">
      <alignment horizontal="center" vertical="center"/>
    </xf>
    <xf numFmtId="0" fontId="40" fillId="0" borderId="0" xfId="131" applyAlignment="1">
      <alignment horizontal="center" vertical="center"/>
    </xf>
    <xf numFmtId="0" fontId="87" fillId="0" borderId="60" xfId="132" applyFont="1" applyBorder="1" applyAlignment="1">
      <alignment horizontal="center" vertical="center"/>
    </xf>
    <xf numFmtId="0" fontId="87" fillId="0" borderId="70" xfId="132" applyFont="1" applyBorder="1" applyAlignment="1">
      <alignment horizontal="center" vertical="center"/>
    </xf>
    <xf numFmtId="0" fontId="87" fillId="0" borderId="0" xfId="4" applyFont="1" applyAlignment="1" applyProtection="1">
      <alignment horizontal="right"/>
      <protection locked="0"/>
    </xf>
    <xf numFmtId="41" fontId="97" fillId="0" borderId="7" xfId="0" applyNumberFormat="1" applyFont="1" applyBorder="1" applyAlignment="1" applyProtection="1">
      <alignment horizontal="right" vertical="center"/>
      <protection locked="0"/>
    </xf>
    <xf numFmtId="41" fontId="97" fillId="0" borderId="15" xfId="0" applyNumberFormat="1" applyFont="1" applyBorder="1" applyAlignment="1" applyProtection="1">
      <alignment horizontal="right" vertical="center"/>
      <protection locked="0"/>
    </xf>
    <xf numFmtId="41" fontId="97" fillId="0" borderId="10" xfId="0" applyNumberFormat="1" applyFont="1" applyBorder="1" applyAlignment="1" applyProtection="1">
      <alignment horizontal="right" vertical="center"/>
      <protection hidden="1"/>
    </xf>
    <xf numFmtId="41" fontId="97" fillId="0" borderId="4" xfId="0" applyNumberFormat="1" applyFont="1" applyBorder="1" applyAlignment="1" applyProtection="1">
      <alignment horizontal="right" vertical="center"/>
      <protection locked="0"/>
    </xf>
    <xf numFmtId="41" fontId="108" fillId="0" borderId="4" xfId="0" applyNumberFormat="1" applyFont="1" applyBorder="1" applyAlignment="1" applyProtection="1">
      <alignment horizontal="right" vertical="center"/>
      <protection locked="0"/>
    </xf>
    <xf numFmtId="41" fontId="108" fillId="0" borderId="8" xfId="0" applyNumberFormat="1" applyFont="1" applyBorder="1" applyAlignment="1" applyProtection="1">
      <alignment horizontal="right" vertical="center"/>
      <protection locked="0"/>
    </xf>
    <xf numFmtId="41" fontId="71" fillId="0" borderId="71" xfId="0" applyNumberFormat="1" applyFont="1" applyBorder="1" applyAlignment="1" applyProtection="1">
      <alignment horizontal="right" vertical="center"/>
      <protection hidden="1"/>
    </xf>
    <xf numFmtId="41" fontId="97" fillId="0" borderId="56" xfId="0" applyNumberFormat="1" applyFont="1" applyBorder="1" applyAlignment="1" applyProtection="1">
      <alignment horizontal="right" vertical="center"/>
      <protection locked="0"/>
    </xf>
    <xf numFmtId="41" fontId="108" fillId="0" borderId="56" xfId="0" applyNumberFormat="1" applyFont="1" applyBorder="1" applyAlignment="1" applyProtection="1">
      <alignment horizontal="right" vertical="center"/>
      <protection locked="0"/>
    </xf>
    <xf numFmtId="41" fontId="108" fillId="0" borderId="65" xfId="0" applyNumberFormat="1" applyFont="1" applyBorder="1" applyAlignment="1" applyProtection="1">
      <alignment horizontal="right" vertical="center"/>
      <protection locked="0"/>
    </xf>
    <xf numFmtId="0" fontId="71" fillId="0" borderId="10" xfId="0" applyFont="1" applyBorder="1" applyAlignment="1" applyProtection="1">
      <alignment horizontal="center" vertical="center"/>
      <protection locked="0"/>
    </xf>
    <xf numFmtId="0" fontId="71" fillId="0" borderId="4" xfId="0" applyFont="1" applyBorder="1" applyAlignment="1" applyProtection="1">
      <alignment horizontal="center" vertical="center"/>
      <protection locked="0"/>
    </xf>
    <xf numFmtId="0" fontId="71" fillId="0" borderId="8" xfId="0" applyFont="1" applyBorder="1" applyAlignment="1" applyProtection="1">
      <alignment horizontal="center" vertical="center"/>
      <protection locked="0"/>
    </xf>
    <xf numFmtId="0" fontId="71" fillId="0" borderId="60" xfId="0" applyFont="1" applyBorder="1" applyAlignment="1" applyProtection="1">
      <alignment horizontal="center" vertical="center"/>
      <protection locked="0"/>
    </xf>
    <xf numFmtId="0" fontId="71" fillId="0" borderId="70" xfId="0" applyFont="1" applyBorder="1" applyAlignment="1" applyProtection="1">
      <alignment horizontal="center" vertical="center"/>
      <protection locked="0"/>
    </xf>
    <xf numFmtId="0" fontId="97" fillId="0" borderId="0" xfId="0" applyFont="1" applyAlignment="1" applyProtection="1">
      <alignment horizontal="left" vertical="top"/>
      <protection locked="0"/>
    </xf>
    <xf numFmtId="0" fontId="97" fillId="0" borderId="0" xfId="0" applyFont="1" applyAlignment="1" applyProtection="1">
      <alignment horizontal="center" vertical="top"/>
      <protection locked="0"/>
    </xf>
    <xf numFmtId="0" fontId="97" fillId="0" borderId="0" xfId="0" applyFont="1" applyProtection="1">
      <alignment vertical="center"/>
      <protection locked="0"/>
    </xf>
    <xf numFmtId="0" fontId="95" fillId="0" borderId="0" xfId="0" applyFont="1" applyAlignment="1" applyProtection="1">
      <protection locked="0"/>
    </xf>
    <xf numFmtId="187" fontId="94" fillId="4" borderId="0" xfId="0" applyNumberFormat="1" applyFont="1" applyFill="1" applyAlignment="1" applyProtection="1">
      <protection locked="0"/>
    </xf>
    <xf numFmtId="187" fontId="22" fillId="4" borderId="4" xfId="0" applyNumberFormat="1" applyFont="1" applyFill="1" applyBorder="1" applyAlignment="1" applyProtection="1">
      <alignment horizontal="center"/>
      <protection locked="0"/>
    </xf>
    <xf numFmtId="187" fontId="94" fillId="4" borderId="4" xfId="0" applyNumberFormat="1" applyFont="1" applyFill="1" applyBorder="1" applyAlignment="1" applyProtection="1">
      <alignment horizontal="center"/>
      <protection locked="0"/>
    </xf>
    <xf numFmtId="0" fontId="22" fillId="0" borderId="11" xfId="0" applyFont="1" applyBorder="1" applyAlignment="1" applyProtection="1">
      <protection locked="0"/>
    </xf>
    <xf numFmtId="187" fontId="94" fillId="4" borderId="11" xfId="0" applyNumberFormat="1" applyFont="1" applyFill="1" applyBorder="1" applyAlignment="1" applyProtection="1">
      <protection locked="0"/>
    </xf>
    <xf numFmtId="187" fontId="110" fillId="4" borderId="4" xfId="0" applyNumberFormat="1" applyFont="1" applyFill="1" applyBorder="1" applyAlignment="1" applyProtection="1">
      <alignment horizontal="center"/>
      <protection locked="0"/>
    </xf>
    <xf numFmtId="0" fontId="22" fillId="0" borderId="11" xfId="0" applyFont="1" applyBorder="1" applyAlignment="1" applyProtection="1">
      <alignment horizontal="center" vertical="top"/>
      <protection locked="0"/>
    </xf>
    <xf numFmtId="0" fontId="24" fillId="0" borderId="11" xfId="0" applyFont="1" applyBorder="1" applyAlignment="1" applyProtection="1">
      <alignment horizontal="center" vertical="top"/>
      <protection locked="0"/>
    </xf>
    <xf numFmtId="187" fontId="22" fillId="4" borderId="11" xfId="0" applyNumberFormat="1" applyFont="1" applyFill="1" applyBorder="1" applyAlignment="1" applyProtection="1">
      <alignment horizontal="center" vertical="top"/>
      <protection locked="0"/>
    </xf>
    <xf numFmtId="187" fontId="24" fillId="4" borderId="11" xfId="0" applyNumberFormat="1" applyFont="1" applyFill="1" applyBorder="1" applyAlignment="1" applyProtection="1">
      <alignment horizontal="left" vertical="center"/>
      <protection locked="0"/>
    </xf>
    <xf numFmtId="187" fontId="22" fillId="4" borderId="11" xfId="0" applyNumberFormat="1" applyFont="1" applyFill="1" applyBorder="1" applyAlignment="1" applyProtection="1">
      <alignment horizontal="center" vertical="center"/>
      <protection locked="0"/>
    </xf>
    <xf numFmtId="187" fontId="22" fillId="4" borderId="8" xfId="0" applyNumberFormat="1" applyFont="1" applyFill="1" applyBorder="1" applyAlignment="1" applyProtection="1">
      <alignment horizontal="right"/>
      <protection locked="0"/>
    </xf>
    <xf numFmtId="187" fontId="22" fillId="4" borderId="10" xfId="0" applyNumberFormat="1" applyFont="1" applyFill="1" applyBorder="1" applyAlignment="1" applyProtection="1">
      <alignment horizontal="left"/>
      <protection locked="0"/>
    </xf>
    <xf numFmtId="187" fontId="22" fillId="4" borderId="9" xfId="0" applyNumberFormat="1" applyFont="1" applyFill="1" applyBorder="1" applyAlignment="1" applyProtection="1">
      <alignment horizontal="left"/>
      <protection locked="0"/>
    </xf>
    <xf numFmtId="187" fontId="22" fillId="4" borderId="8" xfId="0" applyNumberFormat="1" applyFont="1" applyFill="1" applyBorder="1" applyAlignment="1" applyProtection="1">
      <alignment horizontal="center"/>
      <protection locked="0"/>
    </xf>
    <xf numFmtId="0" fontId="94" fillId="0" borderId="0" xfId="0" applyFont="1" applyAlignment="1" applyProtection="1">
      <protection locked="0"/>
    </xf>
    <xf numFmtId="0" fontId="94" fillId="0" borderId="0" xfId="0" quotePrefix="1" applyFont="1" applyAlignment="1" applyProtection="1">
      <alignment horizontal="left"/>
      <protection locked="0"/>
    </xf>
    <xf numFmtId="187" fontId="0" fillId="0" borderId="4" xfId="0" applyNumberFormat="1" applyBorder="1" applyAlignment="1"/>
    <xf numFmtId="0" fontId="94" fillId="0" borderId="9" xfId="0" applyFont="1" applyBorder="1" applyAlignment="1" applyProtection="1">
      <protection locked="0"/>
    </xf>
    <xf numFmtId="0" fontId="94" fillId="0" borderId="9" xfId="0" quotePrefix="1" applyFont="1" applyBorder="1" applyAlignment="1" applyProtection="1">
      <alignment horizontal="left"/>
      <protection locked="0"/>
    </xf>
    <xf numFmtId="187" fontId="0" fillId="0" borderId="8" xfId="0" applyNumberFormat="1" applyBorder="1" applyAlignment="1"/>
    <xf numFmtId="0" fontId="94" fillId="0" borderId="9" xfId="0" applyFont="1" applyBorder="1" applyAlignment="1" applyProtection="1">
      <alignment horizontal="left"/>
      <protection locked="0"/>
    </xf>
    <xf numFmtId="0" fontId="114" fillId="0" borderId="9" xfId="0" applyFont="1" applyBorder="1" applyAlignment="1" applyProtection="1">
      <protection locked="0"/>
    </xf>
    <xf numFmtId="187" fontId="0" fillId="0" borderId="96" xfId="0" applyNumberFormat="1" applyBorder="1" applyAlignment="1"/>
    <xf numFmtId="187" fontId="0" fillId="0" borderId="97" xfId="0" applyNumberFormat="1" applyBorder="1" applyAlignment="1"/>
    <xf numFmtId="187" fontId="0" fillId="0" borderId="98" xfId="0" applyNumberFormat="1" applyBorder="1" applyAlignment="1"/>
    <xf numFmtId="187" fontId="0" fillId="0" borderId="99" xfId="0" applyNumberFormat="1" applyBorder="1" applyAlignment="1"/>
    <xf numFmtId="187" fontId="0" fillId="0" borderId="100" xfId="0" applyNumberFormat="1" applyBorder="1" applyAlignment="1"/>
    <xf numFmtId="187" fontId="0" fillId="0" borderId="101" xfId="0" applyNumberFormat="1" applyBorder="1" applyAlignment="1"/>
    <xf numFmtId="188" fontId="116" fillId="0" borderId="10" xfId="0" applyNumberFormat="1" applyFont="1" applyBorder="1" applyAlignment="1" applyProtection="1">
      <protection locked="0"/>
    </xf>
    <xf numFmtId="0" fontId="94" fillId="0" borderId="10" xfId="0" applyFont="1" applyBorder="1" applyAlignment="1" applyProtection="1">
      <protection locked="0"/>
    </xf>
    <xf numFmtId="187" fontId="0" fillId="0" borderId="10" xfId="0" applyNumberFormat="1" applyBorder="1" applyAlignment="1">
      <alignment horizontal="right"/>
    </xf>
    <xf numFmtId="187" fontId="0" fillId="0" borderId="4" xfId="0" applyNumberFormat="1" applyBorder="1" applyAlignment="1">
      <alignment horizontal="right"/>
    </xf>
    <xf numFmtId="187" fontId="0" fillId="0" borderId="102" xfId="0" applyNumberFormat="1" applyBorder="1" applyAlignment="1"/>
    <xf numFmtId="187" fontId="0" fillId="0" borderId="103" xfId="0" applyNumberFormat="1" applyBorder="1" applyAlignment="1"/>
    <xf numFmtId="187" fontId="0" fillId="0" borderId="104" xfId="0" applyNumberFormat="1" applyBorder="1" applyAlignment="1"/>
    <xf numFmtId="187" fontId="22" fillId="4" borderId="8" xfId="0" applyNumberFormat="1" applyFont="1" applyFill="1" applyBorder="1" applyAlignment="1">
      <alignment horizontal="right"/>
    </xf>
    <xf numFmtId="187" fontId="22" fillId="4" borderId="10" xfId="0" applyNumberFormat="1" applyFont="1" applyFill="1" applyBorder="1" applyAlignment="1">
      <alignment horizontal="left"/>
    </xf>
    <xf numFmtId="187" fontId="22" fillId="4" borderId="9" xfId="0" applyNumberFormat="1" applyFont="1" applyFill="1" applyBorder="1" applyAlignment="1">
      <alignment horizontal="left"/>
    </xf>
    <xf numFmtId="187" fontId="22" fillId="4" borderId="4" xfId="0" applyNumberFormat="1" applyFont="1" applyFill="1" applyBorder="1" applyAlignment="1">
      <alignment horizontal="center"/>
    </xf>
    <xf numFmtId="187" fontId="22" fillId="4" borderId="8" xfId="0" applyNumberFormat="1" applyFont="1" applyFill="1" applyBorder="1" applyAlignment="1">
      <alignment horizontal="center"/>
    </xf>
    <xf numFmtId="0" fontId="117" fillId="0" borderId="9" xfId="0" applyFont="1" applyBorder="1" applyAlignment="1" applyProtection="1">
      <protection locked="0"/>
    </xf>
    <xf numFmtId="0" fontId="117" fillId="0" borderId="0" xfId="0" applyFont="1" applyAlignment="1" applyProtection="1">
      <protection locked="0"/>
    </xf>
    <xf numFmtId="188" fontId="116" fillId="0" borderId="9" xfId="0" applyNumberFormat="1" applyFont="1" applyBorder="1" applyAlignment="1" applyProtection="1">
      <protection locked="0"/>
    </xf>
    <xf numFmtId="188" fontId="94" fillId="0" borderId="9" xfId="0" applyNumberFormat="1" applyFont="1" applyBorder="1" applyAlignment="1" applyProtection="1">
      <protection locked="0"/>
    </xf>
    <xf numFmtId="187" fontId="0" fillId="0" borderId="99" xfId="0" applyNumberFormat="1" applyBorder="1" applyAlignment="1">
      <alignment horizontal="right"/>
    </xf>
    <xf numFmtId="187" fontId="0" fillId="0" borderId="102" xfId="0" applyNumberFormat="1" applyBorder="1" applyAlignment="1">
      <alignment horizontal="right"/>
    </xf>
    <xf numFmtId="187" fontId="94" fillId="0" borderId="0" xfId="0" applyNumberFormat="1" applyFont="1" applyAlignment="1" applyProtection="1">
      <protection locked="0"/>
    </xf>
    <xf numFmtId="0" fontId="0" fillId="0" borderId="0" xfId="0" applyAlignment="1" applyProtection="1">
      <protection locked="0"/>
    </xf>
    <xf numFmtId="187" fontId="0" fillId="0" borderId="0" xfId="0" applyNumberFormat="1" applyAlignment="1" applyProtection="1">
      <protection locked="0"/>
    </xf>
    <xf numFmtId="0" fontId="75" fillId="0" borderId="4" xfId="35" applyFont="1" applyBorder="1" applyAlignment="1">
      <alignment horizontal="centerContinuous" vertical="center" wrapText="1"/>
    </xf>
    <xf numFmtId="0" fontId="75" fillId="0" borderId="4" xfId="35" applyFont="1" applyBorder="1" applyAlignment="1">
      <alignment horizontal="centerContinuous" vertical="center"/>
    </xf>
    <xf numFmtId="0" fontId="75" fillId="0" borderId="4" xfId="35" applyFont="1" applyBorder="1" applyAlignment="1">
      <alignment horizontal="center" vertical="center" wrapText="1"/>
    </xf>
    <xf numFmtId="0" fontId="119" fillId="0" borderId="11" xfId="0" applyFont="1" applyBorder="1" applyAlignment="1">
      <alignment horizontal="center" vertical="center"/>
    </xf>
    <xf numFmtId="0" fontId="87" fillId="0" borderId="15" xfId="0" applyFont="1" applyBorder="1">
      <alignment vertical="center"/>
    </xf>
    <xf numFmtId="0" fontId="0" fillId="0" borderId="7" xfId="0" applyBorder="1" applyAlignment="1"/>
    <xf numFmtId="0" fontId="0" fillId="0" borderId="16" xfId="0" applyBorder="1" applyAlignment="1"/>
    <xf numFmtId="0" fontId="0" fillId="0" borderId="15" xfId="0" applyBorder="1" applyAlignment="1"/>
    <xf numFmtId="0" fontId="87" fillId="0" borderId="11" xfId="0" applyFont="1" applyBorder="1" applyAlignment="1">
      <alignment horizontal="center" vertical="center"/>
    </xf>
    <xf numFmtId="0" fontId="92" fillId="0" borderId="11" xfId="0" applyFont="1" applyBorder="1" applyAlignment="1">
      <alignment horizontal="center" vertical="center"/>
    </xf>
    <xf numFmtId="0" fontId="92" fillId="0" borderId="15" xfId="0" applyFont="1" applyBorder="1">
      <alignment vertical="center"/>
    </xf>
    <xf numFmtId="0" fontId="92" fillId="0" borderId="15" xfId="0" applyFont="1" applyBorder="1" applyAlignment="1">
      <alignment horizontal="right" vertical="center"/>
    </xf>
    <xf numFmtId="0" fontId="0" fillId="0" borderId="4" xfId="0" applyBorder="1" applyAlignment="1"/>
    <xf numFmtId="0" fontId="0" fillId="0" borderId="10" xfId="0" applyBorder="1" applyAlignment="1"/>
    <xf numFmtId="0" fontId="0" fillId="0" borderId="8" xfId="0" applyBorder="1" applyAlignment="1"/>
    <xf numFmtId="0" fontId="87" fillId="0" borderId="16" xfId="0" applyFont="1" applyBorder="1" applyAlignment="1">
      <alignment horizontal="center" vertical="center"/>
    </xf>
    <xf numFmtId="0" fontId="87" fillId="0" borderId="7" xfId="0" applyFont="1" applyBorder="1" applyAlignment="1">
      <alignment horizontal="center" vertical="center" wrapText="1"/>
    </xf>
    <xf numFmtId="0" fontId="22" fillId="0" borderId="63" xfId="0" applyFont="1" applyBorder="1" applyAlignment="1" applyProtection="1">
      <alignment horizontal="center"/>
      <protection locked="0"/>
    </xf>
    <xf numFmtId="0" fontId="24" fillId="0" borderId="63" xfId="0" applyFont="1" applyBorder="1" applyAlignment="1" applyProtection="1">
      <alignment horizontal="center"/>
      <protection locked="0"/>
    </xf>
    <xf numFmtId="0" fontId="121" fillId="0" borderId="0" xfId="6" applyFont="1" applyProtection="1">
      <protection locked="0"/>
    </xf>
    <xf numFmtId="0" fontId="22" fillId="0" borderId="40" xfId="0" applyFont="1" applyBorder="1" applyAlignment="1" applyProtection="1">
      <alignment horizontal="center"/>
      <protection locked="0"/>
    </xf>
    <xf numFmtId="0" fontId="87" fillId="0" borderId="46" xfId="0" applyFont="1" applyBorder="1" applyAlignment="1" applyProtection="1">
      <protection locked="0"/>
    </xf>
    <xf numFmtId="0" fontId="122" fillId="0" borderId="0" xfId="10" applyFont="1" applyFill="1" applyAlignment="1">
      <alignment vertical="center"/>
    </xf>
    <xf numFmtId="0" fontId="126" fillId="0" borderId="0" xfId="6" applyFont="1" applyAlignment="1" applyProtection="1">
      <alignment vertical="center"/>
      <protection locked="0"/>
    </xf>
    <xf numFmtId="0" fontId="127" fillId="0" borderId="44" xfId="0" applyFont="1" applyBorder="1" applyAlignment="1" applyProtection="1">
      <alignment horizontal="left"/>
      <protection locked="0"/>
    </xf>
    <xf numFmtId="0" fontId="127" fillId="0" borderId="44" xfId="0" applyFont="1" applyBorder="1" applyAlignment="1" applyProtection="1">
      <alignment horizontal="center"/>
      <protection locked="0"/>
    </xf>
    <xf numFmtId="0" fontId="22" fillId="0" borderId="44" xfId="0" applyFont="1" applyBorder="1" applyAlignment="1" applyProtection="1">
      <alignment horizontal="right"/>
      <protection locked="0"/>
    </xf>
    <xf numFmtId="0" fontId="89" fillId="0" borderId="0" xfId="0" applyFont="1" applyAlignment="1" applyProtection="1">
      <alignment horizontal="left"/>
      <protection locked="0"/>
    </xf>
    <xf numFmtId="0" fontId="22" fillId="0" borderId="0" xfId="0" applyFont="1" applyAlignment="1" applyProtection="1">
      <alignment horizontal="center"/>
      <protection locked="0"/>
    </xf>
    <xf numFmtId="0" fontId="22" fillId="0" borderId="45" xfId="0" applyFont="1" applyBorder="1" applyAlignment="1" applyProtection="1">
      <protection locked="0"/>
    </xf>
    <xf numFmtId="0" fontId="0" fillId="0" borderId="46" xfId="0" applyBorder="1" applyAlignment="1" applyProtection="1">
      <protection locked="0"/>
    </xf>
    <xf numFmtId="0" fontId="22" fillId="0" borderId="93"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56" xfId="0" applyFont="1" applyBorder="1" applyAlignment="1" applyProtection="1">
      <alignment horizontal="center"/>
      <protection locked="0"/>
    </xf>
    <xf numFmtId="0" fontId="22" fillId="0" borderId="65" xfId="0" applyFont="1" applyBorder="1" applyAlignment="1" applyProtection="1">
      <alignment horizontal="center"/>
      <protection locked="0"/>
    </xf>
    <xf numFmtId="0" fontId="24" fillId="0" borderId="56" xfId="0" applyFont="1" applyBorder="1" applyAlignment="1" applyProtection="1">
      <alignment horizontal="left" vertical="center" wrapText="1"/>
      <protection locked="0"/>
    </xf>
    <xf numFmtId="0" fontId="22" fillId="0" borderId="56" xfId="0" applyFont="1" applyBorder="1" applyAlignment="1" applyProtection="1">
      <alignment horizontal="center" vertical="center" wrapText="1"/>
      <protection locked="0"/>
    </xf>
    <xf numFmtId="0" fontId="22" fillId="0" borderId="65" xfId="0" applyFont="1" applyBorder="1" applyAlignment="1" applyProtection="1">
      <alignment horizontal="center" vertical="center" wrapText="1"/>
      <protection locked="0"/>
    </xf>
    <xf numFmtId="9" fontId="22" fillId="0" borderId="43" xfId="127" applyFont="1" applyBorder="1" applyAlignment="1" applyProtection="1">
      <protection locked="0"/>
    </xf>
    <xf numFmtId="189" fontId="20" fillId="38" borderId="42" xfId="0" applyNumberFormat="1" applyFont="1" applyFill="1" applyBorder="1" applyAlignment="1">
      <alignment horizontal="center" vertical="center"/>
    </xf>
    <xf numFmtId="189" fontId="20" fillId="38" borderId="44" xfId="0" applyNumberFormat="1" applyFont="1" applyFill="1" applyBorder="1" applyAlignment="1">
      <alignment horizontal="center" vertical="center"/>
    </xf>
    <xf numFmtId="189" fontId="6" fillId="38" borderId="44" xfId="0" applyNumberFormat="1" applyFont="1" applyFill="1" applyBorder="1" applyAlignment="1">
      <alignment horizontal="center" vertical="center"/>
    </xf>
    <xf numFmtId="0" fontId="22" fillId="0" borderId="46" xfId="0" applyFont="1" applyBorder="1" applyAlignment="1" applyProtection="1">
      <protection locked="0"/>
    </xf>
    <xf numFmtId="0" fontId="87" fillId="0" borderId="44" xfId="0" applyFont="1" applyBorder="1" applyAlignment="1" applyProtection="1">
      <alignment horizontal="left"/>
      <protection locked="0"/>
    </xf>
    <xf numFmtId="189" fontId="128" fillId="38" borderId="42" xfId="0" applyNumberFormat="1" applyFont="1" applyFill="1" applyBorder="1" applyAlignment="1">
      <alignment horizontal="center"/>
    </xf>
    <xf numFmtId="189" fontId="128" fillId="38" borderId="44" xfId="0" applyNumberFormat="1" applyFont="1" applyFill="1" applyBorder="1" applyAlignment="1">
      <alignment horizontal="center"/>
    </xf>
    <xf numFmtId="189" fontId="88" fillId="38" borderId="44" xfId="0" applyNumberFormat="1" applyFont="1" applyFill="1" applyBorder="1" applyAlignment="1">
      <alignment horizontal="center"/>
    </xf>
    <xf numFmtId="9" fontId="22" fillId="0" borderId="52" xfId="127" applyFont="1" applyBorder="1" applyAlignment="1" applyProtection="1">
      <protection locked="0"/>
    </xf>
    <xf numFmtId="189" fontId="20" fillId="38" borderId="51" xfId="0" applyNumberFormat="1" applyFont="1" applyFill="1" applyBorder="1" applyAlignment="1">
      <alignment horizontal="center" vertical="center"/>
    </xf>
    <xf numFmtId="189" fontId="20" fillId="38" borderId="0" xfId="0" applyNumberFormat="1" applyFont="1" applyFill="1" applyAlignment="1">
      <alignment horizontal="center" vertical="center"/>
    </xf>
    <xf numFmtId="189" fontId="6" fillId="38" borderId="0" xfId="0" applyNumberFormat="1" applyFont="1" applyFill="1" applyAlignment="1">
      <alignment horizontal="center" vertical="center"/>
    </xf>
    <xf numFmtId="0" fontId="87" fillId="0" borderId="52" xfId="0" applyFont="1" applyBorder="1" applyAlignment="1" applyProtection="1">
      <alignment horizontal="left"/>
      <protection locked="0"/>
    </xf>
    <xf numFmtId="189" fontId="88" fillId="38" borderId="51" xfId="0" applyNumberFormat="1" applyFont="1" applyFill="1" applyBorder="1" applyAlignment="1">
      <alignment horizontal="center"/>
    </xf>
    <xf numFmtId="189" fontId="88" fillId="38" borderId="0" xfId="0" applyNumberFormat="1" applyFont="1" applyFill="1" applyAlignment="1">
      <alignment horizontal="center"/>
    </xf>
    <xf numFmtId="189" fontId="22" fillId="0" borderId="0" xfId="0" applyNumberFormat="1" applyFont="1" applyAlignment="1" applyProtection="1">
      <alignment horizontal="center" vertical="center"/>
      <protection locked="0"/>
    </xf>
    <xf numFmtId="0" fontId="22" fillId="0" borderId="55" xfId="0" applyFont="1" applyBorder="1" applyAlignment="1" applyProtection="1">
      <alignment horizontal="center" vertical="center" wrapText="1"/>
      <protection locked="0"/>
    </xf>
    <xf numFmtId="0" fontId="3" fillId="0" borderId="56" xfId="0" applyFont="1" applyBorder="1" applyAlignment="1" applyProtection="1">
      <alignment horizontal="distributed" vertical="distributed" textRotation="255" wrapText="1" shrinkToFit="1"/>
      <protection locked="0"/>
    </xf>
    <xf numFmtId="0" fontId="3" fillId="0" borderId="56" xfId="0" applyFont="1" applyBorder="1" applyAlignment="1" applyProtection="1">
      <alignment horizontal="center" vertical="distributed" textRotation="255" wrapText="1" shrinkToFit="1"/>
      <protection locked="0"/>
    </xf>
    <xf numFmtId="0" fontId="3" fillId="0" borderId="65" xfId="0" applyFont="1" applyBorder="1" applyAlignment="1" applyProtection="1">
      <alignment horizontal="distributed" vertical="distributed" textRotation="255" wrapText="1" shrinkToFit="1"/>
      <protection locked="0"/>
    </xf>
    <xf numFmtId="0" fontId="87" fillId="0" borderId="43" xfId="0" applyFont="1" applyBorder="1" applyAlignment="1" applyProtection="1">
      <alignment horizontal="left"/>
      <protection locked="0"/>
    </xf>
    <xf numFmtId="189" fontId="87" fillId="0" borderId="0" xfId="0" applyNumberFormat="1" applyFont="1" applyAlignment="1" applyProtection="1">
      <alignment horizontal="center" vertical="center"/>
      <protection locked="0"/>
    </xf>
    <xf numFmtId="189" fontId="87" fillId="39" borderId="0" xfId="0" applyNumberFormat="1" applyFont="1" applyFill="1" applyAlignment="1" applyProtection="1">
      <alignment horizontal="center" vertical="center"/>
      <protection locked="0"/>
    </xf>
    <xf numFmtId="9" fontId="22" fillId="0" borderId="47" xfId="127" applyFont="1" applyBorder="1" applyAlignment="1" applyProtection="1">
      <protection locked="0"/>
    </xf>
    <xf numFmtId="189" fontId="20" fillId="38" borderId="45" xfId="0" applyNumberFormat="1" applyFont="1" applyFill="1" applyBorder="1" applyAlignment="1">
      <alignment horizontal="center" vertical="center"/>
    </xf>
    <xf numFmtId="189" fontId="20" fillId="38" borderId="46" xfId="0" applyNumberFormat="1" applyFont="1" applyFill="1" applyBorder="1" applyAlignment="1">
      <alignment horizontal="center" vertical="center"/>
    </xf>
    <xf numFmtId="189" fontId="22" fillId="0" borderId="46" xfId="0" applyNumberFormat="1" applyFont="1" applyBorder="1" applyAlignment="1" applyProtection="1">
      <alignment horizontal="center" vertical="center"/>
      <protection locked="0"/>
    </xf>
    <xf numFmtId="0" fontId="3" fillId="0" borderId="0" xfId="0" applyFont="1" applyAlignment="1" applyProtection="1">
      <protection locked="0"/>
    </xf>
    <xf numFmtId="0" fontId="80" fillId="0" borderId="0" xfId="0" applyFont="1" applyAlignment="1" applyProtection="1">
      <protection locked="0"/>
    </xf>
    <xf numFmtId="189" fontId="87" fillId="39" borderId="0" xfId="0" applyNumberFormat="1" applyFont="1" applyFill="1" applyAlignment="1" applyProtection="1">
      <alignment horizontal="center"/>
      <protection locked="0"/>
    </xf>
    <xf numFmtId="189" fontId="0" fillId="39" borderId="0" xfId="0" applyNumberFormat="1" applyFill="1" applyAlignment="1" applyProtection="1">
      <alignment horizontal="center"/>
      <protection locked="0"/>
    </xf>
    <xf numFmtId="189" fontId="88" fillId="39" borderId="0" xfId="0" applyNumberFormat="1" applyFont="1" applyFill="1" applyAlignment="1" applyProtection="1">
      <alignment horizontal="center"/>
      <protection locked="0"/>
    </xf>
    <xf numFmtId="189" fontId="0" fillId="39" borderId="0" xfId="0" applyNumberFormat="1" applyFill="1" applyAlignment="1" applyProtection="1">
      <alignment horizontal="center" vertical="center"/>
      <protection locked="0"/>
    </xf>
    <xf numFmtId="0" fontId="87" fillId="0" borderId="47" xfId="0" applyFont="1" applyBorder="1" applyAlignment="1" applyProtection="1">
      <alignment horizontal="left"/>
      <protection locked="0"/>
    </xf>
    <xf numFmtId="189" fontId="88" fillId="38" borderId="46" xfId="0" applyNumberFormat="1" applyFont="1" applyFill="1" applyBorder="1" applyAlignment="1">
      <alignment horizontal="center"/>
    </xf>
    <xf numFmtId="189" fontId="87" fillId="39" borderId="46" xfId="0" applyNumberFormat="1" applyFont="1" applyFill="1" applyBorder="1" applyAlignment="1" applyProtection="1">
      <alignment horizontal="center" vertical="center"/>
      <protection locked="0"/>
    </xf>
    <xf numFmtId="0" fontId="126" fillId="0" borderId="0" xfId="6" applyFont="1" applyAlignment="1" applyProtection="1">
      <alignment horizontal="right" vertical="top"/>
      <protection locked="0"/>
    </xf>
    <xf numFmtId="0" fontId="126" fillId="0" borderId="0" xfId="6" applyFont="1" applyAlignment="1" applyProtection="1">
      <alignment vertical="top"/>
      <protection locked="0"/>
    </xf>
    <xf numFmtId="189" fontId="88" fillId="38" borderId="45" xfId="0" applyNumberFormat="1" applyFont="1" applyFill="1" applyBorder="1" applyAlignment="1">
      <alignment horizontal="center"/>
    </xf>
    <xf numFmtId="189" fontId="87" fillId="0" borderId="46" xfId="0" applyNumberFormat="1" applyFont="1" applyBorder="1" applyAlignment="1" applyProtection="1">
      <alignment horizontal="center" vertical="center"/>
      <protection locked="0"/>
    </xf>
    <xf numFmtId="0" fontId="121" fillId="0" borderId="0" xfId="6" applyFont="1" applyAlignment="1" applyProtection="1">
      <alignment vertical="center"/>
      <protection locked="0"/>
    </xf>
    <xf numFmtId="0" fontId="130" fillId="0" borderId="0" xfId="6" applyFont="1" applyAlignment="1" applyProtection="1">
      <alignment vertical="center"/>
      <protection locked="0"/>
    </xf>
    <xf numFmtId="0" fontId="126" fillId="0" borderId="0" xfId="6" applyFont="1" applyProtection="1">
      <protection locked="0"/>
    </xf>
    <xf numFmtId="0" fontId="87" fillId="0" borderId="63" xfId="128" applyFont="1" applyBorder="1" applyAlignment="1">
      <alignment horizontal="center" vertical="center"/>
    </xf>
    <xf numFmtId="0" fontId="87" fillId="0" borderId="51" xfId="128" applyFont="1" applyBorder="1" applyAlignment="1">
      <alignment horizontal="center" vertical="center"/>
    </xf>
    <xf numFmtId="0" fontId="87" fillId="0" borderId="0" xfId="128" applyFont="1" applyBorder="1" applyAlignment="1">
      <alignment horizontal="center" vertical="center"/>
    </xf>
    <xf numFmtId="0" fontId="87" fillId="0" borderId="0" xfId="128" applyFont="1" applyBorder="1" applyAlignment="1">
      <alignment vertical="center"/>
    </xf>
    <xf numFmtId="0" fontId="87" fillId="0" borderId="0" xfId="128" applyFont="1" applyAlignment="1">
      <alignment vertical="center"/>
    </xf>
    <xf numFmtId="0" fontId="87" fillId="0" borderId="63" xfId="128" quotePrefix="1" applyFont="1" applyBorder="1" applyAlignment="1">
      <alignment horizontal="center" vertical="center"/>
    </xf>
    <xf numFmtId="0" fontId="87" fillId="0" borderId="45" xfId="128" quotePrefix="1" applyFont="1" applyBorder="1" applyAlignment="1">
      <alignment horizontal="left" vertical="center"/>
    </xf>
    <xf numFmtId="0" fontId="87" fillId="0" borderId="46" xfId="128" quotePrefix="1" applyFont="1" applyBorder="1" applyAlignment="1">
      <alignment horizontal="left" vertical="center"/>
    </xf>
    <xf numFmtId="0" fontId="87" fillId="0" borderId="46" xfId="128" applyFont="1" applyBorder="1"/>
    <xf numFmtId="0" fontId="90" fillId="0" borderId="0" xfId="128" applyFont="1" applyAlignment="1">
      <alignment horizontal="center" vertical="center"/>
    </xf>
    <xf numFmtId="0" fontId="107" fillId="0" borderId="0" xfId="128" applyFont="1" applyAlignment="1">
      <alignment vertical="center"/>
    </xf>
    <xf numFmtId="0" fontId="22" fillId="0" borderId="0" xfId="128" applyFont="1" applyBorder="1" applyAlignment="1">
      <alignment vertical="center"/>
    </xf>
    <xf numFmtId="0" fontId="22" fillId="0" borderId="11" xfId="128" applyFont="1" applyBorder="1" applyAlignment="1">
      <alignment vertical="center"/>
    </xf>
    <xf numFmtId="0" fontId="87" fillId="0" borderId="42" xfId="128" applyFont="1" applyBorder="1" applyAlignment="1">
      <alignment vertical="center"/>
    </xf>
    <xf numFmtId="0" fontId="87" fillId="0" borderId="44" xfId="128" applyFont="1" applyBorder="1" applyAlignment="1">
      <alignment vertical="center"/>
    </xf>
    <xf numFmtId="0" fontId="87" fillId="0" borderId="9" xfId="128" applyFont="1" applyBorder="1" applyAlignment="1">
      <alignment horizontal="left" vertical="center"/>
    </xf>
    <xf numFmtId="0" fontId="22" fillId="0" borderId="9" xfId="128" applyFont="1" applyBorder="1" applyAlignment="1">
      <alignment horizontal="left" vertical="center"/>
    </xf>
    <xf numFmtId="0" fontId="0" fillId="0" borderId="9" xfId="0" applyBorder="1" applyAlignment="1"/>
    <xf numFmtId="0" fontId="0" fillId="0" borderId="60" xfId="0" applyBorder="1" applyAlignment="1"/>
    <xf numFmtId="0" fontId="87" fillId="0" borderId="51" xfId="128" applyFont="1" applyBorder="1" applyAlignment="1">
      <alignment vertical="center"/>
    </xf>
    <xf numFmtId="0" fontId="87" fillId="0" borderId="15" xfId="128" applyFont="1" applyBorder="1" applyAlignment="1">
      <alignment vertical="center"/>
    </xf>
    <xf numFmtId="0" fontId="22" fillId="0" borderId="15" xfId="128" applyFont="1" applyBorder="1" applyAlignment="1">
      <alignment vertical="center"/>
    </xf>
    <xf numFmtId="0" fontId="80" fillId="0" borderId="9" xfId="128" applyFont="1" applyBorder="1" applyAlignment="1">
      <alignment horizontal="left" vertical="center"/>
    </xf>
    <xf numFmtId="0" fontId="22" fillId="0" borderId="9" xfId="128" applyFont="1" applyBorder="1" applyAlignment="1">
      <alignment vertical="center"/>
    </xf>
    <xf numFmtId="0" fontId="97" fillId="0" borderId="0" xfId="128" applyFont="1" applyBorder="1" applyAlignment="1">
      <alignment vertical="center"/>
    </xf>
    <xf numFmtId="0" fontId="87" fillId="0" borderId="51" xfId="128" applyFont="1" applyBorder="1" applyAlignment="1">
      <alignment horizontal="left" vertical="center"/>
    </xf>
    <xf numFmtId="0" fontId="87" fillId="0" borderId="13" xfId="128" applyFont="1" applyBorder="1" applyAlignment="1">
      <alignment vertical="center"/>
    </xf>
    <xf numFmtId="0" fontId="22" fillId="0" borderId="12" xfId="128" applyFont="1" applyBorder="1" applyAlignment="1">
      <alignment vertical="center"/>
    </xf>
    <xf numFmtId="0" fontId="80" fillId="0" borderId="51" xfId="128" applyFont="1" applyBorder="1" applyAlignment="1">
      <alignment vertical="center"/>
    </xf>
    <xf numFmtId="0" fontId="80" fillId="0" borderId="0" xfId="128" applyFont="1" applyBorder="1" applyAlignment="1">
      <alignment vertical="center"/>
    </xf>
    <xf numFmtId="0" fontId="87" fillId="0" borderId="8" xfId="128" quotePrefix="1" applyFont="1" applyBorder="1" applyAlignment="1">
      <alignment horizontal="left" vertical="center"/>
    </xf>
    <xf numFmtId="0" fontId="22" fillId="0" borderId="9" xfId="128" quotePrefix="1" applyFont="1" applyBorder="1" applyAlignment="1">
      <alignment horizontal="left" vertical="center"/>
    </xf>
    <xf numFmtId="0" fontId="22" fillId="0" borderId="9" xfId="128" applyFont="1" applyBorder="1" applyAlignment="1">
      <alignment horizontal="centerContinuous" vertical="center"/>
    </xf>
    <xf numFmtId="0" fontId="87" fillId="0" borderId="9" xfId="128" quotePrefix="1" applyFont="1" applyBorder="1" applyAlignment="1">
      <alignment horizontal="left" vertical="center"/>
    </xf>
    <xf numFmtId="0" fontId="87" fillId="0" borderId="8" xfId="128" applyFont="1" applyBorder="1" applyAlignment="1">
      <alignment vertical="center"/>
    </xf>
    <xf numFmtId="0" fontId="87" fillId="0" borderId="71" xfId="128" applyFont="1" applyBorder="1" applyAlignment="1">
      <alignment horizontal="left" vertical="center"/>
    </xf>
    <xf numFmtId="0" fontId="22" fillId="0" borderId="69" xfId="128" applyFont="1" applyBorder="1" applyAlignment="1">
      <alignment horizontal="left" vertical="center"/>
    </xf>
    <xf numFmtId="0" fontId="22" fillId="0" borderId="69" xfId="128" applyFont="1" applyBorder="1" applyAlignment="1">
      <alignment vertical="center"/>
    </xf>
    <xf numFmtId="0" fontId="80" fillId="0" borderId="45" xfId="128" applyFont="1" applyBorder="1" applyAlignment="1">
      <alignment vertical="center"/>
    </xf>
    <xf numFmtId="0" fontId="80" fillId="0" borderId="46" xfId="128" applyFont="1" applyBorder="1" applyAlignment="1">
      <alignment vertical="center"/>
    </xf>
    <xf numFmtId="0" fontId="80" fillId="0" borderId="0" xfId="128" applyFont="1" applyAlignment="1">
      <alignment vertical="center"/>
    </xf>
    <xf numFmtId="0" fontId="80" fillId="0" borderId="0" xfId="128" applyFont="1" applyAlignment="1">
      <alignment horizontal="center" vertical="center"/>
    </xf>
    <xf numFmtId="0" fontId="80" fillId="0" borderId="0" xfId="128" applyFont="1" applyAlignment="1">
      <alignment horizontal="left" vertical="center"/>
    </xf>
    <xf numFmtId="0" fontId="80" fillId="0" borderId="0" xfId="128" applyFont="1" applyAlignment="1">
      <alignment horizontal="right" vertical="center"/>
    </xf>
    <xf numFmtId="0" fontId="80" fillId="0" borderId="0" xfId="128" applyFont="1"/>
    <xf numFmtId="0" fontId="80" fillId="0" borderId="0" xfId="128" quotePrefix="1" applyFont="1" applyAlignment="1">
      <alignment horizontal="left"/>
    </xf>
    <xf numFmtId="0" fontId="80" fillId="0" borderId="0" xfId="128" applyFont="1" applyAlignment="1">
      <alignment horizontal="left"/>
    </xf>
    <xf numFmtId="0" fontId="80" fillId="0" borderId="0" xfId="128" applyFont="1" applyAlignment="1">
      <alignment horizontal="right"/>
    </xf>
    <xf numFmtId="0" fontId="80" fillId="0" borderId="0" xfId="128" quotePrefix="1" applyFont="1" applyAlignment="1">
      <alignment horizontal="left" vertical="center"/>
    </xf>
    <xf numFmtId="0" fontId="138" fillId="0" borderId="0" xfId="128" quotePrefix="1" applyFont="1" applyAlignment="1">
      <alignment horizontal="left" vertical="center"/>
    </xf>
    <xf numFmtId="0" fontId="87" fillId="0" borderId="0" xfId="128" applyFont="1"/>
    <xf numFmtId="190" fontId="126" fillId="0" borderId="111" xfId="133" applyFont="1" applyBorder="1" applyAlignment="1">
      <alignment horizontal="center"/>
    </xf>
    <xf numFmtId="190" fontId="126" fillId="0" borderId="0" xfId="133" applyFont="1"/>
    <xf numFmtId="190" fontId="126" fillId="0" borderId="112" xfId="133" applyFont="1" applyBorder="1" applyAlignment="1">
      <alignment horizontal="center"/>
    </xf>
    <xf numFmtId="0" fontId="0" fillId="0" borderId="0" xfId="0" applyAlignment="1"/>
    <xf numFmtId="190" fontId="126" fillId="0" borderId="113" xfId="133" applyFont="1" applyBorder="1" applyAlignment="1">
      <alignment horizontal="center"/>
    </xf>
    <xf numFmtId="190" fontId="126" fillId="0" borderId="114" xfId="133" applyFont="1" applyBorder="1" applyAlignment="1">
      <alignment horizontal="left"/>
    </xf>
    <xf numFmtId="190" fontId="126" fillId="0" borderId="114" xfId="133" applyFont="1" applyBorder="1"/>
    <xf numFmtId="190" fontId="126" fillId="0" borderId="0" xfId="133" applyFont="1" applyAlignment="1">
      <alignment horizontal="left"/>
    </xf>
    <xf numFmtId="190" fontId="126" fillId="0" borderId="115" xfId="133" applyFont="1" applyBorder="1" applyAlignment="1">
      <alignment horizontal="center"/>
    </xf>
    <xf numFmtId="190" fontId="126" fillId="0" borderId="116" xfId="133" applyFont="1" applyBorder="1" applyAlignment="1">
      <alignment horizontal="center" vertical="center"/>
    </xf>
    <xf numFmtId="190" fontId="126" fillId="0" borderId="119" xfId="133" applyFont="1" applyBorder="1" applyAlignment="1">
      <alignment horizontal="center" vertical="center"/>
    </xf>
    <xf numFmtId="190" fontId="126" fillId="0" borderId="120" xfId="133" applyFont="1" applyBorder="1" applyAlignment="1">
      <alignment horizontal="center" vertical="center"/>
    </xf>
    <xf numFmtId="190" fontId="140" fillId="0" borderId="120" xfId="133" applyFont="1" applyBorder="1" applyAlignment="1">
      <alignment horizontal="center" vertical="center"/>
    </xf>
    <xf numFmtId="190" fontId="140" fillId="0" borderId="121" xfId="133" applyFont="1" applyBorder="1" applyAlignment="1">
      <alignment horizontal="center" vertical="center"/>
    </xf>
    <xf numFmtId="0" fontId="126" fillId="0" borderId="122" xfId="126" applyNumberFormat="1" applyFont="1" applyFill="1" applyBorder="1" applyAlignment="1">
      <alignment horizontal="center" vertical="center" wrapText="1"/>
    </xf>
    <xf numFmtId="190" fontId="126" fillId="0" borderId="122" xfId="133" applyFont="1" applyBorder="1" applyAlignment="1">
      <alignment horizontal="center" vertical="center" wrapText="1"/>
    </xf>
    <xf numFmtId="190" fontId="126" fillId="0" borderId="124" xfId="133" applyFont="1" applyBorder="1" applyAlignment="1">
      <alignment horizontal="center" vertical="center"/>
    </xf>
    <xf numFmtId="190" fontId="126" fillId="0" borderId="125" xfId="133" applyFont="1" applyBorder="1" applyAlignment="1">
      <alignment horizontal="right"/>
    </xf>
    <xf numFmtId="190" fontId="126" fillId="0" borderId="126" xfId="133" applyFont="1" applyBorder="1" applyAlignment="1">
      <alignment horizontal="right"/>
    </xf>
    <xf numFmtId="190" fontId="126" fillId="0" borderId="127" xfId="133" applyFont="1" applyBorder="1" applyAlignment="1">
      <alignment horizontal="right"/>
    </xf>
    <xf numFmtId="190" fontId="141" fillId="0" borderId="127" xfId="133" applyFont="1" applyBorder="1" applyAlignment="1">
      <alignment horizontal="right"/>
    </xf>
    <xf numFmtId="0" fontId="126" fillId="0" borderId="127" xfId="0" applyFont="1" applyBorder="1" applyAlignment="1">
      <alignment horizontal="right" wrapText="1"/>
    </xf>
    <xf numFmtId="190" fontId="126" fillId="0" borderId="124" xfId="133" applyFont="1" applyBorder="1" applyAlignment="1">
      <alignment vertical="center"/>
    </xf>
    <xf numFmtId="190" fontId="126" fillId="0" borderId="128" xfId="133" applyFont="1" applyBorder="1" applyAlignment="1">
      <alignment vertical="center"/>
    </xf>
    <xf numFmtId="190" fontId="126" fillId="0" borderId="0" xfId="133" applyFont="1" applyAlignment="1">
      <alignment vertical="center"/>
    </xf>
    <xf numFmtId="0" fontId="126" fillId="0" borderId="0" xfId="0" applyFont="1" applyAlignment="1">
      <alignment wrapText="1"/>
    </xf>
    <xf numFmtId="190" fontId="126" fillId="0" borderId="124" xfId="133" applyFont="1" applyBorder="1" applyAlignment="1">
      <alignment horizontal="center"/>
    </xf>
    <xf numFmtId="190" fontId="126" fillId="0" borderId="128" xfId="133" applyFont="1" applyBorder="1" applyAlignment="1">
      <alignment horizontal="right"/>
    </xf>
    <xf numFmtId="190" fontId="126" fillId="0" borderId="0" xfId="133" applyFont="1" applyAlignment="1">
      <alignment horizontal="right"/>
    </xf>
    <xf numFmtId="191" fontId="126" fillId="0" borderId="124" xfId="126" applyNumberFormat="1" applyFont="1" applyFill="1" applyBorder="1" applyAlignment="1">
      <alignment vertical="center"/>
    </xf>
    <xf numFmtId="191" fontId="126" fillId="0" borderId="128" xfId="126" applyNumberFormat="1" applyFont="1" applyFill="1" applyBorder="1" applyAlignment="1">
      <alignment vertical="center"/>
    </xf>
    <xf numFmtId="191" fontId="126" fillId="0" borderId="0" xfId="126" applyNumberFormat="1" applyFont="1" applyFill="1" applyAlignment="1">
      <alignment vertical="center"/>
    </xf>
    <xf numFmtId="0" fontId="142" fillId="0" borderId="0" xfId="126" applyNumberFormat="1" applyFont="1" applyFill="1" applyAlignment="1">
      <alignment vertical="center" wrapText="1"/>
    </xf>
    <xf numFmtId="191" fontId="126" fillId="0" borderId="120" xfId="126" applyNumberFormat="1" applyFont="1" applyFill="1" applyBorder="1" applyAlignment="1">
      <alignment vertical="center"/>
    </xf>
    <xf numFmtId="191" fontId="126" fillId="0" borderId="129" xfId="126" applyNumberFormat="1" applyFont="1" applyFill="1" applyBorder="1" applyAlignment="1">
      <alignment vertical="center"/>
    </xf>
    <xf numFmtId="191" fontId="126" fillId="0" borderId="114" xfId="126" applyNumberFormat="1" applyFont="1" applyFill="1" applyBorder="1" applyAlignment="1">
      <alignment vertical="center"/>
    </xf>
    <xf numFmtId="190" fontId="126" fillId="0" borderId="120" xfId="133" applyFont="1" applyBorder="1" applyAlignment="1">
      <alignment horizontal="center"/>
    </xf>
    <xf numFmtId="190" fontId="126" fillId="0" borderId="119" xfId="133" applyFont="1" applyBorder="1" applyAlignment="1">
      <alignment horizontal="left"/>
    </xf>
    <xf numFmtId="190" fontId="126" fillId="0" borderId="129" xfId="133" applyFont="1" applyBorder="1" applyAlignment="1">
      <alignment horizontal="left"/>
    </xf>
    <xf numFmtId="190" fontId="126" fillId="0" borderId="0" xfId="134" applyFont="1"/>
    <xf numFmtId="190" fontId="126" fillId="0" borderId="0" xfId="134" applyFont="1" applyAlignment="1">
      <alignment horizontal="left"/>
    </xf>
    <xf numFmtId="190" fontId="143" fillId="0" borderId="0" xfId="134" applyFont="1"/>
    <xf numFmtId="192" fontId="126" fillId="0" borderId="0" xfId="134" applyNumberFormat="1" applyFont="1"/>
    <xf numFmtId="37" fontId="87" fillId="0" borderId="0" xfId="135" applyFont="1" applyAlignment="1">
      <alignment vertical="center"/>
    </xf>
    <xf numFmtId="37" fontId="87" fillId="0" borderId="0" xfId="135" applyFont="1"/>
    <xf numFmtId="37" fontId="37" fillId="0" borderId="0" xfId="10" applyNumberFormat="1" applyAlignment="1"/>
    <xf numFmtId="0" fontId="87" fillId="0" borderId="15" xfId="136" applyFont="1" applyBorder="1" applyAlignment="1">
      <alignment horizontal="left" vertical="center"/>
    </xf>
    <xf numFmtId="37" fontId="87" fillId="0" borderId="11" xfId="135" applyFont="1" applyBorder="1" applyAlignment="1">
      <alignment vertical="center"/>
    </xf>
    <xf numFmtId="0" fontId="87" fillId="0" borderId="10" xfId="0" applyFont="1" applyBorder="1" applyAlignment="1">
      <alignment horizontal="center" vertical="center" wrapText="1"/>
    </xf>
    <xf numFmtId="0" fontId="87" fillId="0" borderId="93" xfId="0" applyFont="1" applyBorder="1" applyAlignment="1">
      <alignment horizontal="center" vertical="center" wrapText="1"/>
    </xf>
    <xf numFmtId="0" fontId="87" fillId="0" borderId="71" xfId="0" applyFont="1" applyBorder="1" applyAlignment="1">
      <alignment horizontal="center" vertical="center" wrapText="1"/>
    </xf>
    <xf numFmtId="0" fontId="87" fillId="0" borderId="135" xfId="0" applyFont="1" applyBorder="1" applyAlignment="1">
      <alignment horizontal="center" vertical="center" wrapText="1"/>
    </xf>
    <xf numFmtId="0" fontId="87" fillId="0" borderId="67" xfId="0" applyFont="1" applyBorder="1" applyAlignment="1">
      <alignment horizontal="left" vertical="center" wrapText="1"/>
    </xf>
    <xf numFmtId="194" fontId="97" fillId="0" borderId="10" xfId="0" applyNumberFormat="1" applyFont="1" applyBorder="1" applyAlignment="1">
      <alignment horizontal="right" vertical="center"/>
    </xf>
    <xf numFmtId="194" fontId="97" fillId="0" borderId="4" xfId="0" applyNumberFormat="1" applyFont="1" applyBorder="1" applyAlignment="1">
      <alignment horizontal="right" vertical="center"/>
    </xf>
    <xf numFmtId="194" fontId="97" fillId="0" borderId="8" xfId="0" applyNumberFormat="1" applyFont="1" applyBorder="1" applyAlignment="1">
      <alignment horizontal="right" vertical="center"/>
    </xf>
    <xf numFmtId="0" fontId="87" fillId="0" borderId="60" xfId="0" applyFont="1" applyBorder="1" applyAlignment="1">
      <alignment horizontal="left" vertical="center" wrapText="1"/>
    </xf>
    <xf numFmtId="49" fontId="87" fillId="0" borderId="60" xfId="0" applyNumberFormat="1" applyFont="1" applyBorder="1" applyAlignment="1">
      <alignment horizontal="left" vertical="center" wrapText="1"/>
    </xf>
    <xf numFmtId="195" fontId="97" fillId="0" borderId="10" xfId="0" applyNumberFormat="1" applyFont="1" applyBorder="1" applyAlignment="1">
      <alignment horizontal="right" vertical="center"/>
    </xf>
    <xf numFmtId="195" fontId="97" fillId="0" borderId="4" xfId="0" applyNumberFormat="1" applyFont="1" applyBorder="1" applyAlignment="1">
      <alignment horizontal="right" vertical="center"/>
    </xf>
    <xf numFmtId="195" fontId="97" fillId="0" borderId="8" xfId="0" applyNumberFormat="1" applyFont="1" applyBorder="1" applyAlignment="1">
      <alignment horizontal="right" vertical="center"/>
    </xf>
    <xf numFmtId="0" fontId="87" fillId="0" borderId="44" xfId="0" applyFont="1" applyBorder="1" applyAlignment="1">
      <alignment horizontal="left" vertical="center" wrapText="1"/>
    </xf>
    <xf numFmtId="195" fontId="97" fillId="0" borderId="44" xfId="0" applyNumberFormat="1" applyFont="1" applyBorder="1" applyAlignment="1">
      <alignment horizontal="right" vertical="center"/>
    </xf>
    <xf numFmtId="0" fontId="102" fillId="0" borderId="0" xfId="0" applyFont="1" applyAlignment="1">
      <alignment horizontal="left" vertical="top"/>
    </xf>
    <xf numFmtId="0" fontId="102" fillId="0" borderId="0" xfId="0" applyFont="1" applyAlignment="1">
      <alignment horizontal="right" vertical="top" wrapText="1"/>
    </xf>
    <xf numFmtId="0" fontId="102" fillId="0" borderId="0" xfId="0" applyFont="1" applyAlignment="1">
      <alignment horizontal="left" vertical="center" wrapText="1"/>
    </xf>
    <xf numFmtId="0" fontId="102" fillId="0" borderId="0" xfId="0" applyFont="1" applyAlignment="1">
      <alignment vertical="top"/>
    </xf>
    <xf numFmtId="0" fontId="87" fillId="0" borderId="0" xfId="0" applyFont="1" applyAlignment="1">
      <alignment horizontal="left"/>
    </xf>
    <xf numFmtId="37" fontId="22" fillId="0" borderId="0" xfId="135" applyFont="1" applyAlignment="1">
      <alignment vertical="center"/>
    </xf>
    <xf numFmtId="37" fontId="22" fillId="0" borderId="0" xfId="135" applyFont="1"/>
    <xf numFmtId="37" fontId="22" fillId="0" borderId="4" xfId="135" applyFont="1" applyBorder="1" applyAlignment="1">
      <alignment horizontal="centerContinuous" vertical="center"/>
    </xf>
    <xf numFmtId="0" fontId="22" fillId="0" borderId="15" xfId="136" applyFont="1" applyBorder="1" applyAlignment="1">
      <alignment horizontal="left" vertical="center"/>
    </xf>
    <xf numFmtId="37" fontId="22" fillId="0" borderId="11" xfId="135" applyFont="1" applyBorder="1"/>
    <xf numFmtId="37" fontId="24" fillId="0" borderId="0" xfId="135" applyFont="1" applyAlignment="1">
      <alignment horizontal="center" vertical="center"/>
    </xf>
    <xf numFmtId="37" fontId="87" fillId="0" borderId="0" xfId="135" applyFont="1" applyAlignment="1">
      <alignment horizontal="centerContinuous" vertical="center"/>
    </xf>
    <xf numFmtId="0" fontId="87" fillId="0" borderId="0" xfId="136" quotePrefix="1" applyFont="1" applyAlignment="1">
      <alignment horizontal="left" vertical="center"/>
    </xf>
    <xf numFmtId="37" fontId="40" fillId="0" borderId="0" xfId="135" applyFont="1"/>
    <xf numFmtId="37" fontId="123" fillId="0" borderId="0" xfId="135" applyFont="1"/>
    <xf numFmtId="37" fontId="91" fillId="0" borderId="0" xfId="135" applyFont="1" applyAlignment="1">
      <alignment horizontal="centerContinuous"/>
    </xf>
    <xf numFmtId="37" fontId="87" fillId="0" borderId="0" xfId="135" applyFont="1" applyAlignment="1">
      <alignment horizontal="centerContinuous"/>
    </xf>
    <xf numFmtId="0" fontId="97" fillId="0" borderId="71" xfId="0" applyFont="1" applyBorder="1" applyAlignment="1">
      <alignment horizontal="center" vertical="center" wrapText="1"/>
    </xf>
    <xf numFmtId="0" fontId="146" fillId="0" borderId="71" xfId="0" applyFont="1" applyBorder="1" applyAlignment="1">
      <alignment horizontal="center" vertical="center" wrapText="1"/>
    </xf>
    <xf numFmtId="0" fontId="87" fillId="0" borderId="57" xfId="0" applyFont="1" applyBorder="1" applyAlignment="1">
      <alignment horizontal="center" vertical="center" wrapText="1"/>
    </xf>
    <xf numFmtId="195" fontId="87" fillId="0" borderId="95" xfId="0" applyNumberFormat="1" applyFont="1" applyBorder="1" applyAlignment="1">
      <alignment horizontal="left" vertical="center"/>
    </xf>
    <xf numFmtId="194" fontId="87" fillId="0" borderId="10" xfId="0" applyNumberFormat="1" applyFont="1" applyBorder="1" applyAlignment="1">
      <alignment horizontal="right" vertical="center"/>
    </xf>
    <xf numFmtId="194" fontId="87" fillId="0" borderId="4" xfId="0" applyNumberFormat="1" applyFont="1" applyBorder="1" applyAlignment="1">
      <alignment horizontal="right" vertical="center"/>
    </xf>
    <xf numFmtId="194" fontId="97" fillId="0" borderId="16" xfId="0" applyNumberFormat="1" applyFont="1" applyBorder="1" applyAlignment="1">
      <alignment horizontal="right" vertical="center"/>
    </xf>
    <xf numFmtId="194" fontId="87" fillId="0" borderId="67" xfId="0" applyNumberFormat="1" applyFont="1" applyBorder="1" applyAlignment="1">
      <alignment horizontal="right" vertical="center"/>
    </xf>
    <xf numFmtId="195" fontId="87" fillId="0" borderId="60" xfId="0" applyNumberFormat="1" applyFont="1" applyBorder="1" applyAlignment="1">
      <alignment horizontal="left" vertical="center"/>
    </xf>
    <xf numFmtId="38" fontId="87" fillId="0" borderId="10" xfId="0" applyNumberFormat="1" applyFont="1" applyBorder="1" applyAlignment="1">
      <alignment horizontal="right" vertical="center"/>
    </xf>
    <xf numFmtId="38" fontId="87" fillId="0" borderId="4" xfId="0" applyNumberFormat="1" applyFont="1" applyBorder="1" applyAlignment="1">
      <alignment horizontal="right" vertical="center"/>
    </xf>
    <xf numFmtId="196" fontId="97" fillId="0" borderId="4" xfId="0" applyNumberFormat="1" applyFont="1" applyBorder="1" applyAlignment="1">
      <alignment horizontal="right" vertical="center"/>
    </xf>
    <xf numFmtId="196" fontId="97" fillId="0" borderId="16" xfId="0" applyNumberFormat="1" applyFont="1" applyBorder="1" applyAlignment="1">
      <alignment horizontal="right" vertical="center"/>
    </xf>
    <xf numFmtId="38" fontId="87" fillId="0" borderId="67" xfId="0" applyNumberFormat="1" applyFont="1" applyBorder="1" applyAlignment="1">
      <alignment horizontal="right" vertical="center"/>
    </xf>
    <xf numFmtId="195" fontId="87" fillId="0" borderId="47" xfId="0" applyNumberFormat="1" applyFont="1" applyBorder="1" applyAlignment="1">
      <alignment horizontal="center" vertical="center"/>
    </xf>
    <xf numFmtId="0" fontId="87" fillId="0" borderId="4" xfId="135" applyNumberFormat="1" applyFont="1" applyBorder="1" applyAlignment="1">
      <alignment horizontal="distributed"/>
    </xf>
    <xf numFmtId="193" fontId="87" fillId="0" borderId="17" xfId="135" applyNumberFormat="1" applyFont="1" applyBorder="1" applyAlignment="1">
      <alignment vertical="center"/>
    </xf>
    <xf numFmtId="37" fontId="87" fillId="0" borderId="0" xfId="135" quotePrefix="1" applyFont="1" applyAlignment="1">
      <alignment vertical="center"/>
    </xf>
    <xf numFmtId="37" fontId="87" fillId="0" borderId="4" xfId="135" applyFont="1" applyBorder="1" applyAlignment="1">
      <alignment horizontal="center" vertical="center"/>
    </xf>
    <xf numFmtId="0" fontId="87" fillId="0" borderId="0" xfId="136" applyFont="1" applyAlignment="1">
      <alignment horizontal="left" vertical="center"/>
    </xf>
    <xf numFmtId="37" fontId="87" fillId="0" borderId="11" xfId="135" quotePrefix="1" applyFont="1" applyBorder="1" applyAlignment="1">
      <alignment vertical="center"/>
    </xf>
    <xf numFmtId="37" fontId="87" fillId="0" borderId="0" xfId="135" applyFont="1" applyAlignment="1">
      <alignment horizontal="center" vertical="center"/>
    </xf>
    <xf numFmtId="0" fontId="87" fillId="0" borderId="9" xfId="0" applyFont="1" applyBorder="1" applyAlignment="1">
      <alignment horizontal="center" vertical="center" wrapText="1"/>
    </xf>
    <xf numFmtId="37" fontId="87" fillId="0" borderId="65" xfId="135" applyFont="1" applyBorder="1" applyAlignment="1">
      <alignment horizontal="center" vertical="center" wrapText="1"/>
    </xf>
    <xf numFmtId="0" fontId="87" fillId="0" borderId="10" xfId="0" applyFont="1" applyBorder="1" applyAlignment="1">
      <alignment horizontal="right" vertical="center"/>
    </xf>
    <xf numFmtId="197" fontId="87" fillId="0" borderId="4" xfId="135" applyNumberFormat="1" applyFont="1" applyBorder="1" applyAlignment="1">
      <alignment vertical="center"/>
    </xf>
    <xf numFmtId="197" fontId="87" fillId="0" borderId="8" xfId="135" applyNumberFormat="1" applyFont="1" applyBorder="1" applyAlignment="1">
      <alignment vertical="center"/>
    </xf>
    <xf numFmtId="197" fontId="87" fillId="0" borderId="141" xfId="135" applyNumberFormat="1" applyFont="1" applyBorder="1" applyAlignment="1">
      <alignment vertical="center"/>
    </xf>
    <xf numFmtId="37" fontId="129" fillId="0" borderId="71" xfId="135" applyFont="1" applyBorder="1" applyAlignment="1">
      <alignment horizontal="center" vertical="center"/>
    </xf>
    <xf numFmtId="37" fontId="87" fillId="0" borderId="69" xfId="135" applyFont="1" applyBorder="1" applyAlignment="1">
      <alignment vertical="center"/>
    </xf>
    <xf numFmtId="37" fontId="87" fillId="0" borderId="69" xfId="135" applyFont="1" applyBorder="1"/>
    <xf numFmtId="37" fontId="87" fillId="0" borderId="69" xfId="135" applyFont="1" applyBorder="1" applyAlignment="1">
      <alignment horizontal="right" vertical="center"/>
    </xf>
    <xf numFmtId="37" fontId="87" fillId="0" borderId="69" xfId="135" quotePrefix="1" applyFont="1" applyBorder="1" applyAlignment="1">
      <alignment horizontal="right" vertical="center"/>
    </xf>
    <xf numFmtId="37" fontId="87" fillId="0" borderId="69" xfId="135" applyFont="1" applyBorder="1" applyAlignment="1">
      <alignment horizontal="right"/>
    </xf>
    <xf numFmtId="37" fontId="87" fillId="0" borderId="0" xfId="135" applyFont="1" applyAlignment="1">
      <alignment horizontal="left" vertical="center"/>
    </xf>
    <xf numFmtId="37" fontId="87" fillId="0" borderId="0" xfId="135" quotePrefix="1" applyFont="1" applyAlignment="1">
      <alignment horizontal="right" vertical="center"/>
    </xf>
    <xf numFmtId="37" fontId="87" fillId="0" borderId="0" xfId="135" quotePrefix="1" applyFont="1" applyAlignment="1">
      <alignment horizontal="left" vertical="center"/>
    </xf>
    <xf numFmtId="0" fontId="87" fillId="0" borderId="0" xfId="137" quotePrefix="1" applyFont="1" applyAlignment="1">
      <alignment horizontal="left" vertical="center"/>
    </xf>
    <xf numFmtId="37" fontId="87" fillId="0" borderId="0" xfId="135" applyFont="1" applyAlignment="1">
      <alignment vertical="top" wrapText="1"/>
    </xf>
    <xf numFmtId="37" fontId="87" fillId="0" borderId="0" xfId="135" applyFont="1" applyAlignment="1">
      <alignment horizontal="left" vertical="top" wrapText="1"/>
    </xf>
    <xf numFmtId="0" fontId="87" fillId="0" borderId="0" xfId="135" applyNumberFormat="1" applyFont="1"/>
    <xf numFmtId="0" fontId="147" fillId="0" borderId="0" xfId="0" applyFont="1" applyAlignment="1"/>
    <xf numFmtId="0" fontId="126" fillId="0" borderId="142" xfId="128" applyFont="1" applyBorder="1" applyAlignment="1">
      <alignment horizontal="center" vertical="center"/>
    </xf>
    <xf numFmtId="0" fontId="126" fillId="0" borderId="143" xfId="128" applyFont="1" applyBorder="1"/>
    <xf numFmtId="0" fontId="126" fillId="0" borderId="144" xfId="128" applyFont="1" applyBorder="1"/>
    <xf numFmtId="198" fontId="126" fillId="0" borderId="0" xfId="0" applyNumberFormat="1" applyFont="1" applyAlignment="1"/>
    <xf numFmtId="41" fontId="126" fillId="0" borderId="0" xfId="0" applyNumberFormat="1" applyFont="1" applyAlignment="1"/>
    <xf numFmtId="199" fontId="126" fillId="0" borderId="0" xfId="128" applyNumberFormat="1" applyFont="1" applyAlignment="1">
      <alignment horizontal="right" vertical="center"/>
    </xf>
    <xf numFmtId="41" fontId="126" fillId="0" borderId="0" xfId="128" applyNumberFormat="1" applyFont="1" applyAlignment="1">
      <alignment horizontal="right" vertical="center"/>
    </xf>
    <xf numFmtId="41" fontId="126" fillId="0" borderId="0" xfId="128" applyNumberFormat="1" applyFont="1" applyAlignment="1">
      <alignment vertical="center"/>
    </xf>
    <xf numFmtId="41" fontId="126" fillId="0" borderId="0" xfId="0" applyNumberFormat="1" applyFont="1">
      <alignment vertical="center"/>
    </xf>
    <xf numFmtId="198" fontId="126" fillId="0" borderId="144" xfId="0" applyNumberFormat="1" applyFont="1" applyBorder="1" applyAlignment="1"/>
    <xf numFmtId="41" fontId="126" fillId="0" borderId="11" xfId="0" applyNumberFormat="1" applyFont="1" applyBorder="1" applyAlignment="1"/>
    <xf numFmtId="41" fontId="126" fillId="0" borderId="144" xfId="128" applyNumberFormat="1" applyFont="1" applyBorder="1" applyAlignment="1">
      <alignment vertical="center"/>
    </xf>
    <xf numFmtId="0" fontId="151" fillId="0" borderId="0" xfId="0" applyFont="1" applyAlignment="1">
      <alignment horizontal="left" vertical="center"/>
    </xf>
    <xf numFmtId="0" fontId="126" fillId="0" borderId="0" xfId="0" applyFont="1" applyAlignment="1">
      <alignment horizontal="center"/>
    </xf>
    <xf numFmtId="0" fontId="151" fillId="0" borderId="0" xfId="0" applyFont="1" applyAlignment="1">
      <alignment horizontal="right" vertical="center"/>
    </xf>
    <xf numFmtId="0" fontId="151" fillId="0" borderId="0" xfId="0" applyFont="1">
      <alignment vertical="center"/>
    </xf>
    <xf numFmtId="182" fontId="141" fillId="0" borderId="0" xfId="129" applyFont="1" applyAlignment="1" applyProtection="1">
      <alignment horizontal="left" vertical="center"/>
      <protection locked="0"/>
    </xf>
    <xf numFmtId="0" fontId="152" fillId="0" borderId="0" xfId="0" applyFont="1" applyAlignment="1"/>
    <xf numFmtId="41" fontId="126" fillId="0" borderId="0" xfId="0" applyNumberFormat="1" applyFont="1" applyAlignment="1">
      <alignment horizontal="right"/>
    </xf>
    <xf numFmtId="0" fontId="87" fillId="0" borderId="4" xfId="0" applyFont="1" applyBorder="1" applyAlignment="1">
      <alignment horizontal="distributed"/>
    </xf>
    <xf numFmtId="0" fontId="87" fillId="0" borderId="0" xfId="0" applyFont="1" applyAlignment="1"/>
    <xf numFmtId="0" fontId="87" fillId="0" borderId="0" xfId="0" applyFont="1" applyAlignment="1">
      <alignment horizontal="distributed"/>
    </xf>
    <xf numFmtId="0" fontId="140" fillId="0" borderId="15" xfId="0" applyFont="1" applyBorder="1" applyAlignment="1"/>
    <xf numFmtId="0" fontId="87" fillId="0" borderId="11" xfId="0" applyFont="1" applyBorder="1" applyAlignment="1"/>
    <xf numFmtId="0" fontId="140" fillId="0" borderId="0" xfId="0" applyFont="1" applyAlignment="1"/>
    <xf numFmtId="0" fontId="140" fillId="0" borderId="11" xfId="0" applyFont="1" applyBorder="1" applyAlignment="1"/>
    <xf numFmtId="0" fontId="153" fillId="0" borderId="12" xfId="0" applyFont="1" applyBorder="1">
      <alignment vertical="center"/>
    </xf>
    <xf numFmtId="0" fontId="87" fillId="0" borderId="35" xfId="0" applyFont="1" applyBorder="1" applyAlignment="1">
      <alignment horizontal="center" vertical="center" wrapText="1"/>
    </xf>
    <xf numFmtId="0" fontId="97" fillId="0" borderId="76" xfId="0" applyFont="1" applyBorder="1" applyAlignment="1">
      <alignment horizontal="center" vertical="top"/>
    </xf>
    <xf numFmtId="0" fontId="97" fillId="0" borderId="94" xfId="0" applyFont="1" applyBorder="1" applyAlignment="1">
      <alignment horizontal="center" vertical="top"/>
    </xf>
    <xf numFmtId="0" fontId="74" fillId="0" borderId="94" xfId="0" applyFont="1" applyBorder="1" applyAlignment="1">
      <alignment horizontal="center" vertical="top"/>
    </xf>
    <xf numFmtId="0" fontId="75" fillId="0" borderId="94" xfId="0" applyFont="1" applyBorder="1" applyAlignment="1">
      <alignment horizontal="center" vertical="top" shrinkToFit="1"/>
    </xf>
    <xf numFmtId="0" fontId="75" fillId="0" borderId="66" xfId="0" applyFont="1" applyBorder="1" applyAlignment="1">
      <alignment horizontal="center" vertical="top" shrinkToFit="1"/>
    </xf>
    <xf numFmtId="0" fontId="87" fillId="0" borderId="73" xfId="0" applyFont="1" applyBorder="1" applyAlignment="1">
      <alignment horizontal="distributed"/>
    </xf>
    <xf numFmtId="41" fontId="154" fillId="0" borderId="49" xfId="0" applyNumberFormat="1" applyFont="1" applyBorder="1">
      <alignment vertical="center"/>
    </xf>
    <xf numFmtId="41" fontId="154" fillId="0" borderId="73" xfId="0" applyNumberFormat="1" applyFont="1" applyBorder="1">
      <alignment vertical="center"/>
    </xf>
    <xf numFmtId="0" fontId="87" fillId="0" borderId="10" xfId="0" applyFont="1" applyBorder="1" applyAlignment="1">
      <alignment horizontal="distributed"/>
    </xf>
    <xf numFmtId="0" fontId="87" fillId="0" borderId="7" xfId="0" applyFont="1" applyBorder="1" applyAlignment="1">
      <alignment horizontal="left"/>
    </xf>
    <xf numFmtId="0" fontId="87" fillId="0" borderId="4" xfId="0" applyFont="1" applyBorder="1" applyAlignment="1">
      <alignment vertical="top" textRotation="255"/>
    </xf>
    <xf numFmtId="0" fontId="87" fillId="0" borderId="10" xfId="0" applyFont="1" applyBorder="1" applyAlignment="1">
      <alignment vertical="top" textRotation="255"/>
    </xf>
    <xf numFmtId="0" fontId="87" fillId="0" borderId="8" xfId="0" applyFont="1" applyBorder="1" applyAlignment="1">
      <alignment vertical="top" textRotation="255"/>
    </xf>
    <xf numFmtId="0" fontId="87" fillId="0" borderId="10" xfId="0" applyFont="1" applyBorder="1" applyAlignment="1"/>
    <xf numFmtId="0" fontId="87" fillId="0" borderId="4" xfId="0" applyFont="1" applyBorder="1" applyAlignment="1"/>
    <xf numFmtId="0" fontId="87" fillId="0" borderId="8" xfId="0" applyFont="1" applyBorder="1" applyAlignment="1"/>
    <xf numFmtId="0" fontId="87" fillId="0" borderId="14" xfId="0" applyFont="1" applyBorder="1" applyAlignment="1"/>
    <xf numFmtId="0" fontId="87" fillId="0" borderId="35" xfId="0" applyFont="1" applyBorder="1" applyAlignment="1"/>
    <xf numFmtId="0" fontId="87" fillId="0" borderId="13" xfId="0" applyFont="1" applyBorder="1" applyAlignment="1"/>
    <xf numFmtId="0" fontId="87" fillId="0" borderId="71" xfId="0" applyFont="1" applyBorder="1" applyAlignment="1">
      <alignment horizontal="distributed"/>
    </xf>
    <xf numFmtId="0" fontId="87" fillId="0" borderId="69" xfId="0" applyFont="1" applyBorder="1" applyAlignment="1"/>
    <xf numFmtId="0" fontId="87" fillId="0" borderId="69" xfId="0" applyFont="1" applyBorder="1" applyAlignment="1">
      <alignment horizontal="distributed"/>
    </xf>
    <xf numFmtId="0" fontId="87" fillId="0" borderId="44" xfId="0" applyFont="1" applyBorder="1">
      <alignment vertical="center"/>
    </xf>
    <xf numFmtId="0" fontId="87" fillId="0" borderId="0" xfId="0" applyFont="1" applyAlignment="1">
      <alignment horizontal="left" vertical="center"/>
    </xf>
    <xf numFmtId="0" fontId="87" fillId="0" borderId="0" xfId="0" applyFont="1" applyAlignment="1">
      <alignment horizontal="right"/>
    </xf>
    <xf numFmtId="200" fontId="87" fillId="0" borderId="0" xfId="0" applyNumberFormat="1" applyFont="1">
      <alignment vertical="center"/>
    </xf>
    <xf numFmtId="0" fontId="22" fillId="0" borderId="0" xfId="0" applyFont="1" applyAlignment="1" applyProtection="1">
      <protection locked="0"/>
    </xf>
    <xf numFmtId="0" fontId="22" fillId="0" borderId="0" xfId="0" applyFont="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11" xfId="0" applyFont="1" applyBorder="1" applyAlignment="1" applyProtection="1">
      <alignment horizontal="right" vertical="center"/>
      <protection locked="0"/>
    </xf>
    <xf numFmtId="0" fontId="22" fillId="0" borderId="15" xfId="0" applyFont="1" applyBorder="1" applyAlignment="1" applyProtection="1">
      <alignment horizontal="center" vertical="center"/>
      <protection locked="0"/>
    </xf>
    <xf numFmtId="0" fontId="22" fillId="0" borderId="11" xfId="0" applyFont="1" applyBorder="1" applyAlignment="1" applyProtection="1">
      <alignment horizontal="center"/>
      <protection locked="0"/>
    </xf>
    <xf numFmtId="0" fontId="0" fillId="0" borderId="15" xfId="0" applyBorder="1">
      <alignment vertical="center"/>
    </xf>
    <xf numFmtId="0" fontId="22" fillId="0" borderId="7" xfId="0" applyFont="1" applyBorder="1" applyAlignment="1" applyProtection="1">
      <alignment horizontal="center" vertical="center"/>
      <protection locked="0"/>
    </xf>
    <xf numFmtId="0" fontId="22" fillId="0" borderId="0" xfId="0" applyFont="1" applyAlignment="1" applyProtection="1">
      <alignment horizontal="right" vertical="center"/>
      <protection locked="0"/>
    </xf>
    <xf numFmtId="0" fontId="87" fillId="0" borderId="0" xfId="0" applyFont="1" applyAlignment="1" applyProtection="1">
      <alignment horizontal="right" vertical="top"/>
      <protection locked="0"/>
    </xf>
    <xf numFmtId="0" fontId="22" fillId="0" borderId="0" xfId="0" applyFont="1" applyProtection="1">
      <alignment vertical="center"/>
      <protection locked="0"/>
    </xf>
    <xf numFmtId="3" fontId="22" fillId="0" borderId="15" xfId="0" applyNumberFormat="1" applyFont="1" applyBorder="1" applyAlignment="1">
      <alignment horizontal="center" vertical="center"/>
    </xf>
    <xf numFmtId="3" fontId="22" fillId="0" borderId="7" xfId="0" applyNumberFormat="1" applyFont="1" applyBorder="1" applyProtection="1">
      <alignment vertical="center"/>
      <protection locked="0"/>
    </xf>
    <xf numFmtId="3" fontId="22" fillId="0" borderId="11" xfId="0" applyNumberFormat="1" applyFont="1" applyBorder="1" applyAlignment="1" applyProtection="1">
      <alignment horizontal="center" vertical="center"/>
      <protection locked="0"/>
    </xf>
    <xf numFmtId="3" fontId="22" fillId="0" borderId="7" xfId="0" applyNumberFormat="1" applyFont="1" applyBorder="1" applyAlignment="1">
      <alignment horizontal="center" vertical="center"/>
    </xf>
    <xf numFmtId="3" fontId="22" fillId="0" borderId="15" xfId="0" applyNumberFormat="1" applyFont="1" applyBorder="1" applyProtection="1">
      <alignment vertical="center"/>
      <protection locked="0"/>
    </xf>
    <xf numFmtId="0" fontId="40" fillId="0" borderId="0" xfId="0" applyFont="1" applyAlignment="1"/>
    <xf numFmtId="0" fontId="87" fillId="0" borderId="0" xfId="0" applyFont="1" applyAlignment="1">
      <alignment horizontal="justify" wrapText="1"/>
    </xf>
    <xf numFmtId="0" fontId="87" fillId="0" borderId="35" xfId="135" applyNumberFormat="1" applyFont="1" applyBorder="1" applyAlignment="1">
      <alignment horizontal="distributed"/>
    </xf>
    <xf numFmtId="0" fontId="87" fillId="0" borderId="17" xfId="0" applyFont="1" applyBorder="1" applyAlignment="1">
      <alignment horizontal="justify" wrapText="1"/>
    </xf>
    <xf numFmtId="0" fontId="97" fillId="0" borderId="10" xfId="0" applyFont="1" applyBorder="1" applyAlignment="1">
      <alignment horizontal="center" vertical="center"/>
    </xf>
    <xf numFmtId="0" fontId="92" fillId="0" borderId="94" xfId="0" applyFont="1" applyBorder="1" applyAlignment="1">
      <alignment horizontal="center" vertical="center" wrapText="1"/>
    </xf>
    <xf numFmtId="0" fontId="87" fillId="0" borderId="56" xfId="0" applyFont="1" applyBorder="1" applyAlignment="1">
      <alignment vertical="center" wrapText="1"/>
    </xf>
    <xf numFmtId="0" fontId="87" fillId="0" borderId="56" xfId="0" applyFont="1" applyBorder="1" applyAlignment="1">
      <alignment horizontal="center" vertical="center" wrapText="1"/>
    </xf>
    <xf numFmtId="0" fontId="87" fillId="0" borderId="65" xfId="0" applyFont="1" applyBorder="1" applyAlignment="1">
      <alignment horizontal="center" vertical="center" wrapText="1"/>
    </xf>
    <xf numFmtId="0" fontId="129" fillId="0" borderId="16" xfId="0" applyFont="1" applyBorder="1" applyAlignment="1">
      <alignment horizontal="center" vertical="center" wrapText="1"/>
    </xf>
    <xf numFmtId="0" fontId="97" fillId="0" borderId="7" xfId="0" applyFont="1" applyBorder="1" applyAlignment="1">
      <alignment horizontal="center" wrapText="1"/>
    </xf>
    <xf numFmtId="0" fontId="40" fillId="0" borderId="15" xfId="0" applyFont="1" applyBorder="1" applyAlignment="1">
      <alignment horizontal="center" vertical="center"/>
    </xf>
    <xf numFmtId="0" fontId="102" fillId="0" borderId="4" xfId="0" applyFont="1" applyBorder="1" applyAlignment="1">
      <alignment horizontal="justify" wrapText="1"/>
    </xf>
    <xf numFmtId="0" fontId="105" fillId="0" borderId="4" xfId="0" applyFont="1" applyBorder="1" applyAlignment="1">
      <alignment horizontal="center" wrapText="1"/>
    </xf>
    <xf numFmtId="37" fontId="87" fillId="0" borderId="0" xfId="135" applyFont="1" applyAlignment="1">
      <alignment horizontal="right" vertical="center"/>
    </xf>
    <xf numFmtId="0" fontId="40" fillId="0" borderId="0" xfId="0" applyFont="1">
      <alignment vertical="center"/>
    </xf>
    <xf numFmtId="0" fontId="129" fillId="0" borderId="0" xfId="0" applyFont="1" applyAlignment="1"/>
    <xf numFmtId="3" fontId="97" fillId="0" borderId="7" xfId="0" applyNumberFormat="1" applyFont="1" applyBorder="1" applyAlignment="1">
      <alignment horizontal="center" wrapText="1"/>
    </xf>
    <xf numFmtId="0" fontId="87" fillId="0" borderId="0" xfId="0" applyFont="1" applyAlignment="1">
      <alignment horizontal="center" vertical="center" wrapText="1"/>
    </xf>
    <xf numFmtId="0" fontId="87" fillId="0" borderId="4" xfId="0" applyFont="1" applyBorder="1" applyAlignment="1">
      <alignment horizontal="center" vertical="center" wrapText="1"/>
    </xf>
    <xf numFmtId="0" fontId="87" fillId="0" borderId="11" xfId="136" applyFont="1" applyBorder="1" applyAlignment="1">
      <alignment horizontal="left" vertical="center"/>
    </xf>
    <xf numFmtId="0" fontId="129" fillId="0" borderId="94" xfId="0" applyFont="1" applyBorder="1" applyAlignment="1">
      <alignment horizontal="center" vertical="center" wrapText="1"/>
    </xf>
    <xf numFmtId="0" fontId="97" fillId="0" borderId="16" xfId="0" applyFont="1" applyBorder="1" applyAlignment="1">
      <alignment horizontal="center" vertical="center" wrapText="1"/>
    </xf>
    <xf numFmtId="0" fontId="97" fillId="0" borderId="15" xfId="0" applyFont="1" applyBorder="1" applyAlignment="1">
      <alignment horizontal="center" wrapText="1"/>
    </xf>
    <xf numFmtId="0" fontId="97" fillId="0" borderId="10" xfId="0" applyFont="1" applyBorder="1" applyAlignment="1">
      <alignment horizontal="center" vertical="center" wrapText="1"/>
    </xf>
    <xf numFmtId="0" fontId="97" fillId="0" borderId="4" xfId="0" applyFont="1" applyBorder="1" applyAlignment="1">
      <alignment horizontal="center" wrapText="1"/>
    </xf>
    <xf numFmtId="0" fontId="97" fillId="0" borderId="8" xfId="0" applyFont="1" applyBorder="1" applyAlignment="1">
      <alignment horizontal="center" wrapText="1"/>
    </xf>
    <xf numFmtId="3" fontId="97" fillId="0" borderId="15" xfId="0" applyNumberFormat="1" applyFont="1" applyBorder="1" applyAlignment="1">
      <alignment horizontal="center" wrapText="1"/>
    </xf>
    <xf numFmtId="193" fontId="87" fillId="0" borderId="0" xfId="135" applyNumberFormat="1" applyFont="1" applyAlignment="1">
      <alignment vertical="center"/>
    </xf>
    <xf numFmtId="0" fontId="89" fillId="0" borderId="12" xfId="0" applyFont="1" applyBorder="1" applyAlignment="1">
      <alignment wrapText="1"/>
    </xf>
    <xf numFmtId="0" fontId="87" fillId="0" borderId="0" xfId="0" applyFont="1" applyAlignment="1">
      <alignment horizontal="center" wrapText="1"/>
    </xf>
    <xf numFmtId="0" fontId="87" fillId="0" borderId="76" xfId="0" applyFont="1" applyBorder="1" applyAlignment="1">
      <alignment horizontal="center" vertical="center" wrapText="1"/>
    </xf>
    <xf numFmtId="0" fontId="102" fillId="0" borderId="7" xfId="0" applyFont="1" applyBorder="1" applyAlignment="1">
      <alignment horizontal="center" vertical="center" wrapText="1"/>
    </xf>
    <xf numFmtId="0" fontId="102" fillId="0" borderId="15" xfId="0" applyFont="1" applyBorder="1" applyAlignment="1">
      <alignment horizontal="center" vertical="center" wrapText="1"/>
    </xf>
    <xf numFmtId="37" fontId="87" fillId="0" borderId="71" xfId="135" applyFont="1" applyBorder="1" applyAlignment="1">
      <alignment horizontal="center" vertical="center"/>
    </xf>
    <xf numFmtId="0" fontId="40" fillId="0" borderId="0" xfId="0" applyFont="1" applyAlignment="1">
      <alignment wrapText="1"/>
    </xf>
    <xf numFmtId="0" fontId="87" fillId="0" borderId="0" xfId="0" applyFont="1" applyAlignment="1">
      <alignment horizontal="justify" vertical="center" wrapText="1"/>
    </xf>
    <xf numFmtId="0" fontId="87" fillId="0" borderId="17" xfId="0" applyFont="1" applyBorder="1" applyAlignment="1">
      <alignment horizontal="justify" vertical="center" wrapText="1"/>
    </xf>
    <xf numFmtId="0" fontId="87" fillId="0" borderId="163" xfId="0" applyFont="1" applyBorder="1" applyAlignment="1">
      <alignment horizontal="center" vertical="center" wrapText="1"/>
    </xf>
    <xf numFmtId="0" fontId="87" fillId="0" borderId="164" xfId="0" applyFont="1" applyBorder="1" applyAlignment="1">
      <alignment horizontal="center" vertical="center" wrapText="1"/>
    </xf>
    <xf numFmtId="0" fontId="87" fillId="0" borderId="165" xfId="0" applyFont="1" applyBorder="1" applyAlignment="1">
      <alignment horizontal="center" vertical="center" wrapText="1"/>
    </xf>
    <xf numFmtId="0" fontId="87" fillId="0" borderId="16" xfId="0" applyFont="1" applyBorder="1" applyAlignment="1">
      <alignment horizontal="center" vertical="center" wrapText="1"/>
    </xf>
    <xf numFmtId="37" fontId="87" fillId="0" borderId="0" xfId="135" quotePrefix="1" applyFont="1" applyAlignment="1">
      <alignment horizontal="center" vertical="center"/>
    </xf>
    <xf numFmtId="37" fontId="159" fillId="0" borderId="4" xfId="135" applyFont="1" applyBorder="1" applyAlignment="1">
      <alignment horizontal="center" vertical="center"/>
    </xf>
    <xf numFmtId="0" fontId="87" fillId="0" borderId="0" xfId="0" applyFont="1" applyAlignment="1" applyProtection="1">
      <alignment horizontal="left" wrapText="1"/>
      <protection locked="0"/>
    </xf>
    <xf numFmtId="184" fontId="22" fillId="0" borderId="16" xfId="0" applyNumberFormat="1" applyFont="1" applyBorder="1" applyAlignment="1">
      <alignment horizontal="right" vertical="center"/>
    </xf>
    <xf numFmtId="41" fontId="87" fillId="0" borderId="4" xfId="0" applyNumberFormat="1" applyFont="1" applyBorder="1" applyAlignment="1" applyProtection="1">
      <alignment horizontal="right" vertical="center"/>
      <protection hidden="1"/>
    </xf>
    <xf numFmtId="41" fontId="87" fillId="0" borderId="8" xfId="0" applyNumberFormat="1" applyFont="1" applyBorder="1" applyAlignment="1" applyProtection="1">
      <alignment horizontal="right" vertical="center"/>
      <protection hidden="1"/>
    </xf>
    <xf numFmtId="41" fontId="87" fillId="0" borderId="4" xfId="0" applyNumberFormat="1" applyFont="1" applyBorder="1" applyAlignment="1" applyProtection="1">
      <alignment horizontal="right" vertical="center"/>
      <protection locked="0"/>
    </xf>
    <xf numFmtId="41" fontId="87" fillId="0" borderId="8" xfId="0" applyNumberFormat="1" applyFont="1" applyBorder="1" applyAlignment="1" applyProtection="1">
      <alignment horizontal="right" vertical="center"/>
      <protection locked="0"/>
    </xf>
    <xf numFmtId="0" fontId="87" fillId="0" borderId="0" xfId="131" applyFont="1" applyAlignment="1">
      <alignment vertical="center"/>
    </xf>
    <xf numFmtId="185" fontId="103" fillId="0" borderId="4" xfId="131" applyNumberFormat="1" applyFont="1" applyBorder="1" applyAlignment="1">
      <alignment horizontal="right" vertical="center"/>
    </xf>
    <xf numFmtId="0" fontId="22" fillId="0" borderId="0" xfId="0" applyFont="1" applyAlignment="1">
      <alignment horizontal="left" vertical="center"/>
    </xf>
    <xf numFmtId="0" fontId="40" fillId="0" borderId="0" xfId="131" applyAlignment="1">
      <alignment horizontal="left"/>
    </xf>
    <xf numFmtId="0" fontId="24" fillId="0" borderId="0" xfId="0" applyFont="1" applyAlignment="1">
      <alignment horizontal="left" vertical="center"/>
    </xf>
    <xf numFmtId="0" fontId="87" fillId="0" borderId="0" xfId="132" applyFont="1" applyAlignment="1">
      <alignment horizontal="center" vertical="center"/>
    </xf>
    <xf numFmtId="186" fontId="103" fillId="0" borderId="0" xfId="131" applyNumberFormat="1" applyFont="1" applyAlignment="1">
      <alignment horizontal="right" vertical="center"/>
    </xf>
    <xf numFmtId="0" fontId="87" fillId="0" borderId="0" xfId="131" applyFont="1" applyAlignment="1">
      <alignment wrapText="1"/>
    </xf>
    <xf numFmtId="41" fontId="87" fillId="0" borderId="16" xfId="4" quotePrefix="1" applyNumberFormat="1" applyFont="1" applyBorder="1" applyAlignment="1" applyProtection="1">
      <alignment horizontal="right" vertical="center"/>
      <protection hidden="1"/>
    </xf>
    <xf numFmtId="0" fontId="87" fillId="0" borderId="7" xfId="0" applyFont="1" applyBorder="1" applyAlignment="1">
      <alignment horizontal="right" vertical="center" wrapText="1"/>
    </xf>
    <xf numFmtId="0" fontId="87" fillId="0" borderId="11" xfId="0" applyFont="1" applyBorder="1" applyAlignment="1">
      <alignment horizontal="center" vertical="center" wrapText="1"/>
    </xf>
    <xf numFmtId="0" fontId="87" fillId="0" borderId="0" xfId="1" applyFont="1" applyAlignment="1"/>
    <xf numFmtId="0" fontId="87" fillId="0" borderId="0" xfId="1" applyFont="1" applyAlignment="1">
      <alignment horizontal="justify" wrapText="1"/>
    </xf>
    <xf numFmtId="0" fontId="87" fillId="0" borderId="17" xfId="1" applyFont="1" applyBorder="1" applyAlignment="1">
      <alignment horizontal="justify"/>
    </xf>
    <xf numFmtId="0" fontId="87" fillId="0" borderId="0" xfId="1" applyFont="1" applyAlignment="1">
      <alignment horizontal="justify"/>
    </xf>
    <xf numFmtId="0" fontId="161" fillId="0" borderId="65" xfId="1" applyFont="1" applyBorder="1" applyAlignment="1">
      <alignment horizontal="center" vertical="center" wrapText="1"/>
    </xf>
    <xf numFmtId="0" fontId="161" fillId="0" borderId="57" xfId="1" applyFont="1" applyBorder="1" applyAlignment="1">
      <alignment horizontal="center" vertical="center" wrapText="1"/>
    </xf>
    <xf numFmtId="0" fontId="127"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 xfId="0" applyFont="1" applyBorder="1" applyAlignment="1">
      <alignment horizontal="center" vertical="center" wrapText="1"/>
    </xf>
    <xf numFmtId="37" fontId="129" fillId="0" borderId="56" xfId="135" applyFont="1" applyBorder="1" applyAlignment="1">
      <alignment horizontal="center" vertical="center"/>
    </xf>
    <xf numFmtId="37" fontId="87" fillId="0" borderId="71" xfId="135" applyFont="1" applyBorder="1"/>
    <xf numFmtId="0" fontId="87" fillId="0" borderId="0" xfId="1" applyFont="1" applyAlignment="1">
      <alignment horizontal="left"/>
    </xf>
    <xf numFmtId="0" fontId="24" fillId="0" borderId="4" xfId="0" applyFont="1" applyBorder="1" applyAlignment="1">
      <alignment horizontal="right" wrapText="1"/>
    </xf>
    <xf numFmtId="0" fontId="87" fillId="0" borderId="17" xfId="0" applyFont="1" applyBorder="1">
      <alignment vertical="center"/>
    </xf>
    <xf numFmtId="0" fontId="162" fillId="0" borderId="0" xfId="0" applyFont="1" applyAlignment="1">
      <alignment vertical="center" wrapText="1"/>
    </xf>
    <xf numFmtId="0" fontId="87" fillId="0" borderId="0" xfId="0" applyFont="1" applyAlignment="1">
      <alignment wrapText="1"/>
    </xf>
    <xf numFmtId="0" fontId="140" fillId="0" borderId="165" xfId="0" applyFont="1" applyBorder="1" applyAlignment="1">
      <alignment horizontal="center" vertical="center" wrapText="1"/>
    </xf>
    <xf numFmtId="0" fontId="97" fillId="0" borderId="0" xfId="0" applyFont="1" applyAlignment="1">
      <alignment horizontal="center" vertical="center"/>
    </xf>
    <xf numFmtId="0" fontId="97" fillId="0" borderId="7" xfId="0" applyFont="1" applyBorder="1" applyAlignment="1">
      <alignment horizontal="center" vertical="center" wrapText="1"/>
    </xf>
    <xf numFmtId="0" fontId="97" fillId="0" borderId="7" xfId="0" applyFont="1" applyBorder="1" applyAlignment="1">
      <alignment horizontal="right" vertical="center" wrapText="1"/>
    </xf>
    <xf numFmtId="0" fontId="87" fillId="0" borderId="74" xfId="0" applyFont="1" applyBorder="1" applyAlignment="1">
      <alignment horizontal="right" vertical="center" wrapText="1"/>
    </xf>
    <xf numFmtId="0" fontId="40" fillId="0" borderId="0" xfId="0" applyFont="1" applyAlignment="1">
      <alignment horizontal="center" vertical="center"/>
    </xf>
    <xf numFmtId="0" fontId="40" fillId="0" borderId="10" xfId="0" applyFont="1" applyBorder="1" applyAlignment="1">
      <alignment vertical="center" wrapText="1"/>
    </xf>
    <xf numFmtId="0" fontId="102" fillId="0" borderId="4" xfId="0" applyFont="1" applyBorder="1" applyAlignment="1">
      <alignment horizontal="justify" vertical="center" wrapText="1"/>
    </xf>
    <xf numFmtId="0" fontId="105" fillId="0" borderId="4" xfId="0" applyFont="1" applyBorder="1" applyAlignment="1">
      <alignment horizontal="center" vertical="center" wrapText="1"/>
    </xf>
    <xf numFmtId="0" fontId="105" fillId="0" borderId="8" xfId="0" applyFont="1" applyBorder="1" applyAlignment="1">
      <alignment vertical="center" wrapText="1"/>
    </xf>
    <xf numFmtId="0" fontId="40" fillId="0" borderId="71" xfId="0" applyFont="1" applyBorder="1" applyAlignment="1">
      <alignment vertical="center" wrapText="1"/>
    </xf>
    <xf numFmtId="0" fontId="102" fillId="0" borderId="56" xfId="0" applyFont="1" applyBorder="1" applyAlignment="1">
      <alignment horizontal="justify" vertical="center" wrapText="1"/>
    </xf>
    <xf numFmtId="0" fontId="105" fillId="0" borderId="56" xfId="0" applyFont="1" applyBorder="1" applyAlignment="1">
      <alignment horizontal="center" vertical="center" wrapText="1"/>
    </xf>
    <xf numFmtId="0" fontId="105" fillId="0" borderId="65" xfId="0" applyFont="1" applyBorder="1" applyAlignment="1">
      <alignment vertical="center" wrapText="1"/>
    </xf>
    <xf numFmtId="0" fontId="40" fillId="0" borderId="44" xfId="0" applyFont="1" applyBorder="1" applyAlignment="1">
      <alignment vertical="center" wrapText="1"/>
    </xf>
    <xf numFmtId="0" fontId="102" fillId="0" borderId="0" xfId="0" applyFont="1" applyAlignment="1">
      <alignment horizontal="justify" vertical="center" wrapText="1"/>
    </xf>
    <xf numFmtId="0" fontId="105" fillId="0" borderId="0" xfId="0" applyFont="1" applyAlignment="1">
      <alignment horizontal="center" vertical="center" wrapText="1"/>
    </xf>
    <xf numFmtId="0" fontId="40" fillId="0" borderId="0" xfId="0" applyFont="1" applyAlignment="1">
      <alignment vertical="center" wrapText="1"/>
    </xf>
    <xf numFmtId="0" fontId="87" fillId="0" borderId="11" xfId="0" applyFont="1" applyBorder="1" applyAlignment="1">
      <alignment horizontal="right" vertical="center" wrapText="1"/>
    </xf>
    <xf numFmtId="0" fontId="87" fillId="0" borderId="75" xfId="0" applyFont="1" applyBorder="1" applyAlignment="1">
      <alignment horizontal="right" vertical="center" wrapText="1"/>
    </xf>
    <xf numFmtId="0" fontId="105" fillId="0" borderId="9" xfId="0" applyFont="1" applyBorder="1" applyAlignment="1">
      <alignment horizontal="center" vertical="center" wrapText="1"/>
    </xf>
    <xf numFmtId="37" fontId="161" fillId="0" borderId="0" xfId="135" applyFont="1" applyAlignment="1">
      <alignment horizontal="right"/>
    </xf>
    <xf numFmtId="37" fontId="159" fillId="0" borderId="0" xfId="135" quotePrefix="1" applyFont="1" applyAlignment="1">
      <alignment horizontal="left" vertical="center"/>
    </xf>
    <xf numFmtId="0" fontId="140" fillId="0" borderId="0" xfId="0" applyFont="1" applyAlignment="1">
      <alignment horizontal="left"/>
    </xf>
    <xf numFmtId="0" fontId="87" fillId="0" borderId="90" xfId="135" applyNumberFormat="1" applyFont="1" applyBorder="1" applyAlignment="1">
      <alignment horizontal="distributed"/>
    </xf>
    <xf numFmtId="0" fontId="87" fillId="0" borderId="0" xfId="135" applyNumberFormat="1" applyFont="1" applyAlignment="1">
      <alignment horizontal="distributed"/>
    </xf>
    <xf numFmtId="0" fontId="163" fillId="0" borderId="0" xfId="0" applyFont="1" applyAlignment="1"/>
    <xf numFmtId="0" fontId="87" fillId="0" borderId="90" xfId="0" applyFont="1" applyBorder="1" applyAlignment="1"/>
    <xf numFmtId="0" fontId="163" fillId="0" borderId="0" xfId="0" applyFont="1" applyAlignment="1">
      <alignment horizontal="center" vertical="center"/>
    </xf>
    <xf numFmtId="0" fontId="102" fillId="0" borderId="169" xfId="0" applyFont="1" applyBorder="1" applyAlignment="1">
      <alignment horizontal="center" vertical="center" wrapText="1"/>
    </xf>
    <xf numFmtId="0" fontId="102" fillId="0" borderId="170" xfId="0" applyFont="1" applyBorder="1" applyAlignment="1">
      <alignment horizontal="center" vertical="center" wrapText="1"/>
    </xf>
    <xf numFmtId="0" fontId="164" fillId="0" borderId="171" xfId="0" applyFont="1" applyBorder="1" applyAlignment="1">
      <alignment horizontal="center" vertical="center" wrapText="1"/>
    </xf>
    <xf numFmtId="0" fontId="164" fillId="0" borderId="172" xfId="0" applyFont="1" applyBorder="1" applyAlignment="1">
      <alignment horizontal="center" vertical="center" wrapText="1"/>
    </xf>
    <xf numFmtId="0" fontId="163" fillId="0" borderId="0" xfId="0" applyFont="1">
      <alignment vertical="center"/>
    </xf>
    <xf numFmtId="0" fontId="164" fillId="0" borderId="84" xfId="0" applyFont="1" applyBorder="1" applyAlignment="1">
      <alignment horizontal="center" vertical="center" wrapText="1"/>
    </xf>
    <xf numFmtId="0" fontId="164" fillId="0" borderId="85" xfId="0" applyFont="1" applyBorder="1" applyAlignment="1">
      <alignment horizontal="center" vertical="center" wrapText="1"/>
    </xf>
    <xf numFmtId="37" fontId="87" fillId="0" borderId="79" xfId="135" applyFont="1" applyBorder="1" applyAlignment="1">
      <alignment horizontal="center" vertical="center"/>
    </xf>
    <xf numFmtId="37" fontId="87" fillId="0" borderId="176" xfId="135" applyFont="1" applyBorder="1" applyAlignment="1">
      <alignment vertical="center"/>
    </xf>
    <xf numFmtId="37" fontId="87" fillId="0" borderId="176" xfId="135" applyFont="1" applyBorder="1"/>
    <xf numFmtId="37" fontId="87" fillId="0" borderId="176" xfId="135" applyFont="1" applyBorder="1" applyAlignment="1">
      <alignment horizontal="right" vertical="center"/>
    </xf>
    <xf numFmtId="37" fontId="87" fillId="0" borderId="176" xfId="135" applyFont="1" applyBorder="1" applyAlignment="1">
      <alignment horizontal="right"/>
    </xf>
    <xf numFmtId="0" fontId="165" fillId="0" borderId="0" xfId="0" applyFont="1" applyAlignment="1"/>
    <xf numFmtId="0" fontId="87" fillId="0" borderId="8" xfId="135" applyNumberFormat="1" applyFont="1" applyBorder="1" applyAlignment="1">
      <alignment horizontal="distributed"/>
    </xf>
    <xf numFmtId="0" fontId="87" fillId="0" borderId="17" xfId="135" applyNumberFormat="1" applyFont="1" applyBorder="1" applyAlignment="1">
      <alignment horizontal="distributed"/>
    </xf>
    <xf numFmtId="0" fontId="87" fillId="0" borderId="17" xfId="0" applyFont="1" applyBorder="1" applyAlignment="1"/>
    <xf numFmtId="0" fontId="87" fillId="0" borderId="13" xfId="135" applyNumberFormat="1" applyFont="1" applyBorder="1" applyAlignment="1">
      <alignment horizontal="distributed"/>
    </xf>
    <xf numFmtId="0" fontId="87" fillId="0" borderId="66" xfId="0" applyFont="1" applyBorder="1" applyAlignment="1">
      <alignment horizontal="center" vertical="center"/>
    </xf>
    <xf numFmtId="0" fontId="92" fillId="0" borderId="66" xfId="0" applyFont="1" applyBorder="1" applyAlignment="1">
      <alignment horizontal="center" vertical="center" wrapText="1"/>
    </xf>
    <xf numFmtId="0" fontId="92" fillId="0" borderId="56" xfId="0" applyFont="1" applyBorder="1" applyAlignment="1">
      <alignment horizontal="center" vertical="center" wrapText="1"/>
    </xf>
    <xf numFmtId="0" fontId="105" fillId="0" borderId="7" xfId="0" applyFont="1" applyBorder="1" applyAlignment="1">
      <alignment horizontal="center" wrapText="1"/>
    </xf>
    <xf numFmtId="0" fontId="105" fillId="0" borderId="7" xfId="0" applyFont="1" applyBorder="1" applyAlignment="1">
      <alignment horizontal="right" wrapText="1"/>
    </xf>
    <xf numFmtId="0" fontId="105" fillId="0" borderId="15" xfId="0" applyFont="1" applyBorder="1" applyAlignment="1">
      <alignment horizontal="right" wrapText="1"/>
    </xf>
    <xf numFmtId="0" fontId="102" fillId="0" borderId="10" xfId="0" applyFont="1" applyBorder="1" applyAlignment="1">
      <alignment horizontal="justify" wrapText="1"/>
    </xf>
    <xf numFmtId="0" fontId="102" fillId="0" borderId="9" xfId="0" applyFont="1" applyBorder="1" applyAlignment="1">
      <alignment horizontal="justify" wrapText="1"/>
    </xf>
    <xf numFmtId="0" fontId="105" fillId="0" borderId="8" xfId="0" applyFont="1" applyBorder="1" applyAlignment="1">
      <alignment horizontal="center" wrapText="1"/>
    </xf>
    <xf numFmtId="0" fontId="102" fillId="0" borderId="71" xfId="0" applyFont="1" applyBorder="1" applyAlignment="1">
      <alignment horizontal="justify" wrapText="1"/>
    </xf>
    <xf numFmtId="0" fontId="105" fillId="0" borderId="56" xfId="0" applyFont="1" applyBorder="1" applyAlignment="1">
      <alignment horizontal="center" wrapText="1"/>
    </xf>
    <xf numFmtId="0" fontId="105" fillId="0" borderId="13" xfId="0" applyFont="1" applyBorder="1" applyAlignment="1">
      <alignment horizontal="center" wrapText="1"/>
    </xf>
    <xf numFmtId="0" fontId="102" fillId="0" borderId="0" xfId="0" applyFont="1" applyAlignment="1">
      <alignment horizontal="justify" wrapText="1"/>
    </xf>
    <xf numFmtId="0" fontId="105" fillId="0" borderId="0" xfId="0" applyFont="1" applyAlignment="1">
      <alignment horizontal="center" wrapText="1"/>
    </xf>
    <xf numFmtId="37" fontId="129" fillId="0" borderId="69" xfId="135" applyFont="1" applyBorder="1" applyAlignment="1">
      <alignment vertical="center"/>
    </xf>
    <xf numFmtId="0" fontId="105" fillId="0" borderId="69" xfId="0" applyFont="1" applyBorder="1" applyAlignment="1">
      <alignment horizontal="center" wrapText="1"/>
    </xf>
    <xf numFmtId="0" fontId="105" fillId="0" borderId="109" xfId="0" applyFont="1" applyBorder="1" applyAlignment="1">
      <alignment horizontal="center" wrapText="1"/>
    </xf>
    <xf numFmtId="37" fontId="129" fillId="0" borderId="0" xfId="135" applyFont="1" applyAlignment="1">
      <alignment vertical="center"/>
    </xf>
    <xf numFmtId="37" fontId="102" fillId="0" borderId="0" xfId="135" applyFont="1" applyAlignment="1">
      <alignment horizontal="left" vertical="center"/>
    </xf>
    <xf numFmtId="37" fontId="102" fillId="0" borderId="0" xfId="135" applyFont="1" applyAlignment="1">
      <alignment vertical="center"/>
    </xf>
    <xf numFmtId="37" fontId="102" fillId="0" borderId="0" xfId="135" applyFont="1"/>
    <xf numFmtId="37" fontId="166" fillId="0" borderId="0" xfId="135" quotePrefix="1" applyFont="1" applyAlignment="1">
      <alignment horizontal="right" vertical="center"/>
    </xf>
    <xf numFmtId="37" fontId="102" fillId="0" borderId="0" xfId="135" quotePrefix="1" applyFont="1" applyAlignment="1">
      <alignment horizontal="right" vertical="center"/>
    </xf>
    <xf numFmtId="176" fontId="71" fillId="4" borderId="35" xfId="1" applyNumberFormat="1" applyFont="1" applyFill="1" applyBorder="1" applyAlignment="1">
      <alignment horizontal="center" vertical="center" wrapText="1"/>
    </xf>
    <xf numFmtId="176" fontId="71" fillId="4" borderId="6" xfId="1" applyNumberFormat="1" applyFont="1" applyFill="1" applyBorder="1" applyAlignment="1">
      <alignment horizontal="center" vertical="center" wrapText="1"/>
    </xf>
    <xf numFmtId="176" fontId="71" fillId="4" borderId="7" xfId="1" applyNumberFormat="1" applyFont="1" applyFill="1" applyBorder="1" applyAlignment="1">
      <alignment horizontal="center" vertical="center" wrapText="1"/>
    </xf>
    <xf numFmtId="0" fontId="76" fillId="11" borderId="35" xfId="2" applyFont="1" applyFill="1" applyBorder="1" applyAlignment="1" applyProtection="1">
      <alignment horizontal="center" vertical="center" wrapText="1"/>
    </xf>
    <xf numFmtId="0" fontId="76" fillId="11" borderId="6" xfId="2" applyFont="1" applyFill="1" applyBorder="1" applyAlignment="1" applyProtection="1">
      <alignment horizontal="center" vertical="center" wrapText="1"/>
    </xf>
    <xf numFmtId="0" fontId="76" fillId="11" borderId="7" xfId="2" applyFont="1" applyFill="1" applyBorder="1" applyAlignment="1" applyProtection="1">
      <alignment horizontal="center" vertical="center" wrapText="1"/>
    </xf>
    <xf numFmtId="0" fontId="72" fillId="4" borderId="5" xfId="0" applyFont="1" applyFill="1" applyBorder="1" applyAlignment="1">
      <alignment horizontal="center" vertical="center" wrapText="1"/>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0" fontId="73" fillId="0" borderId="5"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7" xfId="0" applyFont="1" applyBorder="1" applyAlignment="1">
      <alignment horizontal="center" vertical="center" wrapText="1"/>
    </xf>
    <xf numFmtId="0" fontId="73" fillId="0" borderId="35" xfId="0" applyFont="1" applyBorder="1" applyAlignment="1">
      <alignment horizontal="center" vertical="center" wrapText="1"/>
    </xf>
    <xf numFmtId="0" fontId="72" fillId="4" borderId="35" xfId="0" applyFont="1" applyFill="1" applyBorder="1" applyAlignment="1">
      <alignment horizontal="center" vertical="center" wrapText="1"/>
    </xf>
    <xf numFmtId="0" fontId="72" fillId="0" borderId="5" xfId="0" applyFont="1" applyBorder="1" applyAlignment="1">
      <alignment horizontal="center" vertical="center" wrapText="1"/>
    </xf>
    <xf numFmtId="0" fontId="72" fillId="0" borderId="6" xfId="0" applyFont="1" applyBorder="1" applyAlignment="1">
      <alignment horizontal="center" vertical="center" wrapText="1"/>
    </xf>
    <xf numFmtId="0" fontId="72" fillId="0" borderId="7" xfId="0" applyFont="1" applyBorder="1" applyAlignment="1">
      <alignment horizontal="center" vertical="center" wrapText="1"/>
    </xf>
    <xf numFmtId="0" fontId="76" fillId="8" borderId="5" xfId="2" applyFont="1" applyFill="1" applyBorder="1" applyAlignment="1" applyProtection="1">
      <alignment horizontal="center" vertical="center" wrapText="1"/>
    </xf>
    <xf numFmtId="0" fontId="76" fillId="8" borderId="6" xfId="2" applyFont="1" applyFill="1" applyBorder="1" applyAlignment="1" applyProtection="1">
      <alignment horizontal="center" vertical="center" wrapText="1"/>
    </xf>
    <xf numFmtId="0" fontId="76" fillId="8" borderId="7" xfId="2" applyFont="1" applyFill="1" applyBorder="1" applyAlignment="1" applyProtection="1">
      <alignment horizontal="center" vertical="center" wrapText="1"/>
    </xf>
    <xf numFmtId="0" fontId="76" fillId="9" borderId="5" xfId="2" applyFont="1" applyFill="1" applyBorder="1" applyAlignment="1" applyProtection="1">
      <alignment horizontal="center" vertical="center" wrapText="1"/>
    </xf>
    <xf numFmtId="0" fontId="76" fillId="9" borderId="6" xfId="2" applyFont="1" applyFill="1" applyBorder="1" applyAlignment="1" applyProtection="1">
      <alignment horizontal="center" vertical="center"/>
    </xf>
    <xf numFmtId="0" fontId="76" fillId="9" borderId="7" xfId="2" applyFont="1" applyFill="1" applyBorder="1" applyAlignment="1" applyProtection="1">
      <alignment horizontal="center" vertical="center"/>
    </xf>
    <xf numFmtId="0" fontId="76" fillId="11" borderId="5" xfId="2" applyFont="1" applyFill="1" applyBorder="1" applyAlignment="1" applyProtection="1">
      <alignment horizontal="center" vertical="center" wrapText="1"/>
    </xf>
    <xf numFmtId="0" fontId="72" fillId="4" borderId="6" xfId="0" applyFont="1" applyFill="1" applyBorder="1" applyAlignment="1">
      <alignment horizontal="center" vertical="center" wrapText="1"/>
    </xf>
    <xf numFmtId="0" fontId="76" fillId="5" borderId="5" xfId="2" applyFont="1" applyFill="1" applyBorder="1" applyAlignment="1" applyProtection="1">
      <alignment horizontal="center" vertical="center" wrapText="1"/>
    </xf>
    <xf numFmtId="0" fontId="76" fillId="5" borderId="6" xfId="2" applyFont="1" applyFill="1" applyBorder="1" applyAlignment="1" applyProtection="1">
      <alignment horizontal="center" vertical="center" wrapText="1"/>
    </xf>
    <xf numFmtId="0" fontId="76" fillId="0" borderId="6" xfId="2" applyFont="1" applyBorder="1" applyAlignment="1" applyProtection="1">
      <alignment horizontal="center" vertical="center" wrapText="1"/>
    </xf>
    <xf numFmtId="0" fontId="76" fillId="0" borderId="7" xfId="2" applyFont="1" applyBorder="1" applyAlignment="1" applyProtection="1">
      <alignment horizontal="center" vertical="center" wrapText="1"/>
    </xf>
    <xf numFmtId="0" fontId="76" fillId="7" borderId="5" xfId="2" applyFont="1" applyFill="1" applyBorder="1" applyAlignment="1" applyProtection="1">
      <alignment horizontal="center" vertical="center" wrapText="1"/>
    </xf>
    <xf numFmtId="0" fontId="76" fillId="7" borderId="6" xfId="2" applyFont="1" applyFill="1" applyBorder="1" applyAlignment="1" applyProtection="1">
      <alignment horizontal="center" vertical="center"/>
    </xf>
    <xf numFmtId="0" fontId="76" fillId="7" borderId="7" xfId="2" applyFont="1" applyFill="1" applyBorder="1" applyAlignment="1" applyProtection="1">
      <alignment horizontal="center" vertical="center"/>
    </xf>
    <xf numFmtId="0" fontId="70" fillId="0" borderId="6" xfId="0" applyFont="1" applyBorder="1" applyAlignment="1">
      <alignment horizontal="center" vertical="center" wrapText="1"/>
    </xf>
    <xf numFmtId="0" fontId="70" fillId="0" borderId="7" xfId="0" applyFont="1" applyBorder="1" applyAlignment="1">
      <alignment horizontal="center" vertical="center" wrapText="1"/>
    </xf>
    <xf numFmtId="0" fontId="76" fillId="10" borderId="5" xfId="2" applyFont="1" applyFill="1" applyBorder="1" applyAlignment="1" applyProtection="1">
      <alignment horizontal="center" vertical="center" wrapText="1"/>
    </xf>
    <xf numFmtId="0" fontId="76" fillId="10" borderId="6" xfId="2" applyFont="1" applyFill="1" applyBorder="1" applyAlignment="1" applyProtection="1">
      <alignment horizontal="center" vertical="center"/>
    </xf>
    <xf numFmtId="0" fontId="76" fillId="10" borderId="7" xfId="2" applyFont="1" applyFill="1" applyBorder="1" applyAlignment="1" applyProtection="1">
      <alignment horizontal="center" vertical="center"/>
    </xf>
    <xf numFmtId="0" fontId="72" fillId="4" borderId="7" xfId="0" applyFont="1" applyFill="1" applyBorder="1" applyAlignment="1">
      <alignment horizontal="center" vertical="center" wrapText="1"/>
    </xf>
    <xf numFmtId="0" fontId="76" fillId="5" borderId="35" xfId="2" applyFont="1" applyFill="1" applyBorder="1" applyAlignment="1" applyProtection="1">
      <alignment horizontal="center" vertical="center" wrapText="1"/>
    </xf>
    <xf numFmtId="0" fontId="76" fillId="5" borderId="7" xfId="2" applyFont="1" applyFill="1" applyBorder="1" applyAlignment="1" applyProtection="1">
      <alignment horizontal="center" vertical="center" wrapText="1"/>
    </xf>
    <xf numFmtId="0" fontId="17" fillId="0" borderId="17" xfId="0" applyFont="1" applyBorder="1" applyAlignment="1">
      <alignment vertical="top" wrapText="1"/>
    </xf>
    <xf numFmtId="0" fontId="70" fillId="0" borderId="0" xfId="0" applyFont="1" applyAlignment="1">
      <alignment vertical="top" wrapText="1"/>
    </xf>
    <xf numFmtId="0" fontId="70" fillId="0" borderId="0" xfId="0" applyFont="1" applyAlignment="1">
      <alignment vertical="center" wrapText="1"/>
    </xf>
    <xf numFmtId="0" fontId="68" fillId="4" borderId="4" xfId="0" applyFont="1" applyFill="1" applyBorder="1" applyAlignment="1">
      <alignment horizontal="center" vertical="center" wrapText="1"/>
    </xf>
    <xf numFmtId="0" fontId="19" fillId="11" borderId="35"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xf>
    <xf numFmtId="0" fontId="19" fillId="11" borderId="7" xfId="2" applyFont="1" applyFill="1" applyBorder="1" applyAlignment="1" applyProtection="1">
      <alignment horizontal="center" vertical="center"/>
    </xf>
    <xf numFmtId="0" fontId="11"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67" fillId="4" borderId="15"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16" xfId="0" applyFont="1" applyFill="1" applyBorder="1" applyAlignment="1">
      <alignment horizontal="center" vertical="center"/>
    </xf>
    <xf numFmtId="0" fontId="68" fillId="0" borderId="0" xfId="0" applyFont="1" applyAlignment="1">
      <alignment horizontal="center" vertical="top" wrapText="1"/>
    </xf>
    <xf numFmtId="0" fontId="68" fillId="0" borderId="18" xfId="0" applyFont="1" applyBorder="1" applyAlignment="1">
      <alignment horizontal="center" vertical="top" wrapText="1"/>
    </xf>
    <xf numFmtId="0" fontId="70" fillId="0" borderId="11" xfId="0" applyFont="1" applyBorder="1" applyAlignment="1">
      <alignment horizontal="center" vertical="top" wrapText="1"/>
    </xf>
    <xf numFmtId="0" fontId="70" fillId="0" borderId="16" xfId="0" applyFont="1" applyBorder="1" applyAlignment="1">
      <alignment horizontal="center" vertical="top" wrapText="1"/>
    </xf>
    <xf numFmtId="0" fontId="19" fillId="6" borderId="5" xfId="2" applyFont="1" applyFill="1" applyBorder="1" applyAlignment="1" applyProtection="1">
      <alignment horizontal="center" vertical="center" wrapText="1"/>
    </xf>
    <xf numFmtId="0" fontId="19" fillId="6" borderId="6" xfId="2" applyFont="1" applyFill="1" applyBorder="1" applyAlignment="1" applyProtection="1">
      <alignment horizontal="center" vertical="center"/>
    </xf>
    <xf numFmtId="0" fontId="19" fillId="6" borderId="7" xfId="2" applyFont="1" applyFill="1" applyBorder="1" applyAlignment="1" applyProtection="1">
      <alignment horizontal="center" vertical="center"/>
    </xf>
    <xf numFmtId="0" fontId="68" fillId="0" borderId="4" xfId="0" applyFont="1" applyBorder="1" applyAlignment="1">
      <alignment horizontal="center" vertical="center" wrapText="1"/>
    </xf>
    <xf numFmtId="0" fontId="71" fillId="0" borderId="8" xfId="0" applyFont="1" applyBorder="1" applyAlignment="1">
      <alignment horizontal="center" vertical="center"/>
    </xf>
    <xf numFmtId="0" fontId="71" fillId="0" borderId="9" xfId="0" applyFont="1" applyBorder="1" applyAlignment="1">
      <alignment horizontal="center" vertical="center"/>
    </xf>
    <xf numFmtId="0" fontId="71" fillId="0" borderId="10" xfId="0" applyFont="1" applyBorder="1" applyAlignment="1">
      <alignment horizontal="center" vertical="center"/>
    </xf>
    <xf numFmtId="0" fontId="17" fillId="0" borderId="13" xfId="0" applyFont="1" applyBorder="1" applyAlignment="1">
      <alignment vertical="top" wrapText="1"/>
    </xf>
    <xf numFmtId="0" fontId="70" fillId="0" borderId="12" xfId="0" applyFont="1" applyBorder="1" applyAlignment="1">
      <alignment vertical="top" wrapText="1"/>
    </xf>
    <xf numFmtId="0" fontId="70" fillId="0" borderId="12" xfId="0" applyFont="1" applyBorder="1" applyAlignment="1">
      <alignment horizontal="left" vertical="center" wrapText="1"/>
    </xf>
    <xf numFmtId="20" fontId="68" fillId="4" borderId="5" xfId="1" applyNumberFormat="1"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20" fontId="68" fillId="4" borderId="7" xfId="1" applyNumberFormat="1" applyFont="1" applyFill="1" applyBorder="1" applyAlignment="1">
      <alignment horizontal="center" vertical="center" wrapText="1"/>
    </xf>
    <xf numFmtId="0" fontId="72" fillId="0" borderId="4" xfId="0" applyFont="1" applyBorder="1" applyAlignment="1">
      <alignment horizontal="center" vertical="center" wrapText="1"/>
    </xf>
    <xf numFmtId="0" fontId="76" fillId="11" borderId="4" xfId="2" applyFont="1" applyFill="1" applyBorder="1" applyAlignment="1" applyProtection="1">
      <alignment horizontal="center" vertical="center" wrapText="1"/>
    </xf>
    <xf numFmtId="0" fontId="73" fillId="0" borderId="4" xfId="0" applyFont="1" applyBorder="1" applyAlignment="1">
      <alignment horizontal="center" vertical="center" wrapText="1"/>
    </xf>
    <xf numFmtId="0" fontId="76" fillId="5" borderId="30"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wrapText="1"/>
    </xf>
    <xf numFmtId="0" fontId="19" fillId="11" borderId="7" xfId="2" applyFont="1" applyFill="1" applyBorder="1" applyAlignment="1" applyProtection="1">
      <alignment horizontal="center" vertical="center" wrapText="1"/>
    </xf>
    <xf numFmtId="0" fontId="19" fillId="5" borderId="35" xfId="2" applyFont="1" applyFill="1" applyBorder="1" applyAlignment="1" applyProtection="1">
      <alignment horizontal="center" vertical="center" wrapText="1"/>
    </xf>
    <xf numFmtId="0" fontId="19" fillId="5" borderId="6" xfId="2" applyFont="1" applyFill="1" applyBorder="1" applyAlignment="1" applyProtection="1">
      <alignment horizontal="center" vertical="center" wrapText="1"/>
    </xf>
    <xf numFmtId="0" fontId="19" fillId="5" borderId="7" xfId="2" applyFont="1" applyFill="1" applyBorder="1" applyAlignment="1" applyProtection="1">
      <alignment horizontal="center" vertical="center" wrapText="1"/>
    </xf>
    <xf numFmtId="0" fontId="76" fillId="5" borderId="35" xfId="2" applyFont="1" applyFill="1" applyBorder="1" applyAlignment="1" applyProtection="1">
      <alignment horizontal="center" vertical="center"/>
    </xf>
    <xf numFmtId="0" fontId="76" fillId="5" borderId="6" xfId="2" applyFont="1" applyFill="1" applyBorder="1" applyAlignment="1" applyProtection="1">
      <alignment horizontal="center" vertical="center"/>
    </xf>
    <xf numFmtId="0" fontId="76" fillId="5" borderId="7" xfId="2" applyFont="1" applyFill="1" applyBorder="1" applyAlignment="1" applyProtection="1">
      <alignment horizontal="center" vertical="center"/>
    </xf>
    <xf numFmtId="0" fontId="22" fillId="0" borderId="59"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49"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6"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6" xfId="0" applyFont="1" applyBorder="1" applyAlignment="1">
      <alignment horizontal="center" vertical="center" wrapText="1"/>
    </xf>
    <xf numFmtId="0" fontId="89" fillId="0" borderId="58" xfId="0" applyFont="1" applyBorder="1" applyAlignment="1">
      <alignment horizontal="center" vertical="center"/>
    </xf>
    <xf numFmtId="0" fontId="89" fillId="0" borderId="50" xfId="0" applyFont="1" applyBorder="1" applyAlignment="1">
      <alignment horizontal="center" vertical="center"/>
    </xf>
    <xf numFmtId="0" fontId="85" fillId="0" borderId="0" xfId="0" applyFont="1" applyAlignment="1">
      <alignment horizontal="center" vertical="center"/>
    </xf>
    <xf numFmtId="0" fontId="24" fillId="0" borderId="46"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48"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7" xfId="0" applyFont="1" applyBorder="1" applyAlignment="1">
      <alignment horizontal="center" vertical="center" wrapText="1"/>
    </xf>
    <xf numFmtId="0" fontId="20" fillId="0" borderId="40" xfId="0" quotePrefix="1" applyFont="1" applyBorder="1" applyAlignment="1">
      <alignment horizontal="center" vertical="center"/>
    </xf>
    <xf numFmtId="0" fontId="20" fillId="0" borderId="41" xfId="0" quotePrefix="1"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2" xfId="128" applyFont="1" applyBorder="1" applyAlignment="1">
      <alignment horizontal="center" vertical="center"/>
    </xf>
    <xf numFmtId="0" fontId="20" fillId="0" borderId="44" xfId="128" applyFont="1" applyBorder="1" applyAlignment="1">
      <alignment horizontal="center" vertical="center"/>
    </xf>
    <xf numFmtId="0" fontId="20" fillId="0" borderId="43" xfId="128" applyFont="1" applyBorder="1" applyAlignment="1">
      <alignment horizontal="center" vertical="center"/>
    </xf>
    <xf numFmtId="0" fontId="20" fillId="0" borderId="45" xfId="0" applyFont="1" applyBorder="1" applyAlignment="1">
      <alignment horizontal="center" vertical="center"/>
    </xf>
    <xf numFmtId="0" fontId="20" fillId="0" borderId="47" xfId="0" applyFont="1" applyBorder="1" applyAlignment="1">
      <alignment horizontal="center" vertical="center"/>
    </xf>
    <xf numFmtId="0" fontId="20" fillId="0" borderId="46" xfId="0" applyFont="1" applyBorder="1" applyAlignment="1">
      <alignment horizontal="center" vertical="center"/>
    </xf>
    <xf numFmtId="0" fontId="22" fillId="0" borderId="35" xfId="0" applyFont="1" applyBorder="1">
      <alignment vertical="center"/>
    </xf>
    <xf numFmtId="0" fontId="22" fillId="0" borderId="6" xfId="0" applyFont="1" applyBorder="1">
      <alignment vertical="center"/>
    </xf>
    <xf numFmtId="0" fontId="22" fillId="0" borderId="7" xfId="0" applyFont="1" applyBorder="1">
      <alignment vertical="center"/>
    </xf>
    <xf numFmtId="0" fontId="22" fillId="0" borderId="4" xfId="0" applyFont="1" applyBorder="1">
      <alignment vertical="center"/>
    </xf>
    <xf numFmtId="0" fontId="22" fillId="0" borderId="69" xfId="0" applyFont="1" applyBorder="1">
      <alignment vertical="center"/>
    </xf>
    <xf numFmtId="0" fontId="22" fillId="0" borderId="70" xfId="0" applyFont="1" applyBorder="1">
      <alignment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lignment vertical="center"/>
    </xf>
    <xf numFmtId="0" fontId="22" fillId="0" borderId="67" xfId="0" applyFont="1" applyBorder="1">
      <alignment vertical="center"/>
    </xf>
    <xf numFmtId="0" fontId="22" fillId="0" borderId="13" xfId="0" applyFont="1" applyBorder="1">
      <alignment vertical="center"/>
    </xf>
    <xf numFmtId="0" fontId="22" fillId="0" borderId="62" xfId="0" applyFont="1" applyBorder="1">
      <alignment vertical="center"/>
    </xf>
    <xf numFmtId="0" fontId="22" fillId="0" borderId="8" xfId="0" applyFont="1" applyBorder="1">
      <alignment vertical="center"/>
    </xf>
    <xf numFmtId="0" fontId="22" fillId="0" borderId="60" xfId="0" applyFont="1" applyBorder="1">
      <alignment vertical="center"/>
    </xf>
    <xf numFmtId="0" fontId="22" fillId="0" borderId="54" xfId="0" applyFont="1" applyBorder="1">
      <alignment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center" vertical="center"/>
    </xf>
    <xf numFmtId="0" fontId="22" fillId="0" borderId="44"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2" xfId="0" applyFont="1" applyBorder="1" applyAlignment="1">
      <alignment horizontal="center" vertical="center" wrapText="1"/>
    </xf>
    <xf numFmtId="0" fontId="22" fillId="0" borderId="45" xfId="0" applyFont="1" applyBorder="1" applyAlignment="1">
      <alignment horizontal="center" vertical="center"/>
    </xf>
    <xf numFmtId="0" fontId="22" fillId="0" borderId="64" xfId="0" applyFont="1" applyBorder="1" applyAlignment="1">
      <alignment horizontal="center" vertical="center"/>
    </xf>
    <xf numFmtId="0" fontId="22" fillId="0" borderId="66" xfId="0" applyFont="1" applyBorder="1" applyAlignment="1">
      <alignment horizontal="center" vertical="center"/>
    </xf>
    <xf numFmtId="0" fontId="92" fillId="0" borderId="40" xfId="0" applyFont="1" applyBorder="1" applyAlignment="1">
      <alignment horizontal="center" vertical="center"/>
    </xf>
    <xf numFmtId="0" fontId="92" fillId="0" borderId="41" xfId="0" applyFont="1" applyBorder="1" applyAlignment="1">
      <alignment horizontal="center" vertical="center"/>
    </xf>
    <xf numFmtId="0" fontId="93" fillId="0" borderId="44" xfId="0" applyFont="1" applyBorder="1" applyAlignment="1">
      <alignment horizontal="center" vertical="center"/>
    </xf>
    <xf numFmtId="0" fontId="92" fillId="0" borderId="0" xfId="0" applyFont="1" applyAlignment="1">
      <alignment horizontal="center" vertical="center"/>
    </xf>
    <xf numFmtId="0" fontId="87" fillId="0" borderId="46" xfId="0" applyFont="1" applyBorder="1" applyAlignment="1">
      <alignment horizontal="right" vertical="center"/>
    </xf>
    <xf numFmtId="0" fontId="87" fillId="0" borderId="0" xfId="4" applyFont="1" applyAlignment="1" applyProtection="1">
      <alignment horizontal="right"/>
      <protection locked="0"/>
    </xf>
    <xf numFmtId="0" fontId="87" fillId="0" borderId="0" xfId="4" applyFont="1" applyAlignment="1" applyProtection="1">
      <alignment horizontal="left"/>
      <protection locked="0"/>
    </xf>
    <xf numFmtId="0" fontId="97" fillId="0" borderId="0" xfId="4" applyFont="1" applyProtection="1">
      <protection locked="0"/>
    </xf>
    <xf numFmtId="0" fontId="3" fillId="0" borderId="43" xfId="4" applyFont="1" applyBorder="1" applyAlignment="1" applyProtection="1">
      <alignment horizontal="center" vertical="center"/>
      <protection locked="0"/>
    </xf>
    <xf numFmtId="0" fontId="3" fillId="0" borderId="52" xfId="4" applyFont="1" applyBorder="1" applyAlignment="1" applyProtection="1">
      <alignment horizontal="center" vertical="center"/>
      <protection locked="0"/>
    </xf>
    <xf numFmtId="0" fontId="3" fillId="0" borderId="47" xfId="4" applyFont="1" applyBorder="1" applyAlignment="1" applyProtection="1">
      <alignment horizontal="center" vertical="center"/>
      <protection locked="0"/>
    </xf>
    <xf numFmtId="0" fontId="3" fillId="0" borderId="72"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76" xfId="4" applyFont="1" applyBorder="1" applyAlignment="1" applyProtection="1">
      <alignment horizontal="center" vertical="center"/>
      <protection locked="0"/>
    </xf>
    <xf numFmtId="0" fontId="3" fillId="0" borderId="73" xfId="4" applyFont="1" applyBorder="1" applyAlignment="1" applyProtection="1">
      <alignment horizontal="center" vertical="center"/>
      <protection locked="0"/>
    </xf>
    <xf numFmtId="0" fontId="3" fillId="0" borderId="49" xfId="4" applyFont="1" applyBorder="1" applyAlignment="1" applyProtection="1">
      <alignment horizontal="center" vertical="center"/>
      <protection locked="0"/>
    </xf>
    <xf numFmtId="0" fontId="3" fillId="0" borderId="74" xfId="4" applyFont="1" applyBorder="1" applyAlignment="1" applyProtection="1">
      <alignment horizontal="center" vertical="center"/>
      <protection locked="0"/>
    </xf>
    <xf numFmtId="0" fontId="3" fillId="0" borderId="75"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0" fontId="3" fillId="0" borderId="4" xfId="4" applyFont="1" applyBorder="1" applyAlignment="1" applyProtection="1">
      <alignment horizontal="center" vertical="center"/>
      <protection locked="0"/>
    </xf>
    <xf numFmtId="0" fontId="4" fillId="0" borderId="0" xfId="4" applyFont="1" applyAlignment="1" applyProtection="1">
      <alignment horizontal="left" vertical="center"/>
      <protection locked="0"/>
    </xf>
    <xf numFmtId="0" fontId="94" fillId="0" borderId="4" xfId="4" applyFont="1" applyBorder="1" applyAlignment="1" applyProtection="1">
      <alignment horizontal="center" vertical="center"/>
      <protection locked="0"/>
    </xf>
    <xf numFmtId="0" fontId="96" fillId="0" borderId="12" xfId="4" applyFont="1" applyBorder="1" applyAlignment="1" applyProtection="1">
      <alignment horizontal="center" vertical="center"/>
      <protection locked="0"/>
    </xf>
    <xf numFmtId="0" fontId="16" fillId="0" borderId="12" xfId="4" applyBorder="1" applyAlignment="1">
      <alignment horizontal="center" vertical="center"/>
    </xf>
    <xf numFmtId="0" fontId="22" fillId="0" borderId="0" xfId="34" applyFont="1" applyAlignment="1" applyProtection="1">
      <alignment horizontal="lef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1" xfId="34" applyFont="1" applyBorder="1" applyAlignment="1" applyProtection="1">
      <alignment horizontal="distributed" vertical="center"/>
      <protection locked="0"/>
    </xf>
    <xf numFmtId="0" fontId="22" fillId="0" borderId="82" xfId="34" applyFont="1" applyBorder="1" applyAlignment="1" applyProtection="1">
      <alignment horizontal="distributed" vertical="center"/>
      <protection locked="0"/>
    </xf>
    <xf numFmtId="0" fontId="22" fillId="0" borderId="83" xfId="34" applyFont="1" applyBorder="1" applyAlignment="1" applyProtection="1">
      <alignment horizontal="distributed" vertical="center"/>
      <protection locked="0"/>
    </xf>
    <xf numFmtId="0" fontId="87" fillId="0" borderId="77" xfId="34" applyFont="1" applyBorder="1" applyAlignment="1">
      <alignment horizontal="center" vertical="center" shrinkToFit="1"/>
    </xf>
    <xf numFmtId="0" fontId="87" fillId="0" borderId="77" xfId="34" applyFont="1" applyBorder="1" applyAlignment="1">
      <alignment horizontal="center" vertical="center"/>
    </xf>
    <xf numFmtId="0" fontId="87" fillId="0" borderId="78" xfId="34" applyFont="1" applyBorder="1" applyAlignment="1">
      <alignment horizontal="left" vertical="center"/>
    </xf>
    <xf numFmtId="0" fontId="93" fillId="0" borderId="0" xfId="34" applyFont="1" applyAlignment="1">
      <alignment horizontal="center" vertical="center"/>
    </xf>
    <xf numFmtId="0" fontId="22" fillId="0" borderId="0" xfId="34" applyFont="1" applyAlignment="1" applyProtection="1">
      <alignment horizontal="center" vertical="center"/>
      <protection locked="0"/>
    </xf>
    <xf numFmtId="0" fontId="87" fillId="0" borderId="12" xfId="0" applyFont="1" applyBorder="1" applyAlignment="1" applyProtection="1">
      <alignment horizontal="right" vertical="center"/>
      <protection locked="0"/>
    </xf>
    <xf numFmtId="0" fontId="87" fillId="0" borderId="0" xfId="0" applyFont="1" applyAlignment="1" applyProtection="1">
      <alignment horizontal="lef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100" fillId="0" borderId="12" xfId="0" applyFont="1" applyBorder="1" applyAlignment="1" applyProtection="1">
      <alignment horizontal="center" vertical="center"/>
      <protection locked="0"/>
    </xf>
    <xf numFmtId="0" fontId="101" fillId="0" borderId="12" xfId="0" applyFont="1" applyBorder="1" applyAlignment="1" applyProtection="1">
      <alignment horizontal="center" vertical="center"/>
      <protection locked="0"/>
    </xf>
    <xf numFmtId="0" fontId="87" fillId="0" borderId="11" xfId="0" applyFont="1" applyBorder="1" applyAlignment="1" applyProtection="1">
      <alignment horizontal="center" vertical="center"/>
      <protection locked="0"/>
    </xf>
    <xf numFmtId="0" fontId="87" fillId="0" borderId="14" xfId="0" applyFont="1" applyBorder="1" applyAlignment="1" applyProtection="1">
      <alignment horizontal="center" vertical="center"/>
      <protection locked="0"/>
    </xf>
    <xf numFmtId="0" fontId="87" fillId="0" borderId="16" xfId="0" applyFont="1" applyBorder="1" applyAlignment="1" applyProtection="1">
      <alignment horizontal="center" vertical="center"/>
      <protection locked="0"/>
    </xf>
    <xf numFmtId="0" fontId="87" fillId="0" borderId="4" xfId="0" applyFont="1" applyBorder="1" applyAlignment="1" applyProtection="1">
      <alignment horizontal="center" vertical="center"/>
      <protection locked="0"/>
    </xf>
    <xf numFmtId="0" fontId="87" fillId="0" borderId="13" xfId="0" applyFont="1" applyBorder="1" applyAlignment="1" applyProtection="1">
      <alignment horizontal="center" vertical="center"/>
      <protection locked="0"/>
    </xf>
    <xf numFmtId="0" fontId="87" fillId="0" borderId="15" xfId="0" applyFont="1" applyBorder="1" applyAlignment="1" applyProtection="1">
      <alignment horizontal="center" vertical="center"/>
      <protection locked="0"/>
    </xf>
    <xf numFmtId="0" fontId="87" fillId="0" borderId="0" xfId="0" applyFont="1">
      <alignment vertical="center"/>
    </xf>
    <xf numFmtId="0" fontId="87" fillId="0" borderId="8" xfId="131" applyFont="1" applyBorder="1" applyAlignment="1">
      <alignment horizontal="distributed" vertical="center" wrapText="1" justifyLastLine="1"/>
    </xf>
    <xf numFmtId="0" fontId="87" fillId="0" borderId="9" xfId="131" applyFont="1" applyBorder="1" applyAlignment="1">
      <alignment horizontal="distributed" vertical="center" wrapText="1" justifyLastLine="1"/>
    </xf>
    <xf numFmtId="0" fontId="87" fillId="0" borderId="12" xfId="0" applyFont="1" applyBorder="1" applyAlignment="1" applyProtection="1">
      <alignment horizontal="left" vertical="center"/>
      <protection locked="0"/>
    </xf>
    <xf numFmtId="0" fontId="0" fillId="0" borderId="12" xfId="0" applyBorder="1" applyAlignment="1">
      <alignment horizontal="left" vertical="center"/>
    </xf>
    <xf numFmtId="0" fontId="87" fillId="0" borderId="12" xfId="0" applyFont="1" applyBorder="1" applyAlignment="1">
      <alignment horizontal="right" vertical="center"/>
    </xf>
    <xf numFmtId="0" fontId="0" fillId="0" borderId="0" xfId="0" applyAlignment="1">
      <alignment horizontal="left" vertical="center"/>
    </xf>
    <xf numFmtId="0" fontId="87" fillId="0" borderId="0" xfId="0" applyFont="1" applyAlignment="1">
      <alignment horizontal="left" vertical="center"/>
    </xf>
    <xf numFmtId="0" fontId="87" fillId="0" borderId="0" xfId="0" applyFont="1" applyAlignment="1" applyProtection="1">
      <alignment horizontal="left" wrapText="1"/>
      <protection locked="0"/>
    </xf>
    <xf numFmtId="0" fontId="16" fillId="0" borderId="0" xfId="0" applyFont="1" applyAlignment="1">
      <alignment vertical="center" wrapText="1"/>
    </xf>
    <xf numFmtId="0" fontId="0" fillId="0" borderId="0" xfId="0" applyAlignment="1">
      <alignment vertical="center" wrapText="1"/>
    </xf>
    <xf numFmtId="0" fontId="87" fillId="0" borderId="14" xfId="131" applyFont="1" applyBorder="1" applyAlignment="1">
      <alignment horizontal="center" vertical="center" wrapText="1"/>
    </xf>
    <xf numFmtId="0" fontId="87" fillId="0" borderId="18" xfId="131" applyFont="1" applyBorder="1" applyAlignment="1">
      <alignment horizontal="center" vertical="center" wrapText="1"/>
    </xf>
    <xf numFmtId="0" fontId="87" fillId="0" borderId="16" xfId="131" applyFont="1" applyBorder="1" applyAlignment="1">
      <alignment horizontal="center" vertical="center" wrapText="1"/>
    </xf>
    <xf numFmtId="0" fontId="87" fillId="0" borderId="14" xfId="131" applyFont="1" applyBorder="1" applyAlignment="1">
      <alignment horizontal="center" vertical="center" wrapText="1" justifyLastLine="1"/>
    </xf>
    <xf numFmtId="0" fontId="87" fillId="0" borderId="18" xfId="131" applyFont="1" applyBorder="1" applyAlignment="1">
      <alignment horizontal="center" vertical="center" wrapText="1" justifyLastLine="1"/>
    </xf>
    <xf numFmtId="0" fontId="87" fillId="0" borderId="16" xfId="131" applyFont="1" applyBorder="1" applyAlignment="1">
      <alignment horizontal="center" vertical="center" wrapText="1" justifyLastLine="1"/>
    </xf>
    <xf numFmtId="0" fontId="87" fillId="0" borderId="10" xfId="131" applyFont="1" applyBorder="1" applyAlignment="1">
      <alignment horizontal="distributed" vertical="center" wrapText="1" justifyLastLine="1"/>
    </xf>
    <xf numFmtId="0" fontId="87" fillId="0" borderId="4" xfId="130" applyFont="1" applyBorder="1" applyAlignment="1" applyProtection="1">
      <alignment horizontal="center" vertical="center"/>
      <protection locked="0"/>
    </xf>
    <xf numFmtId="0" fontId="102" fillId="0" borderId="8" xfId="0" applyFont="1" applyBorder="1" applyAlignment="1">
      <alignment horizontal="center" vertical="center" shrinkToFit="1"/>
    </xf>
    <xf numFmtId="0" fontId="102" fillId="0" borderId="10" xfId="0" applyFont="1" applyBorder="1" applyAlignment="1">
      <alignment horizontal="center" vertical="center" shrinkToFit="1"/>
    </xf>
    <xf numFmtId="49" fontId="100" fillId="0" borderId="0" xfId="131" applyNumberFormat="1" applyFont="1" applyAlignment="1">
      <alignment horizontal="center" vertical="center" wrapText="1"/>
    </xf>
    <xf numFmtId="0" fontId="100" fillId="0" borderId="0" xfId="131" applyFont="1" applyAlignment="1">
      <alignment horizontal="center" vertical="center" wrapText="1"/>
    </xf>
    <xf numFmtId="0" fontId="87" fillId="0" borderId="11" xfId="131" applyFont="1" applyBorder="1" applyAlignment="1">
      <alignment horizontal="right"/>
    </xf>
    <xf numFmtId="0" fontId="97" fillId="0" borderId="0" xfId="0" applyFont="1" applyAlignment="1" applyProtection="1">
      <alignment horizontal="right"/>
      <protection locked="0"/>
    </xf>
    <xf numFmtId="0" fontId="87" fillId="0" borderId="0" xfId="0" applyFont="1" applyAlignment="1" applyProtection="1">
      <alignment horizontal="right"/>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87" fillId="0" borderId="0" xfId="0" applyFont="1" applyAlignment="1" applyProtection="1">
      <protection locked="0"/>
    </xf>
    <xf numFmtId="0" fontId="22" fillId="0" borderId="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04" fillId="0" borderId="12"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71" fillId="0" borderId="49"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71" fillId="0" borderId="75" xfId="0" applyFont="1" applyBorder="1" applyAlignment="1" applyProtection="1">
      <alignment horizontal="center" vertical="center"/>
      <protection locked="0"/>
    </xf>
    <xf numFmtId="49" fontId="106" fillId="0" borderId="0" xfId="131" applyNumberFormat="1" applyFont="1" applyAlignment="1">
      <alignment horizontal="center" vertical="center" wrapText="1"/>
    </xf>
    <xf numFmtId="0" fontId="107" fillId="0" borderId="0" xfId="131" applyFont="1" applyAlignment="1">
      <alignment horizontal="center" vertical="center" wrapText="1"/>
    </xf>
    <xf numFmtId="0" fontId="22" fillId="0" borderId="46" xfId="131" applyFont="1" applyBorder="1" applyAlignment="1">
      <alignment horizontal="center" wrapText="1"/>
    </xf>
    <xf numFmtId="0" fontId="87" fillId="0" borderId="43" xfId="131" applyFont="1" applyBorder="1" applyAlignment="1">
      <alignment horizontal="center" vertical="center" wrapText="1"/>
    </xf>
    <xf numFmtId="0" fontId="87" fillId="0" borderId="47" xfId="131" applyFont="1" applyBorder="1" applyAlignment="1">
      <alignment horizontal="center" vertical="center" wrapText="1"/>
    </xf>
    <xf numFmtId="0" fontId="87" fillId="0" borderId="48" xfId="131" applyFont="1" applyBorder="1" applyAlignment="1">
      <alignment horizontal="center" vertical="center" wrapText="1"/>
    </xf>
    <xf numFmtId="0" fontId="87" fillId="0" borderId="55" xfId="131" applyFont="1" applyBorder="1" applyAlignment="1">
      <alignment horizontal="center" vertical="center" wrapText="1"/>
    </xf>
    <xf numFmtId="0" fontId="87" fillId="0" borderId="74" xfId="131" applyFont="1" applyBorder="1" applyAlignment="1">
      <alignment horizontal="distributed" vertical="center" wrapText="1" justifyLastLine="1"/>
    </xf>
    <xf numFmtId="0" fontId="87" fillId="0" borderId="75" xfId="131" applyFont="1" applyBorder="1" applyAlignment="1">
      <alignment horizontal="distributed" vertical="center" wrapText="1" justifyLastLine="1"/>
    </xf>
    <xf numFmtId="0" fontId="87" fillId="0" borderId="73" xfId="131" applyFont="1" applyBorder="1" applyAlignment="1">
      <alignment horizontal="distributed" vertical="center" wrapText="1" justifyLastLine="1"/>
    </xf>
    <xf numFmtId="0" fontId="102" fillId="0" borderId="8" xfId="0" applyFont="1" applyBorder="1" applyAlignment="1" applyProtection="1">
      <alignment horizontal="center" vertical="center"/>
      <protection locked="0"/>
    </xf>
    <xf numFmtId="0" fontId="75" fillId="0" borderId="10" xfId="0" applyFont="1" applyBorder="1" applyAlignment="1" applyProtection="1">
      <alignment horizontal="center" vertical="center"/>
      <protection locked="0"/>
    </xf>
    <xf numFmtId="0" fontId="109" fillId="0" borderId="12" xfId="0" applyFont="1" applyBorder="1" applyAlignment="1" applyProtection="1">
      <alignment horizontal="center" vertical="center"/>
      <protection locked="0"/>
    </xf>
    <xf numFmtId="0" fontId="67" fillId="0" borderId="46" xfId="0" applyFont="1" applyBorder="1" applyAlignment="1" applyProtection="1">
      <alignment horizontal="center" vertical="center"/>
      <protection locked="0"/>
    </xf>
    <xf numFmtId="0" fontId="71" fillId="0" borderId="43" xfId="0" applyFont="1" applyBorder="1" applyAlignment="1" applyProtection="1">
      <alignment horizontal="center" vertical="center"/>
      <protection locked="0"/>
    </xf>
    <xf numFmtId="0" fontId="71" fillId="0" borderId="72" xfId="0" applyFont="1" applyBorder="1" applyAlignment="1" applyProtection="1">
      <alignment horizontal="center" vertical="center"/>
      <protection locked="0"/>
    </xf>
    <xf numFmtId="0" fontId="71" fillId="0" borderId="73" xfId="0" applyFont="1" applyBorder="1" applyAlignment="1" applyProtection="1">
      <alignment horizontal="center" vertical="center"/>
      <protection locked="0"/>
    </xf>
    <xf numFmtId="0" fontId="71" fillId="0" borderId="74" xfId="0" applyFont="1" applyBorder="1" applyAlignment="1" applyProtection="1">
      <alignment horizontal="center" vertical="center"/>
      <protection locked="0"/>
    </xf>
    <xf numFmtId="187" fontId="95" fillId="0" borderId="12" xfId="0" applyNumberFormat="1" applyFont="1" applyBorder="1" applyAlignment="1" applyProtection="1">
      <protection locked="0"/>
    </xf>
    <xf numFmtId="187" fontId="0" fillId="0" borderId="12" xfId="0" applyNumberFormat="1" applyBorder="1" applyAlignment="1" applyProtection="1">
      <protection locked="0"/>
    </xf>
    <xf numFmtId="187" fontId="94" fillId="0" borderId="12" xfId="0" applyNumberFormat="1" applyFont="1" applyBorder="1" applyAlignment="1" applyProtection="1">
      <alignment horizontal="right"/>
      <protection locked="0"/>
    </xf>
    <xf numFmtId="187" fontId="95" fillId="0" borderId="0" xfId="0" applyNumberFormat="1" applyFont="1" applyAlignment="1" applyProtection="1">
      <protection locked="0"/>
    </xf>
    <xf numFmtId="187" fontId="0" fillId="0" borderId="0" xfId="0" applyNumberFormat="1" applyAlignment="1" applyProtection="1">
      <protection locked="0"/>
    </xf>
    <xf numFmtId="0" fontId="24" fillId="0" borderId="12" xfId="0" applyFont="1" applyBorder="1" applyProtection="1">
      <alignment vertical="center"/>
      <protection locked="0"/>
    </xf>
    <xf numFmtId="0" fontId="27" fillId="0" borderId="12" xfId="0" applyFont="1" applyBorder="1" applyProtection="1">
      <alignment vertical="center"/>
      <protection locked="0"/>
    </xf>
    <xf numFmtId="0" fontId="27" fillId="0" borderId="14" xfId="0" applyFont="1" applyBorder="1" applyProtection="1">
      <alignment vertical="center"/>
      <protection locked="0"/>
    </xf>
    <xf numFmtId="0" fontId="27" fillId="0" borderId="11" xfId="0" applyFont="1" applyBorder="1" applyProtection="1">
      <alignment vertical="center"/>
      <protection locked="0"/>
    </xf>
    <xf numFmtId="0" fontId="27" fillId="0" borderId="16" xfId="0" applyFont="1" applyBorder="1" applyProtection="1">
      <alignment vertical="center"/>
      <protection locked="0"/>
    </xf>
    <xf numFmtId="187" fontId="22" fillId="4" borderId="8" xfId="0" applyNumberFormat="1" applyFont="1" applyFill="1" applyBorder="1" applyAlignment="1">
      <alignment horizontal="center"/>
    </xf>
    <xf numFmtId="187" fontId="22" fillId="4" borderId="10" xfId="0" applyNumberFormat="1" applyFont="1" applyFill="1" applyBorder="1" applyAlignment="1">
      <alignment horizontal="center"/>
    </xf>
    <xf numFmtId="187" fontId="22" fillId="4" borderId="8" xfId="0" applyNumberFormat="1" applyFont="1" applyFill="1" applyBorder="1" applyAlignment="1" applyProtection="1">
      <alignment horizontal="center"/>
      <protection locked="0"/>
    </xf>
    <xf numFmtId="187" fontId="22" fillId="4" borderId="10" xfId="0" applyNumberFormat="1" applyFont="1" applyFill="1" applyBorder="1" applyAlignment="1" applyProtection="1">
      <alignment horizontal="center"/>
      <protection locked="0"/>
    </xf>
    <xf numFmtId="0" fontId="94" fillId="0" borderId="4" xfId="0" applyFont="1" applyBorder="1" applyAlignment="1" applyProtection="1">
      <alignment horizontal="center"/>
      <protection locked="0"/>
    </xf>
    <xf numFmtId="0" fontId="22" fillId="0" borderId="4" xfId="0" applyFont="1" applyBorder="1" applyAlignment="1" applyProtection="1">
      <alignment horizontal="center"/>
      <protection locked="0"/>
    </xf>
    <xf numFmtId="183" fontId="111" fillId="0" borderId="0" xfId="0" applyNumberFormat="1" applyFont="1" applyAlignment="1" applyProtection="1">
      <alignment horizontal="center" vertical="center"/>
      <protection locked="0"/>
    </xf>
    <xf numFmtId="183" fontId="113" fillId="0" borderId="0" xfId="0" applyNumberFormat="1" applyFont="1" applyAlignment="1" applyProtection="1">
      <alignment horizontal="center" vertical="center"/>
      <protection locked="0"/>
    </xf>
    <xf numFmtId="0" fontId="87" fillId="0" borderId="106" xfId="0" applyFont="1" applyBorder="1" applyAlignment="1">
      <alignment horizontal="right" vertical="center" wrapText="1"/>
    </xf>
    <xf numFmtId="0" fontId="87" fillId="0" borderId="6" xfId="0" applyFont="1" applyBorder="1" applyAlignment="1">
      <alignment horizontal="right" vertical="center" wrapText="1"/>
    </xf>
    <xf numFmtId="0" fontId="87" fillId="0" borderId="7" xfId="0" applyFont="1" applyBorder="1" applyAlignment="1">
      <alignment horizontal="right" vertical="center" wrapText="1"/>
    </xf>
    <xf numFmtId="0" fontId="87" fillId="0" borderId="64" xfId="0" applyFont="1" applyBorder="1" applyAlignment="1">
      <alignment horizontal="right" vertical="center" wrapText="1"/>
    </xf>
    <xf numFmtId="0" fontId="87" fillId="0" borderId="17" xfId="0" applyFont="1" applyBorder="1" applyAlignment="1">
      <alignment horizontal="right" vertical="center" wrapText="1"/>
    </xf>
    <xf numFmtId="0" fontId="87" fillId="0" borderId="15" xfId="0" applyFont="1" applyBorder="1" applyAlignment="1">
      <alignment horizontal="right" vertical="center" wrapText="1"/>
    </xf>
    <xf numFmtId="0" fontId="87" fillId="0" borderId="72" xfId="0" applyFont="1" applyBorder="1" applyAlignment="1">
      <alignment horizontal="center" vertical="center"/>
    </xf>
    <xf numFmtId="0" fontId="87" fillId="0" borderId="18" xfId="0" applyFont="1" applyBorder="1" applyAlignment="1">
      <alignment horizontal="center" vertical="center"/>
    </xf>
    <xf numFmtId="0" fontId="87" fillId="0" borderId="16" xfId="0" applyFont="1" applyBorder="1" applyAlignment="1">
      <alignment horizontal="center" vertical="center"/>
    </xf>
    <xf numFmtId="0" fontId="87" fillId="0" borderId="105" xfId="0" applyFont="1" applyBorder="1" applyAlignment="1">
      <alignment horizontal="center" vertical="center"/>
    </xf>
    <xf numFmtId="0" fontId="87" fillId="0" borderId="107" xfId="0" applyFont="1" applyBorder="1" applyAlignment="1">
      <alignment horizontal="center" vertical="center"/>
    </xf>
    <xf numFmtId="0" fontId="87" fillId="0" borderId="108" xfId="0" applyFont="1" applyBorder="1" applyAlignment="1">
      <alignment horizontal="center" vertical="center"/>
    </xf>
    <xf numFmtId="0" fontId="87" fillId="0" borderId="106" xfId="0" applyFont="1" applyBorder="1" applyAlignment="1">
      <alignment horizontal="center" vertical="center" wrapText="1"/>
    </xf>
    <xf numFmtId="0" fontId="87" fillId="0" borderId="6" xfId="0" applyFont="1" applyBorder="1" applyAlignment="1">
      <alignment horizontal="center" vertical="center" wrapText="1"/>
    </xf>
    <xf numFmtId="0" fontId="87" fillId="0" borderId="7" xfId="0" applyFont="1" applyBorder="1" applyAlignment="1">
      <alignment horizontal="center" vertical="center" wrapText="1"/>
    </xf>
    <xf numFmtId="0" fontId="87" fillId="0" borderId="106" xfId="0" applyFont="1" applyBorder="1" applyAlignment="1">
      <alignment horizontal="center" vertical="center"/>
    </xf>
    <xf numFmtId="0" fontId="87" fillId="0" borderId="6" xfId="0" applyFont="1" applyBorder="1" applyAlignment="1">
      <alignment horizontal="center" vertical="center"/>
    </xf>
    <xf numFmtId="0" fontId="87" fillId="0" borderId="7" xfId="0" applyFont="1" applyBorder="1" applyAlignment="1">
      <alignment horizontal="center" vertical="center"/>
    </xf>
    <xf numFmtId="0" fontId="87" fillId="0" borderId="106" xfId="0" applyFont="1" applyBorder="1" applyAlignment="1">
      <alignment horizontal="right" vertical="center"/>
    </xf>
    <xf numFmtId="0" fontId="87" fillId="0" borderId="6" xfId="0" applyFont="1" applyBorder="1" applyAlignment="1">
      <alignment horizontal="right" vertical="center"/>
    </xf>
    <xf numFmtId="0" fontId="87" fillId="0" borderId="7" xfId="0" applyFont="1" applyBorder="1" applyAlignment="1">
      <alignment horizontal="right" vertical="center"/>
    </xf>
    <xf numFmtId="0" fontId="40" fillId="0" borderId="13" xfId="35" applyBorder="1" applyAlignment="1">
      <alignment horizontal="center" vertical="center" wrapText="1"/>
    </xf>
    <xf numFmtId="0" fontId="40" fillId="0" borderId="17" xfId="35" applyBorder="1" applyAlignment="1">
      <alignment horizontal="center" vertical="center" wrapText="1"/>
    </xf>
    <xf numFmtId="0" fontId="40" fillId="0" borderId="15" xfId="35" applyBorder="1" applyAlignment="1">
      <alignment horizontal="center" vertical="center" wrapText="1"/>
    </xf>
    <xf numFmtId="0" fontId="75" fillId="0" borderId="8" xfId="35" applyFont="1" applyBorder="1" applyAlignment="1">
      <alignment horizontal="center" vertical="center" wrapText="1"/>
    </xf>
    <xf numFmtId="0" fontId="75" fillId="0" borderId="9" xfId="35" applyFont="1" applyBorder="1" applyAlignment="1">
      <alignment horizontal="center" vertical="center"/>
    </xf>
    <xf numFmtId="0" fontId="75" fillId="0" borderId="10" xfId="35" applyFont="1" applyBorder="1" applyAlignment="1">
      <alignment horizontal="center" vertical="center"/>
    </xf>
    <xf numFmtId="0" fontId="102" fillId="0" borderId="12" xfId="35" applyFont="1" applyBorder="1" applyAlignment="1">
      <alignment horizontal="center" vertical="center" wrapText="1"/>
    </xf>
    <xf numFmtId="0" fontId="75" fillId="0" borderId="12" xfId="35" applyFont="1" applyBorder="1" applyAlignment="1">
      <alignment horizontal="center" vertical="center" wrapText="1"/>
    </xf>
    <xf numFmtId="0" fontId="75" fillId="0" borderId="14" xfId="35" applyFont="1" applyBorder="1" applyAlignment="1">
      <alignment horizontal="center" vertical="center" wrapText="1"/>
    </xf>
    <xf numFmtId="0" fontId="75" fillId="0" borderId="0" xfId="35" applyFont="1" applyAlignment="1">
      <alignment horizontal="center" vertical="center" wrapText="1"/>
    </xf>
    <xf numFmtId="0" fontId="75" fillId="0" borderId="18" xfId="35" applyFont="1" applyBorder="1" applyAlignment="1">
      <alignment horizontal="center" vertical="center" wrapText="1"/>
    </xf>
    <xf numFmtId="0" fontId="75" fillId="0" borderId="11" xfId="35" applyFont="1" applyBorder="1" applyAlignment="1">
      <alignment horizontal="center" vertical="center" wrapText="1"/>
    </xf>
    <xf numFmtId="0" fontId="75" fillId="0" borderId="16" xfId="35" applyFont="1" applyBorder="1" applyAlignment="1">
      <alignment horizontal="center" vertical="center" wrapText="1"/>
    </xf>
    <xf numFmtId="0" fontId="75" fillId="0" borderId="13" xfId="35" applyFont="1" applyBorder="1" applyAlignment="1">
      <alignment horizontal="center" vertical="center" wrapText="1"/>
    </xf>
    <xf numFmtId="0" fontId="75" fillId="0" borderId="15" xfId="35" applyFont="1" applyBorder="1" applyAlignment="1">
      <alignment horizontal="center" vertical="center" wrapText="1"/>
    </xf>
    <xf numFmtId="0" fontId="40" fillId="0" borderId="35" xfId="35" applyBorder="1" applyAlignment="1">
      <alignment horizontal="center" vertical="center" wrapText="1"/>
    </xf>
    <xf numFmtId="0" fontId="40" fillId="0" borderId="6" xfId="35" applyBorder="1" applyAlignment="1">
      <alignment horizontal="center" vertical="center" wrapText="1"/>
    </xf>
    <xf numFmtId="0" fontId="40" fillId="0" borderId="7" xfId="35" applyBorder="1" applyAlignment="1">
      <alignment horizontal="center" vertical="center" wrapText="1"/>
    </xf>
    <xf numFmtId="0" fontId="22" fillId="0" borderId="46" xfId="0" applyFont="1" applyBorder="1" applyAlignment="1" applyProtection="1">
      <alignment horizontal="center"/>
      <protection locked="0"/>
    </xf>
    <xf numFmtId="0" fontId="22" fillId="0" borderId="46" xfId="0" applyFont="1" applyBorder="1" applyAlignment="1" applyProtection="1">
      <alignment horizontal="right"/>
      <protection locked="0"/>
    </xf>
    <xf numFmtId="0" fontId="22" fillId="0" borderId="46" xfId="0" applyFont="1" applyBorder="1" applyAlignment="1">
      <alignment horizontal="right"/>
    </xf>
    <xf numFmtId="0" fontId="22" fillId="0" borderId="44"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0" borderId="110" xfId="0" applyFont="1" applyBorder="1" applyAlignment="1" applyProtection="1">
      <alignment horizontal="center" vertical="center" wrapText="1"/>
      <protection locked="0"/>
    </xf>
    <xf numFmtId="0" fontId="0" fillId="0" borderId="75" xfId="0" applyBorder="1" applyAlignment="1" applyProtection="1">
      <alignment horizontal="center"/>
      <protection locked="0"/>
    </xf>
    <xf numFmtId="0" fontId="0" fillId="0" borderId="0" xfId="0" applyAlignment="1">
      <alignment horizontal="right"/>
    </xf>
    <xf numFmtId="0" fontId="22" fillId="0" borderId="49" xfId="0"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22" fillId="0" borderId="40" xfId="0" applyFont="1" applyBorder="1" applyAlignment="1" applyProtection="1">
      <alignment horizontal="center"/>
      <protection locked="0"/>
    </xf>
    <xf numFmtId="0" fontId="0" fillId="0" borderId="41" xfId="0" applyBorder="1" applyAlignment="1" applyProtection="1">
      <alignment horizontal="center"/>
      <protection locked="0"/>
    </xf>
    <xf numFmtId="0" fontId="22" fillId="0" borderId="53"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125" fillId="0" borderId="0" xfId="0" applyFont="1" applyAlignment="1" applyProtection="1">
      <alignment horizontal="center"/>
      <protection locked="0"/>
    </xf>
    <xf numFmtId="0" fontId="22" fillId="0" borderId="73" xfId="0" applyFont="1" applyBorder="1" applyAlignment="1" applyProtection="1">
      <alignment horizontal="center" vertical="center"/>
      <protection locked="0"/>
    </xf>
    <xf numFmtId="0" fontId="27" fillId="0" borderId="10" xfId="0" applyFont="1" applyBorder="1" applyAlignment="1" applyProtection="1">
      <protection locked="0"/>
    </xf>
    <xf numFmtId="0" fontId="27" fillId="0" borderId="71" xfId="0" applyFont="1" applyBorder="1" applyAlignment="1" applyProtection="1">
      <protection locked="0"/>
    </xf>
    <xf numFmtId="0" fontId="22" fillId="0" borderId="110" xfId="0" applyFont="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22" fillId="0" borderId="95" xfId="0" applyFont="1" applyBorder="1" applyAlignment="1" applyProtection="1">
      <alignment horizontal="center" vertical="center"/>
      <protection locked="0"/>
    </xf>
    <xf numFmtId="0" fontId="27" fillId="0" borderId="62" xfId="0" applyFont="1" applyBorder="1" applyAlignment="1" applyProtection="1">
      <protection locked="0"/>
    </xf>
    <xf numFmtId="0" fontId="22" fillId="0" borderId="58" xfId="0" applyFont="1" applyBorder="1" applyAlignment="1" applyProtection="1">
      <alignment horizontal="center" vertical="center"/>
      <protection locked="0"/>
    </xf>
    <xf numFmtId="0" fontId="22" fillId="0" borderId="49" xfId="0" applyFont="1" applyBorder="1" applyAlignment="1" applyProtection="1">
      <alignment horizontal="center" vertical="center" wrapText="1"/>
      <protection locked="0"/>
    </xf>
    <xf numFmtId="0" fontId="22" fillId="0" borderId="74" xfId="0" applyFont="1" applyBorder="1" applyAlignment="1" applyProtection="1">
      <alignment horizontal="center"/>
      <protection locked="0"/>
    </xf>
    <xf numFmtId="0" fontId="27" fillId="0" borderId="95" xfId="0" applyFont="1" applyBorder="1" applyAlignment="1" applyProtection="1">
      <alignment horizontal="center"/>
      <protection locked="0"/>
    </xf>
    <xf numFmtId="0" fontId="87" fillId="0" borderId="45" xfId="0" applyFont="1" applyBorder="1" applyAlignment="1" applyProtection="1">
      <alignment horizontal="center"/>
      <protection locked="0"/>
    </xf>
    <xf numFmtId="0" fontId="0" fillId="0" borderId="47" xfId="0" applyBorder="1" applyAlignment="1" applyProtection="1">
      <protection locked="0"/>
    </xf>
    <xf numFmtId="0" fontId="123" fillId="0" borderId="44" xfId="0" applyFont="1" applyBorder="1" applyAlignment="1" applyProtection="1">
      <alignment horizontal="center"/>
      <protection locked="0"/>
    </xf>
    <xf numFmtId="0" fontId="22" fillId="0" borderId="109" xfId="0" applyFont="1" applyBorder="1" applyAlignment="1" applyProtection="1">
      <alignment horizontal="center"/>
      <protection locked="0"/>
    </xf>
    <xf numFmtId="0" fontId="0" fillId="0" borderId="109" xfId="0" applyBorder="1" applyAlignment="1" applyProtection="1">
      <alignment horizontal="center"/>
      <protection locked="0"/>
    </xf>
    <xf numFmtId="0" fontId="89" fillId="0" borderId="46" xfId="0" applyFont="1" applyBorder="1" applyAlignment="1" applyProtection="1">
      <alignment horizontal="left"/>
      <protection locked="0"/>
    </xf>
    <xf numFmtId="0" fontId="0" fillId="0" borderId="46" xfId="0" applyBorder="1" applyAlignment="1" applyProtection="1">
      <alignment horizontal="left"/>
      <protection locked="0"/>
    </xf>
    <xf numFmtId="0" fontId="89" fillId="0" borderId="46" xfId="0" applyFont="1" applyBorder="1" applyAlignment="1" applyProtection="1">
      <alignment horizontal="right"/>
      <protection locked="0"/>
    </xf>
    <xf numFmtId="0" fontId="0" fillId="0" borderId="46" xfId="0" applyBorder="1" applyAlignment="1" applyProtection="1">
      <alignment horizontal="right"/>
      <protection locked="0"/>
    </xf>
    <xf numFmtId="49" fontId="87" fillId="0" borderId="72" xfId="128" quotePrefix="1" applyNumberFormat="1" applyFont="1" applyBorder="1" applyAlignment="1">
      <alignment horizontal="center" vertical="top" textRotation="255"/>
    </xf>
    <xf numFmtId="49" fontId="87" fillId="0" borderId="18" xfId="128" quotePrefix="1" applyNumberFormat="1" applyFont="1" applyBorder="1" applyAlignment="1">
      <alignment horizontal="center" vertical="top" textRotation="255"/>
    </xf>
    <xf numFmtId="49" fontId="87" fillId="0" borderId="16" xfId="128" quotePrefix="1" applyNumberFormat="1" applyFont="1" applyBorder="1" applyAlignment="1">
      <alignment horizontal="center" vertical="top" textRotation="255"/>
    </xf>
    <xf numFmtId="9" fontId="87" fillId="0" borderId="14" xfId="127" applyFont="1" applyBorder="1" applyAlignment="1">
      <alignment horizontal="center" vertical="center" textRotation="255" wrapText="1"/>
    </xf>
    <xf numFmtId="9" fontId="87" fillId="0" borderId="18" xfId="127" applyFont="1" applyBorder="1" applyAlignment="1">
      <alignment horizontal="center" vertical="center" textRotation="255"/>
    </xf>
    <xf numFmtId="9" fontId="87" fillId="0" borderId="76" xfId="127" applyFont="1" applyBorder="1" applyAlignment="1">
      <alignment horizontal="center" vertical="center" textRotation="255"/>
    </xf>
    <xf numFmtId="0" fontId="87" fillId="0" borderId="35" xfId="128" applyFont="1" applyBorder="1" applyAlignment="1">
      <alignment horizontal="center" vertical="center" wrapText="1"/>
    </xf>
    <xf numFmtId="0" fontId="87" fillId="0" borderId="6" xfId="128" quotePrefix="1" applyFont="1" applyBorder="1" applyAlignment="1">
      <alignment horizontal="center" vertical="center"/>
    </xf>
    <xf numFmtId="0" fontId="87" fillId="0" borderId="7" xfId="128" quotePrefix="1" applyFont="1" applyBorder="1" applyAlignment="1">
      <alignment horizontal="center" vertical="center"/>
    </xf>
    <xf numFmtId="0" fontId="87" fillId="0" borderId="8" xfId="128" applyFont="1" applyBorder="1" applyAlignment="1">
      <alignment vertical="center"/>
    </xf>
    <xf numFmtId="0" fontId="87" fillId="0" borderId="9" xfId="128" applyFont="1" applyBorder="1" applyAlignment="1">
      <alignment vertical="center"/>
    </xf>
    <xf numFmtId="0" fontId="87" fillId="0" borderId="60" xfId="128" applyFont="1" applyBorder="1" applyAlignment="1">
      <alignment vertical="center"/>
    </xf>
    <xf numFmtId="0" fontId="138" fillId="0" borderId="0" xfId="128" quotePrefix="1" applyFont="1" applyAlignment="1">
      <alignment horizontal="left" vertical="center"/>
    </xf>
    <xf numFmtId="0" fontId="132" fillId="0" borderId="40" xfId="128" applyFont="1" applyBorder="1" applyAlignment="1">
      <alignment horizontal="center" vertical="center"/>
    </xf>
    <xf numFmtId="0" fontId="133" fillId="0" borderId="41" xfId="128" applyFont="1" applyBorder="1" applyAlignment="1">
      <alignment horizontal="center" vertical="center"/>
    </xf>
    <xf numFmtId="0" fontId="87" fillId="0" borderId="40" xfId="128" quotePrefix="1" applyFont="1" applyBorder="1" applyAlignment="1">
      <alignment horizontal="center" vertical="center"/>
    </xf>
    <xf numFmtId="0" fontId="87" fillId="0" borderId="41" xfId="128" quotePrefix="1" applyFont="1" applyBorder="1" applyAlignment="1">
      <alignment horizontal="center" vertical="center"/>
    </xf>
    <xf numFmtId="0" fontId="135" fillId="0" borderId="44" xfId="128" applyFont="1" applyBorder="1" applyAlignment="1">
      <alignment horizontal="center" vertical="center"/>
    </xf>
    <xf numFmtId="0" fontId="135" fillId="0" borderId="44" xfId="128" quotePrefix="1" applyFont="1" applyBorder="1" applyAlignment="1">
      <alignment horizontal="center" vertical="center"/>
    </xf>
    <xf numFmtId="0" fontId="87" fillId="0" borderId="46" xfId="128" quotePrefix="1" applyFont="1" applyBorder="1" applyAlignment="1">
      <alignment horizontal="center" vertical="center"/>
    </xf>
    <xf numFmtId="0" fontId="22" fillId="0" borderId="44" xfId="128" quotePrefix="1" applyFont="1" applyBorder="1" applyAlignment="1">
      <alignment horizontal="center" vertical="center"/>
    </xf>
    <xf numFmtId="0" fontId="22" fillId="0" borderId="46" xfId="128" quotePrefix="1" applyFont="1" applyBorder="1" applyAlignment="1">
      <alignment horizontal="center" vertical="center"/>
    </xf>
    <xf numFmtId="0" fontId="22" fillId="0" borderId="42" xfId="128" applyFont="1" applyBorder="1" applyAlignment="1">
      <alignment horizontal="center" vertical="center"/>
    </xf>
    <xf numFmtId="0" fontId="22" fillId="0" borderId="44" xfId="128" applyFont="1" applyBorder="1" applyAlignment="1">
      <alignment horizontal="center" vertical="center"/>
    </xf>
    <xf numFmtId="0" fontId="22" fillId="0" borderId="45" xfId="128" applyFont="1" applyBorder="1" applyAlignment="1">
      <alignment horizontal="center" vertical="center"/>
    </xf>
    <xf numFmtId="0" fontId="22" fillId="0" borderId="46" xfId="128" applyFont="1" applyBorder="1" applyAlignment="1">
      <alignment horizontal="center" vertical="center"/>
    </xf>
    <xf numFmtId="0" fontId="0" fillId="0" borderId="0" xfId="0" applyAlignment="1"/>
    <xf numFmtId="0" fontId="0" fillId="0" borderId="114" xfId="0" applyBorder="1" applyAlignment="1"/>
    <xf numFmtId="0" fontId="0" fillId="0" borderId="127" xfId="0" applyBorder="1" applyAlignment="1">
      <alignment horizontal="right"/>
    </xf>
    <xf numFmtId="0" fontId="126" fillId="0" borderId="123" xfId="126" applyNumberFormat="1" applyFont="1" applyFill="1" applyBorder="1" applyAlignment="1">
      <alignment horizontal="center" vertical="center" wrapText="1"/>
    </xf>
    <xf numFmtId="190" fontId="126" fillId="0" borderId="112" xfId="133" applyFont="1" applyBorder="1" applyAlignment="1">
      <alignment horizontal="center"/>
    </xf>
    <xf numFmtId="190" fontId="139" fillId="0" borderId="0" xfId="133" applyFont="1" applyAlignment="1">
      <alignment horizontal="center"/>
    </xf>
    <xf numFmtId="190" fontId="126" fillId="0" borderId="114" xfId="133" applyFont="1" applyBorder="1" applyAlignment="1">
      <alignment horizontal="center"/>
    </xf>
    <xf numFmtId="190" fontId="126" fillId="0" borderId="117" xfId="133" applyFont="1" applyBorder="1" applyAlignment="1">
      <alignment horizontal="center" vertical="center"/>
    </xf>
    <xf numFmtId="0" fontId="126" fillId="0" borderId="118" xfId="0" applyFont="1" applyBorder="1" applyAlignment="1">
      <alignment horizontal="center" vertical="center"/>
    </xf>
    <xf numFmtId="190" fontId="126" fillId="0" borderId="118" xfId="133" applyFont="1" applyBorder="1" applyAlignment="1">
      <alignment horizontal="center" vertical="center"/>
    </xf>
    <xf numFmtId="0" fontId="98" fillId="0" borderId="8" xfId="0" applyFont="1" applyBorder="1" applyAlignment="1">
      <alignment horizontal="center" vertical="center" wrapText="1"/>
    </xf>
    <xf numFmtId="0" fontId="98" fillId="0" borderId="10" xfId="0" applyFont="1" applyBorder="1" applyAlignment="1">
      <alignment horizontal="center" vertical="center" wrapText="1"/>
    </xf>
    <xf numFmtId="0" fontId="87" fillId="0" borderId="8" xfId="0" applyFont="1" applyBorder="1" applyAlignment="1">
      <alignment horizontal="center" vertical="center" wrapText="1"/>
    </xf>
    <xf numFmtId="0" fontId="87" fillId="0" borderId="10" xfId="0" applyFont="1" applyBorder="1" applyAlignment="1">
      <alignment horizontal="center" vertical="center" wrapText="1"/>
    </xf>
    <xf numFmtId="0" fontId="87" fillId="0" borderId="9" xfId="0" applyFont="1" applyBorder="1" applyAlignment="1">
      <alignment horizontal="center" vertical="center" wrapText="1"/>
    </xf>
    <xf numFmtId="0" fontId="87" fillId="0" borderId="133" xfId="0" applyFont="1" applyBorder="1" applyAlignment="1">
      <alignment horizontal="center" vertical="center" wrapText="1"/>
    </xf>
    <xf numFmtId="0" fontId="112" fillId="0" borderId="0" xfId="0" applyFont="1" applyAlignment="1">
      <alignment horizontal="center" vertical="center" wrapText="1"/>
    </xf>
    <xf numFmtId="37" fontId="87" fillId="0" borderId="46" xfId="135" applyFont="1" applyBorder="1" applyAlignment="1">
      <alignment horizontal="center" vertical="center"/>
    </xf>
    <xf numFmtId="37" fontId="87" fillId="0" borderId="11" xfId="135" applyFont="1" applyBorder="1" applyAlignment="1">
      <alignment horizontal="right" vertical="center"/>
    </xf>
    <xf numFmtId="0" fontId="87" fillId="0" borderId="43" xfId="0" applyFont="1" applyBorder="1" applyAlignment="1">
      <alignment horizontal="center" vertical="center" wrapText="1"/>
    </xf>
    <xf numFmtId="0" fontId="87" fillId="0" borderId="52" xfId="0" applyFont="1" applyBorder="1" applyAlignment="1">
      <alignment horizontal="center" vertical="center" wrapText="1"/>
    </xf>
    <xf numFmtId="0" fontId="87" fillId="0" borderId="47" xfId="0" applyFont="1" applyBorder="1" applyAlignment="1">
      <alignment horizontal="center" vertical="center" wrapText="1"/>
    </xf>
    <xf numFmtId="0" fontId="87" fillId="0" borderId="110" xfId="0" applyFont="1" applyBorder="1" applyAlignment="1">
      <alignment horizontal="center" vertical="center" wrapText="1"/>
    </xf>
    <xf numFmtId="0" fontId="87" fillId="0" borderId="75" xfId="0" applyFont="1" applyBorder="1" applyAlignment="1">
      <alignment horizontal="center" vertical="center" wrapText="1"/>
    </xf>
    <xf numFmtId="0" fontId="87" fillId="0" borderId="130" xfId="0" applyFont="1" applyBorder="1" applyAlignment="1">
      <alignment horizontal="center" vertical="center" wrapText="1"/>
    </xf>
    <xf numFmtId="0" fontId="87" fillId="0" borderId="131" xfId="0" applyFont="1" applyBorder="1" applyAlignment="1">
      <alignment horizontal="center" vertical="center" wrapText="1"/>
    </xf>
    <xf numFmtId="0" fontId="87" fillId="0" borderId="134" xfId="0" applyFont="1" applyBorder="1" applyAlignment="1">
      <alignment horizontal="center" vertical="center" wrapText="1"/>
    </xf>
    <xf numFmtId="0" fontId="87" fillId="0" borderId="136" xfId="0" applyFont="1" applyBorder="1" applyAlignment="1">
      <alignment horizontal="center" vertical="center" wrapText="1"/>
    </xf>
    <xf numFmtId="0" fontId="87" fillId="0" borderId="132" xfId="0" applyFont="1" applyBorder="1" applyAlignment="1">
      <alignment horizontal="center" vertical="center" wrapText="1"/>
    </xf>
    <xf numFmtId="193" fontId="87" fillId="0" borderId="8" xfId="135" applyNumberFormat="1" applyFont="1" applyBorder="1" applyAlignment="1">
      <alignment horizontal="center" vertical="center"/>
    </xf>
    <xf numFmtId="193" fontId="87" fillId="0" borderId="10" xfId="135" applyNumberFormat="1" applyFont="1" applyBorder="1" applyAlignment="1">
      <alignment horizontal="center" vertical="center"/>
    </xf>
    <xf numFmtId="37" fontId="87" fillId="0" borderId="8" xfId="135" quotePrefix="1" applyFont="1" applyBorder="1" applyAlignment="1">
      <alignment horizontal="center" vertical="center"/>
    </xf>
    <xf numFmtId="37" fontId="87" fillId="0" borderId="10" xfId="135" quotePrefix="1" applyFont="1" applyBorder="1" applyAlignment="1">
      <alignment horizontal="center" vertical="center"/>
    </xf>
    <xf numFmtId="37" fontId="87" fillId="0" borderId="8" xfId="135" applyFont="1" applyBorder="1" applyAlignment="1">
      <alignment horizontal="center" vertical="center"/>
    </xf>
    <xf numFmtId="37" fontId="87" fillId="0" borderId="9" xfId="135" applyFont="1" applyBorder="1" applyAlignment="1">
      <alignment horizontal="center" vertical="center"/>
    </xf>
    <xf numFmtId="37" fontId="87" fillId="0" borderId="10" xfId="135" applyFont="1" applyBorder="1" applyAlignment="1">
      <alignment horizontal="center" vertical="center"/>
    </xf>
    <xf numFmtId="37" fontId="87" fillId="0" borderId="4" xfId="135" applyFont="1" applyBorder="1" applyAlignment="1">
      <alignment horizontal="center" vertical="center"/>
    </xf>
    <xf numFmtId="37" fontId="87" fillId="0" borderId="4" xfId="135" quotePrefix="1" applyFont="1" applyBorder="1" applyAlignment="1">
      <alignment horizontal="center" vertical="center"/>
    </xf>
    <xf numFmtId="37" fontId="97" fillId="0" borderId="4" xfId="135" applyFont="1" applyBorder="1" applyAlignment="1">
      <alignment horizontal="center" vertical="center"/>
    </xf>
    <xf numFmtId="38" fontId="87" fillId="0" borderId="137" xfId="0" applyNumberFormat="1" applyFont="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87" fillId="0" borderId="44" xfId="0" applyFont="1" applyBorder="1" applyAlignment="1">
      <alignment horizontal="left" vertical="top" wrapText="1"/>
    </xf>
    <xf numFmtId="0" fontId="87" fillId="0" borderId="0" xfId="0" applyFont="1" applyAlignment="1">
      <alignment horizontal="left"/>
    </xf>
    <xf numFmtId="0" fontId="87" fillId="0" borderId="0" xfId="0" applyFont="1" applyAlignment="1">
      <alignment horizontal="left" vertical="top"/>
    </xf>
    <xf numFmtId="37" fontId="145" fillId="0" borderId="11" xfId="135" applyFont="1" applyBorder="1" applyAlignment="1">
      <alignment horizontal="center" vertical="center"/>
    </xf>
    <xf numFmtId="0" fontId="87" fillId="0" borderId="43" xfId="0" applyFont="1" applyBorder="1" applyAlignment="1">
      <alignment horizontal="center" vertical="center"/>
    </xf>
    <xf numFmtId="0" fontId="87" fillId="0" borderId="47" xfId="0" applyFont="1" applyBorder="1" applyAlignment="1">
      <alignment horizontal="center" vertical="center"/>
    </xf>
    <xf numFmtId="0" fontId="87" fillId="0" borderId="48" xfId="0" applyFont="1" applyBorder="1" applyAlignment="1">
      <alignment horizontal="center" vertical="center" wrapText="1"/>
    </xf>
    <xf numFmtId="0" fontId="87" fillId="0" borderId="55" xfId="0" applyFont="1" applyBorder="1" applyAlignment="1">
      <alignment horizontal="center" vertical="center" wrapText="1"/>
    </xf>
    <xf numFmtId="0" fontId="87" fillId="0" borderId="94" xfId="0" applyFont="1" applyBorder="1" applyAlignment="1">
      <alignment horizontal="center" vertical="center" wrapText="1"/>
    </xf>
    <xf numFmtId="0" fontId="87" fillId="0" borderId="74" xfId="0" applyFont="1" applyBorder="1" applyAlignment="1">
      <alignment horizontal="center" vertical="center" wrapText="1"/>
    </xf>
    <xf numFmtId="0" fontId="87" fillId="0" borderId="73" xfId="0" applyFont="1" applyBorder="1" applyAlignment="1">
      <alignment horizontal="center" vertical="center" wrapText="1"/>
    </xf>
    <xf numFmtId="0" fontId="87" fillId="0" borderId="64" xfId="0" applyFont="1" applyBorder="1" applyAlignment="1">
      <alignment horizontal="center" vertical="center" wrapText="1"/>
    </xf>
    <xf numFmtId="0" fontId="87" fillId="0" borderId="44" xfId="0" applyFont="1" applyBorder="1" applyAlignment="1">
      <alignment horizontal="center" vertical="center" wrapText="1"/>
    </xf>
    <xf numFmtId="0" fontId="0" fillId="0" borderId="43" xfId="0" applyBorder="1" applyAlignment="1">
      <alignment horizontal="center" vertical="center"/>
    </xf>
    <xf numFmtId="37" fontId="125" fillId="0" borderId="0" xfId="135" applyFont="1" applyAlignment="1">
      <alignment horizontal="center"/>
    </xf>
    <xf numFmtId="193" fontId="22" fillId="0" borderId="4" xfId="135" applyNumberFormat="1" applyFont="1" applyBorder="1" applyAlignment="1">
      <alignment horizontal="center" vertical="center"/>
    </xf>
    <xf numFmtId="37" fontId="22" fillId="0" borderId="4" xfId="135" quotePrefix="1" applyFont="1" applyBorder="1" applyAlignment="1">
      <alignment horizontal="center" vertical="center"/>
    </xf>
    <xf numFmtId="37" fontId="22" fillId="0" borderId="8" xfId="135" quotePrefix="1" applyFont="1" applyBorder="1" applyAlignment="1">
      <alignment horizontal="center" vertical="center" wrapText="1"/>
    </xf>
    <xf numFmtId="37" fontId="22" fillId="0" borderId="9" xfId="135" quotePrefix="1" applyFont="1" applyBorder="1" applyAlignment="1">
      <alignment horizontal="center" vertical="center" wrapText="1"/>
    </xf>
    <xf numFmtId="37" fontId="22" fillId="0" borderId="10" xfId="135" quotePrefix="1" applyFont="1" applyBorder="1" applyAlignment="1">
      <alignment horizontal="center" vertical="center" wrapText="1"/>
    </xf>
    <xf numFmtId="37" fontId="87" fillId="0" borderId="13" xfId="135" applyFont="1" applyBorder="1" applyAlignment="1">
      <alignment horizontal="center" vertical="center" wrapText="1"/>
    </xf>
    <xf numFmtId="37" fontId="87" fillId="0" borderId="66" xfId="135" applyFont="1" applyBorder="1" applyAlignment="1">
      <alignment horizontal="center" vertical="center" wrapText="1"/>
    </xf>
    <xf numFmtId="37" fontId="129" fillId="0" borderId="8" xfId="135" applyFont="1" applyBorder="1" applyAlignment="1">
      <alignment horizontal="center" vertical="center"/>
    </xf>
    <xf numFmtId="37" fontId="129" fillId="0" borderId="10" xfId="135" applyFont="1" applyBorder="1" applyAlignment="1">
      <alignment horizontal="center" vertical="center"/>
    </xf>
    <xf numFmtId="37" fontId="89" fillId="0" borderId="12" xfId="135" applyFont="1" applyBorder="1" applyAlignment="1">
      <alignment horizontal="center" vertical="center"/>
    </xf>
    <xf numFmtId="37" fontId="89" fillId="0" borderId="0" xfId="135" applyFont="1" applyAlignment="1">
      <alignment horizontal="center" vertical="center"/>
    </xf>
    <xf numFmtId="37" fontId="87" fillId="0" borderId="0" xfId="135" applyFont="1" applyAlignment="1">
      <alignment horizontal="center" vertical="center"/>
    </xf>
    <xf numFmtId="37" fontId="87" fillId="0" borderId="0" xfId="135" applyFont="1" applyAlignment="1">
      <alignment horizontal="right" vertical="center" indent="1"/>
    </xf>
    <xf numFmtId="37" fontId="87" fillId="0" borderId="72" xfId="135" applyFont="1" applyBorder="1" applyAlignment="1">
      <alignment horizontal="center" vertical="center" wrapText="1"/>
    </xf>
    <xf numFmtId="37" fontId="87" fillId="0" borderId="18" xfId="135" applyFont="1" applyBorder="1" applyAlignment="1">
      <alignment horizontal="center" vertical="center" wrapText="1"/>
    </xf>
    <xf numFmtId="37" fontId="87" fillId="0" borderId="76" xfId="135" applyFont="1" applyBorder="1" applyAlignment="1">
      <alignment horizontal="center" vertical="center" wrapText="1"/>
    </xf>
    <xf numFmtId="0" fontId="87" fillId="0" borderId="74" xfId="0" applyFont="1" applyBorder="1" applyAlignment="1">
      <alignment horizontal="center" wrapText="1"/>
    </xf>
    <xf numFmtId="0" fontId="87" fillId="0" borderId="75" xfId="0" applyFont="1" applyBorder="1" applyAlignment="1">
      <alignment horizontal="center" wrapText="1"/>
    </xf>
    <xf numFmtId="0" fontId="87" fillId="0" borderId="130" xfId="0" applyFont="1" applyBorder="1" applyAlignment="1">
      <alignment horizontal="center" wrapText="1"/>
    </xf>
    <xf numFmtId="0" fontId="87" fillId="0" borderId="138" xfId="0" applyFont="1" applyBorder="1" applyAlignment="1">
      <alignment horizontal="center" vertical="center" wrapText="1"/>
    </xf>
    <xf numFmtId="0" fontId="87" fillId="0" borderId="11" xfId="0" applyFont="1" applyBorder="1" applyAlignment="1">
      <alignment horizontal="center" vertical="center" wrapText="1"/>
    </xf>
    <xf numFmtId="37" fontId="87" fillId="0" borderId="139" xfId="135" applyFont="1" applyBorder="1" applyAlignment="1">
      <alignment horizontal="center" vertical="center" wrapText="1"/>
    </xf>
    <xf numFmtId="37" fontId="87" fillId="0" borderId="140" xfId="135" applyFont="1" applyBorder="1" applyAlignment="1">
      <alignment horizontal="center" vertical="center" wrapText="1"/>
    </xf>
    <xf numFmtId="37" fontId="87" fillId="0" borderId="35" xfId="135" applyFont="1" applyBorder="1" applyAlignment="1">
      <alignment horizontal="center" vertical="center" wrapText="1"/>
    </xf>
    <xf numFmtId="37" fontId="87" fillId="0" borderId="94" xfId="135" applyFont="1" applyBorder="1" applyAlignment="1">
      <alignment horizontal="center" vertical="center" wrapText="1"/>
    </xf>
    <xf numFmtId="0" fontId="126" fillId="0" borderId="149" xfId="138" applyFont="1" applyBorder="1" applyAlignment="1">
      <alignment horizontal="left" vertical="center" wrapText="1" indent="2"/>
    </xf>
    <xf numFmtId="0" fontId="126" fillId="0" borderId="124" xfId="138" applyFont="1" applyBorder="1" applyAlignment="1">
      <alignment horizontal="left" vertical="center" wrapText="1" indent="2"/>
    </xf>
    <xf numFmtId="0" fontId="126" fillId="0" borderId="148" xfId="128" applyFont="1" applyBorder="1" applyAlignment="1">
      <alignment horizontal="left" vertical="center"/>
    </xf>
    <xf numFmtId="0" fontId="126" fillId="0" borderId="124" xfId="128" applyFont="1" applyBorder="1" applyAlignment="1">
      <alignment horizontal="left" vertical="center" indent="2"/>
    </xf>
    <xf numFmtId="0" fontId="151" fillId="0" borderId="144" xfId="0" applyFont="1" applyBorder="1" applyAlignment="1" applyProtection="1">
      <alignment horizontal="right" vertical="center"/>
      <protection locked="0"/>
    </xf>
    <xf numFmtId="0" fontId="126" fillId="0" borderId="146" xfId="128" applyFont="1" applyBorder="1" applyAlignment="1">
      <alignment horizontal="center" vertical="center"/>
    </xf>
    <xf numFmtId="0" fontId="126" fillId="0" borderId="142" xfId="0" applyFont="1" applyBorder="1" applyAlignment="1">
      <alignment horizontal="center" vertical="center"/>
    </xf>
    <xf numFmtId="0" fontId="126" fillId="0" borderId="147" xfId="128" applyFont="1" applyBorder="1" applyAlignment="1">
      <alignment horizontal="center" vertical="center"/>
    </xf>
    <xf numFmtId="0" fontId="126" fillId="0" borderId="142" xfId="128" applyFont="1" applyBorder="1" applyAlignment="1">
      <alignment horizontal="center" vertical="center" wrapText="1"/>
    </xf>
    <xf numFmtId="0" fontId="126" fillId="0" borderId="147" xfId="128" applyFont="1" applyBorder="1" applyAlignment="1">
      <alignment horizontal="center" vertical="center" wrapText="1"/>
    </xf>
    <xf numFmtId="0" fontId="0" fillId="0" borderId="0" xfId="0">
      <alignment vertical="center"/>
    </xf>
    <xf numFmtId="0" fontId="126" fillId="0" borderId="142" xfId="128" applyFont="1" applyBorder="1" applyAlignment="1">
      <alignment horizontal="center" vertical="center"/>
    </xf>
    <xf numFmtId="0" fontId="150" fillId="0" borderId="145" xfId="0" applyFont="1" applyBorder="1" applyAlignment="1">
      <alignment horizontal="center" vertical="center"/>
    </xf>
    <xf numFmtId="0" fontId="87" fillId="0" borderId="46" xfId="0" applyFont="1" applyBorder="1" applyAlignment="1">
      <alignment horizontal="center"/>
    </xf>
    <xf numFmtId="0" fontId="87" fillId="0" borderId="73" xfId="0" applyFont="1" applyBorder="1" applyAlignment="1">
      <alignment horizontal="center" vertical="distributed"/>
    </xf>
    <xf numFmtId="0" fontId="87" fillId="0" borderId="10" xfId="0" applyFont="1" applyBorder="1" applyAlignment="1">
      <alignment horizontal="center" vertical="distributed"/>
    </xf>
    <xf numFmtId="0" fontId="87" fillId="0" borderId="14" xfId="0" applyFont="1" applyBorder="1" applyAlignment="1">
      <alignment horizontal="center" vertical="distributed"/>
    </xf>
    <xf numFmtId="0" fontId="87" fillId="0" borderId="71" xfId="0" applyFont="1" applyBorder="1" applyAlignment="1">
      <alignment horizontal="center" vertical="distributed"/>
    </xf>
    <xf numFmtId="0" fontId="87" fillId="0" borderId="74" xfId="0" applyFont="1" applyBorder="1" applyAlignment="1">
      <alignment horizontal="center" vertical="center"/>
    </xf>
    <xf numFmtId="0" fontId="87" fillId="0" borderId="75" xfId="0" applyFont="1" applyBorder="1" applyAlignment="1">
      <alignment horizontal="center" vertical="center"/>
    </xf>
    <xf numFmtId="0" fontId="87" fillId="0" borderId="73" xfId="0" applyFont="1" applyBorder="1" applyAlignment="1">
      <alignment horizontal="center" vertical="center"/>
    </xf>
    <xf numFmtId="0" fontId="87" fillId="0" borderId="72" xfId="0" applyFont="1" applyBorder="1" applyAlignment="1">
      <alignment horizontal="center" vertical="center" wrapText="1"/>
    </xf>
    <xf numFmtId="0" fontId="87" fillId="0" borderId="17" xfId="0" applyFont="1" applyBorder="1" applyAlignment="1">
      <alignment horizontal="center" vertical="center" wrapText="1"/>
    </xf>
    <xf numFmtId="0" fontId="87" fillId="0" borderId="0" xfId="0" applyFont="1" applyAlignment="1">
      <alignment horizontal="center" vertical="center" wrapText="1"/>
    </xf>
    <xf numFmtId="0" fontId="87" fillId="0" borderId="18" xfId="0" applyFont="1" applyBorder="1" applyAlignment="1">
      <alignment horizontal="center" vertical="center" wrapText="1"/>
    </xf>
    <xf numFmtId="0" fontId="87" fillId="0" borderId="74" xfId="0" applyFont="1" applyBorder="1" applyAlignment="1">
      <alignment horizontal="center" vertical="distributed"/>
    </xf>
    <xf numFmtId="0" fontId="87" fillId="0" borderId="75" xfId="0" applyFont="1" applyBorder="1" applyAlignment="1">
      <alignment horizontal="center" vertical="distributed"/>
    </xf>
    <xf numFmtId="0" fontId="87" fillId="0" borderId="15" xfId="0" applyFont="1" applyBorder="1" applyAlignment="1">
      <alignment horizontal="center" vertical="center"/>
    </xf>
    <xf numFmtId="0" fontId="87" fillId="0" borderId="11" xfId="0" applyFont="1" applyBorder="1" applyAlignment="1">
      <alignment horizontal="center" vertical="center"/>
    </xf>
    <xf numFmtId="0" fontId="87" fillId="0" borderId="35" xfId="0" applyFont="1" applyBorder="1" applyAlignment="1">
      <alignment horizontal="center" vertical="center"/>
    </xf>
    <xf numFmtId="0" fontId="87" fillId="0" borderId="94" xfId="0" applyFont="1" applyBorder="1" applyAlignment="1">
      <alignment horizontal="center" vertical="center"/>
    </xf>
    <xf numFmtId="0" fontId="92" fillId="0" borderId="15" xfId="0" applyFont="1" applyBorder="1" applyAlignment="1">
      <alignment horizontal="center" vertical="top" wrapText="1"/>
    </xf>
    <xf numFmtId="0" fontId="92" fillId="0" borderId="16" xfId="0" applyFont="1" applyBorder="1" applyAlignment="1">
      <alignment horizontal="center" vertical="top" wrapText="1"/>
    </xf>
    <xf numFmtId="0" fontId="87" fillId="0" borderId="15" xfId="0" applyFont="1" applyBorder="1" applyAlignment="1">
      <alignment horizontal="center" vertical="top" wrapText="1"/>
    </xf>
    <xf numFmtId="0" fontId="87" fillId="0" borderId="11" xfId="0" applyFont="1" applyBorder="1" applyAlignment="1">
      <alignment horizontal="center" vertical="top" wrapText="1"/>
    </xf>
    <xf numFmtId="0" fontId="87" fillId="0" borderId="16" xfId="0" applyFont="1" applyBorder="1" applyAlignment="1">
      <alignment horizontal="center" vertical="top" wrapText="1"/>
    </xf>
    <xf numFmtId="0" fontId="87" fillId="0" borderId="6" xfId="0" applyFont="1" applyBorder="1" applyAlignment="1">
      <alignment horizontal="center" vertical="top" wrapText="1"/>
    </xf>
    <xf numFmtId="0" fontId="87" fillId="0" borderId="35" xfId="0" applyFont="1" applyBorder="1" applyAlignment="1">
      <alignment horizontal="center" vertical="center" wrapText="1"/>
    </xf>
    <xf numFmtId="0" fontId="87" fillId="0" borderId="8" xfId="0" applyFont="1" applyBorder="1" applyAlignment="1">
      <alignment horizontal="center" vertical="top" wrapText="1"/>
    </xf>
    <xf numFmtId="0" fontId="87" fillId="0" borderId="9" xfId="0" applyFont="1" applyBorder="1" applyAlignment="1">
      <alignment horizontal="center" vertical="top" wrapText="1"/>
    </xf>
    <xf numFmtId="0" fontId="87" fillId="0" borderId="10" xfId="0" applyFont="1" applyBorder="1" applyAlignment="1">
      <alignment horizontal="center" vertical="top" wrapText="1"/>
    </xf>
    <xf numFmtId="0" fontId="87" fillId="0" borderId="11" xfId="0" applyFont="1" applyBorder="1" applyAlignment="1">
      <alignment horizontal="center" vertical="distributed"/>
    </xf>
    <xf numFmtId="0" fontId="16" fillId="0" borderId="11" xfId="0" applyFont="1" applyBorder="1" applyAlignment="1">
      <alignment horizontal="center" vertical="distributed"/>
    </xf>
    <xf numFmtId="0" fontId="87" fillId="0" borderId="35" xfId="0" applyFont="1" applyBorder="1" applyAlignment="1">
      <alignment horizontal="center" vertical="top" wrapText="1"/>
    </xf>
    <xf numFmtId="0" fontId="87" fillId="0" borderId="13" xfId="0" applyFont="1" applyBorder="1" applyAlignment="1">
      <alignment horizontal="center" vertical="top" wrapText="1"/>
    </xf>
    <xf numFmtId="0" fontId="87" fillId="0" borderId="17" xfId="0" applyFont="1" applyBorder="1" applyAlignment="1">
      <alignment horizontal="center" vertical="top" wrapText="1"/>
    </xf>
    <xf numFmtId="0" fontId="87" fillId="0" borderId="35" xfId="0" applyFont="1" applyBorder="1" applyAlignment="1">
      <alignment horizontal="center" vertical="distributed"/>
    </xf>
    <xf numFmtId="0" fontId="87" fillId="0" borderId="6" xfId="0" applyFont="1" applyBorder="1" applyAlignment="1">
      <alignment horizontal="center" vertical="distributed"/>
    </xf>
    <xf numFmtId="0" fontId="87" fillId="0" borderId="94" xfId="0" applyFont="1" applyBorder="1" applyAlignment="1">
      <alignment horizontal="center" vertical="distributed"/>
    </xf>
    <xf numFmtId="0" fontId="87" fillId="0" borderId="35" xfId="0" applyFont="1" applyBorder="1" applyAlignment="1">
      <alignment horizontal="distributed" vertical="center" wrapText="1"/>
    </xf>
    <xf numFmtId="0" fontId="87" fillId="0" borderId="6" xfId="0" applyFont="1" applyBorder="1" applyAlignment="1">
      <alignment horizontal="distributed" vertical="center"/>
    </xf>
    <xf numFmtId="0" fontId="87" fillId="0" borderId="94" xfId="0" applyFont="1" applyBorder="1" applyAlignment="1">
      <alignment horizontal="distributed" vertical="center"/>
    </xf>
    <xf numFmtId="0" fontId="87" fillId="0" borderId="64" xfId="0" applyFont="1" applyBorder="1" applyAlignment="1">
      <alignment horizontal="center" vertical="center"/>
    </xf>
    <xf numFmtId="0" fontId="87" fillId="0" borderId="44" xfId="0" applyFont="1" applyBorder="1" applyAlignment="1">
      <alignment horizontal="center" vertical="center"/>
    </xf>
    <xf numFmtId="0" fontId="87" fillId="0" borderId="44" xfId="0" applyFont="1" applyBorder="1" applyAlignment="1">
      <alignment horizontal="left" vertical="center"/>
    </xf>
    <xf numFmtId="200" fontId="87" fillId="0" borderId="44" xfId="0" applyNumberFormat="1" applyFont="1" applyBorder="1" applyAlignment="1">
      <alignment horizontal="left" vertical="center"/>
    </xf>
    <xf numFmtId="200" fontId="87" fillId="0" borderId="0" xfId="0" applyNumberFormat="1" applyFont="1" applyAlignment="1">
      <alignment horizontal="left" vertical="center"/>
    </xf>
    <xf numFmtId="0" fontId="87" fillId="0" borderId="4" xfId="0" applyFont="1" applyBorder="1" applyAlignment="1">
      <alignment horizontal="center" vertical="distributed"/>
    </xf>
    <xf numFmtId="0" fontId="87" fillId="0" borderId="56" xfId="0" applyFont="1" applyBorder="1" applyAlignment="1">
      <alignment horizontal="center" vertical="distributed"/>
    </xf>
    <xf numFmtId="0" fontId="92" fillId="0" borderId="35" xfId="0" applyFont="1" applyBorder="1" applyAlignment="1">
      <alignment horizontal="center" vertical="top" wrapText="1"/>
    </xf>
    <xf numFmtId="0" fontId="92" fillId="0" borderId="6" xfId="0" applyFont="1" applyBorder="1" applyAlignment="1">
      <alignment horizontal="center" vertical="top" wrapText="1"/>
    </xf>
    <xf numFmtId="0" fontId="87" fillId="0" borderId="4" xfId="0" applyFont="1" applyBorder="1" applyAlignment="1" applyProtection="1">
      <alignment horizontal="center"/>
      <protection locked="0"/>
    </xf>
    <xf numFmtId="0" fontId="97" fillId="0" borderId="4" xfId="0" applyFont="1" applyBorder="1" applyAlignment="1" applyProtection="1">
      <alignment horizontal="center"/>
      <protection locked="0"/>
    </xf>
    <xf numFmtId="0" fontId="22" fillId="0" borderId="8"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49" fontId="110" fillId="0" borderId="4" xfId="0" applyNumberFormat="1" applyFont="1" applyBorder="1" applyAlignment="1" applyProtection="1">
      <alignment horizontal="center"/>
      <protection locked="0"/>
    </xf>
    <xf numFmtId="0" fontId="112" fillId="0" borderId="12"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31" fillId="0" borderId="35" xfId="0" applyFont="1" applyBorder="1" applyAlignment="1" applyProtection="1">
      <alignment horizontal="center" vertical="center" wrapText="1"/>
      <protection locked="0"/>
    </xf>
    <xf numFmtId="0" fontId="31" fillId="0" borderId="7"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31" fillId="0" borderId="151" xfId="0" applyFont="1" applyBorder="1" applyAlignment="1" applyProtection="1">
      <alignment horizontal="center" vertical="center" wrapText="1"/>
      <protection locked="0"/>
    </xf>
    <xf numFmtId="0" fontId="31" fillId="0" borderId="153"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33" xfId="0" applyFont="1" applyBorder="1" applyAlignment="1" applyProtection="1">
      <alignment horizontal="center" vertical="center"/>
      <protection locked="0"/>
    </xf>
    <xf numFmtId="0" fontId="22" fillId="0" borderId="150"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33" xfId="0" applyFont="1" applyBorder="1" applyAlignment="1" applyProtection="1">
      <alignment horizontal="center" vertical="center"/>
      <protection locked="0"/>
    </xf>
    <xf numFmtId="0" fontId="22" fillId="0" borderId="139" xfId="0" applyFont="1" applyBorder="1" applyAlignment="1" applyProtection="1">
      <alignment horizontal="center" vertical="center" wrapText="1"/>
      <protection locked="0"/>
    </xf>
    <xf numFmtId="0" fontId="22" fillId="0" borderId="152" xfId="0" applyFont="1" applyBorder="1" applyAlignment="1" applyProtection="1">
      <alignment horizontal="center" vertical="center" wrapText="1"/>
      <protection locked="0"/>
    </xf>
    <xf numFmtId="0" fontId="22" fillId="0" borderId="154" xfId="0" applyFont="1" applyBorder="1" applyAlignment="1" applyProtection="1">
      <alignment horizontal="center" vertical="center" wrapText="1"/>
      <protection locked="0"/>
    </xf>
    <xf numFmtId="0" fontId="157" fillId="0" borderId="12"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157" fillId="0" borderId="13" xfId="0" applyFont="1" applyBorder="1" applyAlignment="1" applyProtection="1">
      <alignment horizontal="center" vertical="center" wrapText="1"/>
      <protection locked="0"/>
    </xf>
    <xf numFmtId="0" fontId="157" fillId="0" borderId="17" xfId="0" applyFont="1" applyBorder="1" applyAlignment="1" applyProtection="1">
      <alignment horizontal="center" vertical="center" wrapText="1"/>
      <protection locked="0"/>
    </xf>
    <xf numFmtId="0" fontId="157" fillId="0" borderId="15"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protection locked="0"/>
    </xf>
    <xf numFmtId="3" fontId="22" fillId="0" borderId="15" xfId="0" applyNumberFormat="1" applyFont="1" applyBorder="1" applyAlignment="1" applyProtection="1">
      <alignment horizontal="center"/>
      <protection locked="0"/>
    </xf>
    <xf numFmtId="0" fontId="22" fillId="0" borderId="155" xfId="0" applyFont="1" applyBorder="1" applyAlignment="1" applyProtection="1">
      <alignment horizontal="center"/>
      <protection locked="0"/>
    </xf>
    <xf numFmtId="0" fontId="22" fillId="0" borderId="156" xfId="0" applyFont="1" applyBorder="1" applyAlignment="1" applyProtection="1">
      <alignment horizontal="center" vertical="center"/>
      <protection locked="0"/>
    </xf>
    <xf numFmtId="0" fontId="22" fillId="0" borderId="157" xfId="0" applyFont="1" applyBorder="1" applyAlignment="1" applyProtection="1">
      <alignment horizontal="center" vertical="center"/>
      <protection locked="0"/>
    </xf>
    <xf numFmtId="0" fontId="22" fillId="0" borderId="158" xfId="0" applyFont="1" applyBorder="1" applyAlignment="1" applyProtection="1">
      <alignment horizontal="center" vertical="center"/>
      <protection locked="0"/>
    </xf>
    <xf numFmtId="0" fontId="22" fillId="0" borderId="159" xfId="0" applyFont="1" applyBorder="1" applyAlignment="1" applyProtection="1">
      <alignment horizontal="center" vertical="center"/>
      <protection locked="0"/>
    </xf>
    <xf numFmtId="0" fontId="22" fillId="0" borderId="161" xfId="0" applyFont="1" applyBorder="1" applyAlignment="1" applyProtection="1">
      <alignment horizontal="center" vertical="center"/>
      <protection locked="0"/>
    </xf>
    <xf numFmtId="0" fontId="22" fillId="0" borderId="162"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31" fillId="0" borderId="12" xfId="0" applyFont="1" applyBorder="1" applyAlignment="1" applyProtection="1">
      <alignment horizontal="center" vertical="center" wrapText="1"/>
      <protection locked="0"/>
    </xf>
    <xf numFmtId="0" fontId="31" fillId="0" borderId="160" xfId="0" applyFont="1" applyBorder="1" applyAlignment="1" applyProtection="1">
      <alignment horizontal="center" vertical="center" wrapText="1"/>
      <protection locked="0"/>
    </xf>
    <xf numFmtId="0" fontId="31" fillId="0" borderId="155" xfId="0" applyFont="1" applyBorder="1" applyAlignment="1" applyProtection="1">
      <alignment horizontal="center" vertical="center" wrapText="1"/>
      <protection locked="0"/>
    </xf>
    <xf numFmtId="0" fontId="153" fillId="0" borderId="0" xfId="0" applyFont="1" applyAlignment="1">
      <alignment horizontal="center" wrapText="1"/>
    </xf>
    <xf numFmtId="37" fontId="158" fillId="0" borderId="4" xfId="135" applyFont="1" applyBorder="1" applyAlignment="1">
      <alignment horizontal="center" vertical="center"/>
    </xf>
    <xf numFmtId="0" fontId="107" fillId="0" borderId="12" xfId="0" applyFont="1" applyBorder="1" applyAlignment="1">
      <alignment horizontal="center" wrapText="1"/>
    </xf>
    <xf numFmtId="0" fontId="22" fillId="0" borderId="0" xfId="0" applyFont="1" applyAlignment="1">
      <alignment horizontal="center" wrapText="1"/>
    </xf>
    <xf numFmtId="0" fontId="87" fillId="0" borderId="76" xfId="0" applyFont="1" applyBorder="1" applyAlignment="1">
      <alignment horizontal="center" vertical="center" wrapText="1"/>
    </xf>
    <xf numFmtId="0" fontId="87" fillId="0" borderId="49" xfId="0" applyFont="1" applyBorder="1" applyAlignment="1">
      <alignment horizontal="center" vertical="center" wrapText="1"/>
    </xf>
    <xf numFmtId="0" fontId="87" fillId="0" borderId="16" xfId="0" applyFont="1" applyBorder="1" applyAlignment="1">
      <alignment horizontal="center" vertical="center" wrapText="1"/>
    </xf>
    <xf numFmtId="0" fontId="92" fillId="0" borderId="35" xfId="0" applyFont="1" applyBorder="1" applyAlignment="1">
      <alignment horizontal="center" vertical="center" wrapText="1"/>
    </xf>
    <xf numFmtId="0" fontId="92" fillId="0" borderId="94" xfId="0" applyFont="1" applyBorder="1" applyAlignment="1">
      <alignment horizontal="center" vertical="center" wrapText="1"/>
    </xf>
    <xf numFmtId="0" fontId="87" fillId="0" borderId="13" xfId="0" applyFont="1" applyBorder="1" applyAlignment="1">
      <alignment horizontal="center" vertical="center" wrapText="1"/>
    </xf>
    <xf numFmtId="0" fontId="87" fillId="0" borderId="0" xfId="0" applyFont="1" applyAlignment="1">
      <alignment horizontal="center" vertical="center"/>
    </xf>
    <xf numFmtId="0" fontId="158" fillId="0" borderId="4" xfId="0" applyFont="1" applyBorder="1" applyAlignment="1">
      <alignment horizontal="center" vertical="center" wrapText="1"/>
    </xf>
    <xf numFmtId="0" fontId="87" fillId="0" borderId="4" xfId="0" applyFont="1" applyBorder="1" applyAlignment="1">
      <alignment horizontal="center" vertical="center" wrapText="1"/>
    </xf>
    <xf numFmtId="0" fontId="89" fillId="0" borderId="12" xfId="0" applyFont="1" applyBorder="1" applyAlignment="1">
      <alignment horizontal="center" wrapText="1"/>
    </xf>
    <xf numFmtId="0" fontId="87" fillId="0" borderId="0" xfId="0" applyFont="1" applyAlignment="1">
      <alignment horizontal="center" wrapText="1"/>
    </xf>
    <xf numFmtId="0" fontId="89" fillId="0" borderId="0" xfId="0" applyFont="1" applyAlignment="1">
      <alignment horizontal="center" wrapText="1"/>
    </xf>
    <xf numFmtId="0" fontId="0" fillId="0" borderId="76" xfId="0" applyBorder="1" applyAlignment="1">
      <alignment horizontal="center" vertical="center" wrapText="1"/>
    </xf>
    <xf numFmtId="0" fontId="0" fillId="0" borderId="44" xfId="0" applyBorder="1" applyAlignment="1">
      <alignment horizontal="center" vertical="center" wrapText="1"/>
    </xf>
    <xf numFmtId="0" fontId="0" fillId="0" borderId="72" xfId="0" applyBorder="1" applyAlignment="1">
      <alignment horizontal="center" vertical="center" wrapText="1"/>
    </xf>
    <xf numFmtId="0" fontId="87" fillId="0" borderId="15" xfId="0" applyFont="1" applyBorder="1" applyAlignment="1">
      <alignment horizontal="center" vertical="center" wrapText="1"/>
    </xf>
    <xf numFmtId="0" fontId="0" fillId="0" borderId="10" xfId="0" applyBorder="1" applyAlignment="1">
      <alignment horizontal="center" vertical="center" wrapText="1"/>
    </xf>
    <xf numFmtId="0" fontId="0" fillId="0" borderId="66" xfId="0" applyBorder="1" applyAlignment="1">
      <alignment horizontal="center" vertical="center" wrapText="1"/>
    </xf>
    <xf numFmtId="0" fontId="0" fillId="0" borderId="9" xfId="0" applyBorder="1" applyAlignment="1">
      <alignment horizontal="center" vertical="center" wrapText="1"/>
    </xf>
    <xf numFmtId="0" fontId="0" fillId="0" borderId="94" xfId="0" applyBorder="1" applyAlignment="1">
      <alignment horizontal="center" vertical="center" wrapText="1"/>
    </xf>
    <xf numFmtId="0" fontId="0" fillId="0" borderId="16" xfId="0" applyBorder="1" applyAlignment="1">
      <alignment horizontal="center" vertical="center" wrapText="1"/>
    </xf>
    <xf numFmtId="0" fontId="160" fillId="0" borderId="0" xfId="0" applyFont="1" applyAlignment="1">
      <alignment horizontal="center" wrapText="1"/>
    </xf>
    <xf numFmtId="0" fontId="87" fillId="0" borderId="46" xfId="0" applyFont="1" applyBorder="1" applyAlignment="1">
      <alignment horizontal="center" wrapText="1"/>
    </xf>
    <xf numFmtId="0" fontId="87" fillId="0" borderId="165" xfId="0" applyFont="1" applyBorder="1" applyAlignment="1">
      <alignment horizontal="center" vertical="center" wrapText="1"/>
    </xf>
    <xf numFmtId="0" fontId="87" fillId="0" borderId="163" xfId="0" applyFont="1" applyBorder="1" applyAlignment="1">
      <alignment horizontal="center" vertical="center" wrapText="1"/>
    </xf>
    <xf numFmtId="0" fontId="97" fillId="0" borderId="15" xfId="0" applyFont="1" applyBorder="1" applyAlignment="1">
      <alignment horizontal="center" wrapText="1"/>
    </xf>
    <xf numFmtId="0" fontId="97" fillId="0" borderId="16" xfId="0" applyFont="1" applyBorder="1" applyAlignment="1">
      <alignment horizontal="center" wrapText="1"/>
    </xf>
    <xf numFmtId="0" fontId="87" fillId="0" borderId="35" xfId="131" applyFont="1" applyBorder="1" applyAlignment="1">
      <alignment horizontal="distributed" vertical="center" wrapText="1"/>
    </xf>
    <xf numFmtId="0" fontId="87" fillId="0" borderId="7" xfId="131" applyFont="1" applyBorder="1" applyAlignment="1">
      <alignment horizontal="distributed" vertical="center" wrapText="1"/>
    </xf>
    <xf numFmtId="0" fontId="92" fillId="0" borderId="106" xfId="0" applyFont="1" applyBorder="1" applyAlignment="1">
      <alignment horizontal="center" vertical="center" wrapText="1"/>
    </xf>
    <xf numFmtId="0" fontId="92" fillId="0" borderId="106" xfId="1" applyFont="1" applyBorder="1" applyAlignment="1">
      <alignment horizontal="center" vertical="center" wrapText="1"/>
    </xf>
    <xf numFmtId="0" fontId="92" fillId="0" borderId="94" xfId="1" applyFont="1" applyBorder="1" applyAlignment="1">
      <alignment horizontal="center" vertical="center" wrapText="1"/>
    </xf>
    <xf numFmtId="0" fontId="92" fillId="0" borderId="74" xfId="1" applyFont="1" applyBorder="1" applyAlignment="1">
      <alignment horizontal="center" vertical="center" wrapText="1"/>
    </xf>
    <xf numFmtId="0" fontId="92" fillId="0" borderId="95" xfId="1" applyFont="1" applyBorder="1" applyAlignment="1">
      <alignment horizontal="center" vertical="center" wrapText="1"/>
    </xf>
    <xf numFmtId="0" fontId="22" fillId="0" borderId="3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87" fillId="0" borderId="0" xfId="1" applyFont="1" applyAlignment="1">
      <alignment horizontal="center" vertical="center" wrapText="1"/>
    </xf>
    <xf numFmtId="0" fontId="87" fillId="0" borderId="18" xfId="1" applyFont="1" applyBorder="1" applyAlignment="1">
      <alignment horizontal="center" vertical="center" wrapText="1"/>
    </xf>
    <xf numFmtId="0" fontId="89" fillId="0" borderId="13" xfId="1" applyFont="1" applyBorder="1" applyAlignment="1">
      <alignment wrapText="1"/>
    </xf>
    <xf numFmtId="0" fontId="89" fillId="0" borderId="12" xfId="1" applyFont="1" applyBorder="1" applyAlignment="1">
      <alignment wrapText="1"/>
    </xf>
    <xf numFmtId="0" fontId="89" fillId="0" borderId="14" xfId="1" applyFont="1" applyBorder="1" applyAlignment="1">
      <alignment wrapText="1"/>
    </xf>
    <xf numFmtId="0" fontId="89" fillId="0" borderId="17" xfId="1" applyFont="1" applyBorder="1" applyAlignment="1">
      <alignment horizontal="center" wrapText="1"/>
    </xf>
    <xf numFmtId="0" fontId="89" fillId="0" borderId="0" xfId="1" applyFont="1" applyAlignment="1">
      <alignment horizontal="center" wrapText="1"/>
    </xf>
    <xf numFmtId="0" fontId="89" fillId="0" borderId="18" xfId="1" applyFont="1" applyBorder="1" applyAlignment="1">
      <alignment horizontal="center" wrapText="1"/>
    </xf>
    <xf numFmtId="0" fontId="87" fillId="0" borderId="17" xfId="1" applyFont="1" applyBorder="1" applyAlignment="1">
      <alignment horizontal="center" wrapText="1"/>
    </xf>
    <xf numFmtId="0" fontId="87" fillId="0" borderId="0" xfId="1" applyFont="1" applyAlignment="1">
      <alignment horizontal="center" wrapText="1"/>
    </xf>
    <xf numFmtId="0" fontId="87" fillId="0" borderId="18" xfId="1" applyFont="1" applyBorder="1" applyAlignment="1">
      <alignment horizontal="center" wrapText="1"/>
    </xf>
    <xf numFmtId="0" fontId="92" fillId="0" borderId="48" xfId="1" applyFont="1" applyBorder="1" applyAlignment="1">
      <alignment horizontal="center" vertical="center" wrapText="1"/>
    </xf>
    <xf numFmtId="0" fontId="92" fillId="0" borderId="55" xfId="1" applyFont="1" applyBorder="1" applyAlignment="1">
      <alignment horizontal="center" vertical="center" wrapText="1"/>
    </xf>
    <xf numFmtId="0" fontId="87" fillId="0" borderId="109" xfId="0" applyFont="1" applyBorder="1" applyAlignment="1">
      <alignment horizontal="center" vertical="center" wrapText="1"/>
    </xf>
    <xf numFmtId="0" fontId="87" fillId="0" borderId="46" xfId="0" applyFont="1" applyBorder="1" applyAlignment="1">
      <alignment horizontal="right" wrapText="1"/>
    </xf>
    <xf numFmtId="0" fontId="105" fillId="0" borderId="8" xfId="0" applyFont="1" applyBorder="1" applyAlignment="1">
      <alignment horizontal="center" vertical="center" wrapText="1"/>
    </xf>
    <xf numFmtId="0" fontId="105" fillId="0" borderId="9" xfId="0" applyFont="1" applyBorder="1" applyAlignment="1">
      <alignment horizontal="center" vertical="center" wrapText="1"/>
    </xf>
    <xf numFmtId="0" fontId="87" fillId="0" borderId="74" xfId="0" applyFont="1" applyBorder="1" applyAlignment="1">
      <alignment horizontal="right" vertical="center" wrapText="1"/>
    </xf>
    <xf numFmtId="0" fontId="87" fillId="0" borderId="75" xfId="0" applyFont="1" applyBorder="1" applyAlignment="1">
      <alignment horizontal="right" vertical="center" wrapText="1"/>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0" fillId="0" borderId="0" xfId="0" applyAlignment="1">
      <alignment horizontal="left" vertical="center" wrapText="1"/>
    </xf>
    <xf numFmtId="0" fontId="105" fillId="0" borderId="65" xfId="0" applyFont="1" applyBorder="1" applyAlignment="1">
      <alignment horizontal="center" vertical="center" wrapText="1"/>
    </xf>
    <xf numFmtId="0" fontId="105" fillId="0" borderId="69" xfId="0" applyFont="1" applyBorder="1" applyAlignment="1">
      <alignment horizontal="center" vertical="center" wrapText="1"/>
    </xf>
    <xf numFmtId="0" fontId="87" fillId="0" borderId="84" xfId="135" applyNumberFormat="1" applyFont="1" applyBorder="1" applyAlignment="1">
      <alignment horizontal="distributed"/>
    </xf>
    <xf numFmtId="0" fontId="87" fillId="0" borderId="4" xfId="0" applyFont="1" applyBorder="1" applyAlignment="1">
      <alignment horizontal="center" vertical="center"/>
    </xf>
    <xf numFmtId="0" fontId="87" fillId="0" borderId="8" xfId="0" applyFont="1" applyBorder="1" applyAlignment="1">
      <alignment horizontal="center" vertical="center"/>
    </xf>
    <xf numFmtId="0" fontId="87" fillId="0" borderId="10" xfId="0" applyFont="1" applyBorder="1" applyAlignment="1">
      <alignment horizontal="center" vertical="center"/>
    </xf>
    <xf numFmtId="0" fontId="87" fillId="0" borderId="166" xfId="135" applyNumberFormat="1" applyFont="1" applyBorder="1" applyAlignment="1">
      <alignment horizontal="distributed"/>
    </xf>
    <xf numFmtId="14" fontId="87" fillId="0" borderId="8" xfId="0" applyNumberFormat="1" applyFont="1" applyBorder="1" applyAlignment="1">
      <alignment horizontal="center" vertical="center"/>
    </xf>
    <xf numFmtId="14" fontId="87" fillId="0" borderId="10" xfId="0" applyNumberFormat="1" applyFont="1" applyBorder="1" applyAlignment="1">
      <alignment horizontal="center" vertical="center"/>
    </xf>
    <xf numFmtId="0" fontId="87" fillId="0" borderId="169" xfId="0" applyFont="1" applyBorder="1" applyAlignment="1">
      <alignment horizontal="center" vertical="center" wrapText="1"/>
    </xf>
    <xf numFmtId="0" fontId="89" fillId="0" borderId="88" xfId="0" applyFont="1" applyBorder="1" applyAlignment="1">
      <alignment horizontal="center" wrapText="1"/>
    </xf>
    <xf numFmtId="0" fontId="87" fillId="0" borderId="167" xfId="0" applyFont="1" applyBorder="1" applyAlignment="1">
      <alignment horizontal="center" vertical="center" wrapText="1"/>
    </xf>
    <xf numFmtId="0" fontId="87" fillId="0" borderId="83" xfId="0" applyFont="1" applyBorder="1" applyAlignment="1">
      <alignment horizontal="center" vertical="center" wrapText="1"/>
    </xf>
    <xf numFmtId="0" fontId="87" fillId="0" borderId="82" xfId="0" applyFont="1" applyBorder="1" applyAlignment="1">
      <alignment horizontal="center" vertical="center" wrapText="1"/>
    </xf>
    <xf numFmtId="0" fontId="87" fillId="0" borderId="168" xfId="0" applyFont="1" applyBorder="1" applyAlignment="1">
      <alignment horizontal="center" vertical="center" wrapText="1"/>
    </xf>
    <xf numFmtId="0" fontId="87" fillId="0" borderId="170" xfId="0" applyFont="1" applyBorder="1" applyAlignment="1">
      <alignment horizontal="center" vertical="center" wrapText="1"/>
    </xf>
    <xf numFmtId="0" fontId="87" fillId="0" borderId="84" xfId="0" applyFont="1" applyBorder="1" applyAlignment="1">
      <alignment horizontal="center" vertical="center" wrapText="1"/>
    </xf>
    <xf numFmtId="0" fontId="3" fillId="0" borderId="84" xfId="0" applyFont="1" applyBorder="1" applyAlignment="1">
      <alignment horizontal="center" vertical="center" wrapText="1"/>
    </xf>
    <xf numFmtId="0" fontId="87" fillId="0" borderId="85" xfId="0" applyFont="1" applyBorder="1" applyAlignment="1">
      <alignment horizontal="center" vertical="center" wrapText="1"/>
    </xf>
    <xf numFmtId="0" fontId="159" fillId="0" borderId="85" xfId="0" applyFont="1" applyBorder="1" applyAlignment="1">
      <alignment horizontal="distributed" vertical="center" wrapText="1"/>
    </xf>
    <xf numFmtId="0" fontId="159" fillId="0" borderId="173" xfId="0" applyFont="1" applyBorder="1" applyAlignment="1">
      <alignment horizontal="distributed" vertical="center" wrapText="1"/>
    </xf>
    <xf numFmtId="0" fontId="159" fillId="0" borderId="169" xfId="0" applyFont="1" applyBorder="1" applyAlignment="1">
      <alignment horizontal="center" vertical="center" wrapText="1"/>
    </xf>
    <xf numFmtId="0" fontId="87" fillId="0" borderId="91" xfId="0" applyFont="1" applyBorder="1" applyAlignment="1">
      <alignment horizontal="center" vertical="center" wrapText="1"/>
    </xf>
    <xf numFmtId="0" fontId="87" fillId="0" borderId="89" xfId="0" applyFont="1" applyBorder="1" applyAlignment="1">
      <alignment horizontal="center" vertical="center" wrapText="1"/>
    </xf>
    <xf numFmtId="0" fontId="87" fillId="0" borderId="174" xfId="0" applyFont="1" applyBorder="1" applyAlignment="1">
      <alignment horizontal="center" vertical="center" wrapText="1"/>
    </xf>
    <xf numFmtId="0" fontId="87" fillId="0" borderId="83" xfId="0" applyFont="1" applyBorder="1" applyAlignment="1">
      <alignment horizontal="distributed" vertical="center" wrapText="1"/>
    </xf>
    <xf numFmtId="0" fontId="87" fillId="0" borderId="81" xfId="0" applyFont="1" applyBorder="1" applyAlignment="1">
      <alignment horizontal="distributed" vertical="center" wrapText="1"/>
    </xf>
    <xf numFmtId="0" fontId="87" fillId="0" borderId="85" xfId="0" applyFont="1" applyBorder="1" applyAlignment="1">
      <alignment horizontal="distributed" vertical="center" wrapText="1"/>
    </xf>
    <xf numFmtId="0" fontId="87" fillId="0" borderId="173" xfId="0" applyFont="1" applyBorder="1" applyAlignment="1">
      <alignment horizontal="distributed" vertical="center" wrapText="1"/>
    </xf>
    <xf numFmtId="0" fontId="3" fillId="0" borderId="85" xfId="0" applyFont="1" applyBorder="1" applyAlignment="1">
      <alignment horizontal="distributed" vertical="center" wrapText="1"/>
    </xf>
    <xf numFmtId="0" fontId="3" fillId="0" borderId="173" xfId="0" applyFont="1" applyBorder="1" applyAlignment="1">
      <alignment horizontal="distributed" vertical="center" wrapText="1"/>
    </xf>
    <xf numFmtId="0" fontId="3" fillId="0" borderId="169" xfId="0" applyFont="1" applyBorder="1" applyAlignment="1">
      <alignment horizontal="center" vertical="center" wrapText="1"/>
    </xf>
    <xf numFmtId="37" fontId="87" fillId="0" borderId="175" xfId="135" applyFont="1" applyBorder="1" applyAlignment="1">
      <alignment horizontal="center" vertical="center"/>
    </xf>
    <xf numFmtId="0" fontId="87" fillId="0" borderId="0" xfId="0" applyFont="1" applyAlignment="1">
      <alignment horizontal="justify" wrapText="1"/>
    </xf>
    <xf numFmtId="0" fontId="159" fillId="0" borderId="0" xfId="0" applyFont="1" applyAlignment="1">
      <alignment horizontal="justify" wrapText="1"/>
    </xf>
    <xf numFmtId="0" fontId="89" fillId="0" borderId="12" xfId="0" applyFont="1" applyBorder="1" applyAlignment="1">
      <alignment wrapText="1"/>
    </xf>
    <xf numFmtId="0" fontId="159" fillId="0" borderId="74" xfId="0" applyFont="1" applyBorder="1" applyAlignment="1">
      <alignment horizontal="center" vertical="center" wrapText="1"/>
    </xf>
    <xf numFmtId="0" fontId="159" fillId="0" borderId="75" xfId="0" applyFont="1" applyBorder="1" applyAlignment="1">
      <alignment horizontal="center" vertical="center" wrapText="1"/>
    </xf>
    <xf numFmtId="0" fontId="159" fillId="0" borderId="73" xfId="0" applyFont="1" applyBorder="1" applyAlignment="1">
      <alignment horizontal="center" vertical="center" wrapText="1"/>
    </xf>
    <xf numFmtId="0" fontId="87" fillId="0" borderId="0" xfId="0" applyFont="1" applyAlignment="1">
      <alignment horizontal="right" wrapText="1"/>
    </xf>
    <xf numFmtId="0" fontId="87" fillId="0" borderId="46" xfId="0" applyFont="1" applyBorder="1" applyAlignment="1">
      <alignment horizontal="center" vertical="center" wrapText="1"/>
    </xf>
    <xf numFmtId="0" fontId="0" fillId="0" borderId="75" xfId="0" applyBorder="1" applyAlignment="1">
      <alignment horizontal="center" vertical="center" wrapText="1"/>
    </xf>
    <xf numFmtId="0" fontId="0" fillId="0" borderId="73" xfId="0" applyBorder="1" applyAlignment="1">
      <alignment horizontal="center" vertical="center" wrapText="1"/>
    </xf>
    <xf numFmtId="37" fontId="166" fillId="0" borderId="44" xfId="135" quotePrefix="1" applyFont="1" applyBorder="1" applyAlignment="1">
      <alignment horizontal="center" vertical="center"/>
    </xf>
    <xf numFmtId="0" fontId="167" fillId="0" borderId="46" xfId="131" applyFont="1" applyBorder="1" applyAlignment="1">
      <alignment horizontal="center" wrapText="1"/>
    </xf>
    <xf numFmtId="0" fontId="168" fillId="0" borderId="4" xfId="0" applyFont="1" applyBorder="1" applyAlignment="1" applyProtection="1">
      <alignment horizontal="center" vertical="center"/>
      <protection locked="0"/>
    </xf>
    <xf numFmtId="0" fontId="169" fillId="0" borderId="46" xfId="0" applyFont="1" applyBorder="1" applyAlignment="1" applyProtection="1">
      <alignment horizontal="center" vertical="center"/>
      <protection locked="0"/>
    </xf>
    <xf numFmtId="0" fontId="170" fillId="0" borderId="12" xfId="0" applyFont="1" applyBorder="1" applyAlignment="1" applyProtection="1">
      <alignment horizontal="center" vertical="center"/>
      <protection locked="0"/>
    </xf>
    <xf numFmtId="0" fontId="0" fillId="0" borderId="44" xfId="0" applyBorder="1" applyAlignment="1">
      <alignment vertical="center"/>
    </xf>
    <xf numFmtId="0" fontId="0" fillId="0" borderId="0" xfId="0" applyAlignment="1">
      <alignment vertical="center"/>
    </xf>
    <xf numFmtId="0" fontId="171" fillId="0" borderId="42" xfId="0" applyFont="1" applyBorder="1" applyAlignment="1" applyProtection="1">
      <alignment horizontal="center" vertical="center"/>
      <protection locked="0"/>
    </xf>
    <xf numFmtId="0" fontId="0" fillId="0" borderId="51" xfId="0" applyBorder="1" applyAlignment="1">
      <alignment vertical="center"/>
    </xf>
    <xf numFmtId="41" fontId="71" fillId="0" borderId="51" xfId="0" applyNumberFormat="1" applyFont="1" applyBorder="1" applyAlignment="1" applyProtection="1">
      <alignment horizontal="right" vertical="center"/>
      <protection hidden="1"/>
    </xf>
    <xf numFmtId="0" fontId="0" fillId="0" borderId="43" xfId="0" applyBorder="1" applyAlignment="1">
      <alignment vertical="center"/>
    </xf>
    <xf numFmtId="0" fontId="0" fillId="0" borderId="52" xfId="0" applyBorder="1" applyAlignment="1">
      <alignment vertical="center"/>
    </xf>
    <xf numFmtId="41" fontId="71" fillId="0" borderId="45" xfId="0" applyNumberFormat="1" applyFont="1" applyBorder="1" applyAlignment="1" applyProtection="1">
      <alignment horizontal="right" vertical="center"/>
      <protection hidden="1"/>
    </xf>
    <xf numFmtId="0" fontId="0" fillId="0" borderId="47" xfId="0" applyBorder="1" applyAlignment="1">
      <alignment vertical="center"/>
    </xf>
    <xf numFmtId="0" fontId="71" fillId="0" borderId="45" xfId="0" applyFont="1" applyBorder="1" applyAlignment="1" applyProtection="1">
      <alignment horizontal="center" vertical="center"/>
      <protection locked="0"/>
    </xf>
    <xf numFmtId="0" fontId="0" fillId="0" borderId="42" xfId="0" applyBorder="1" applyAlignment="1">
      <alignment vertical="center"/>
    </xf>
    <xf numFmtId="0" fontId="0" fillId="0" borderId="45" xfId="0" applyBorder="1" applyAlignment="1">
      <alignment vertical="center"/>
    </xf>
    <xf numFmtId="0" fontId="126" fillId="0" borderId="42" xfId="0" applyFont="1" applyBorder="1" applyAlignment="1" applyProtection="1">
      <alignment horizontal="center" vertical="center"/>
      <protection locked="0"/>
    </xf>
    <xf numFmtId="0" fontId="0" fillId="0" borderId="42" xfId="0" applyBorder="1" applyAlignment="1">
      <alignment horizontal="right" vertical="center"/>
    </xf>
    <xf numFmtId="0" fontId="0" fillId="0" borderId="44" xfId="0" applyBorder="1" applyAlignment="1">
      <alignment horizontal="right" vertical="center"/>
    </xf>
    <xf numFmtId="0" fontId="0" fillId="0" borderId="46" xfId="0" applyBorder="1" applyAlignment="1">
      <alignment vertical="center"/>
    </xf>
    <xf numFmtId="0" fontId="0" fillId="0" borderId="51" xfId="0" applyBorder="1" applyAlignment="1">
      <alignment horizontal="right" vertical="center"/>
    </xf>
    <xf numFmtId="0" fontId="0" fillId="0" borderId="43" xfId="0" applyBorder="1" applyAlignment="1">
      <alignment horizontal="right" vertical="center"/>
    </xf>
    <xf numFmtId="0" fontId="0" fillId="0" borderId="0" xfId="0" applyBorder="1" applyAlignment="1">
      <alignment horizontal="right" vertical="center"/>
    </xf>
    <xf numFmtId="0" fontId="0" fillId="0" borderId="52" xfId="0" applyBorder="1" applyAlignment="1">
      <alignment horizontal="right" vertical="center"/>
    </xf>
    <xf numFmtId="0" fontId="0" fillId="0" borderId="45" xfId="0" applyBorder="1" applyAlignment="1">
      <alignment horizontal="right" vertical="center"/>
    </xf>
    <xf numFmtId="0" fontId="0" fillId="0" borderId="46" xfId="0" applyBorder="1" applyAlignment="1">
      <alignment horizontal="right" vertical="center"/>
    </xf>
    <xf numFmtId="0" fontId="0" fillId="0" borderId="47" xfId="0" applyBorder="1" applyAlignment="1">
      <alignment horizontal="right" vertical="center"/>
    </xf>
    <xf numFmtId="0" fontId="139" fillId="0" borderId="12" xfId="0" applyFont="1" applyBorder="1" applyAlignment="1" applyProtection="1">
      <alignment horizontal="center" vertical="center"/>
      <protection locked="0"/>
    </xf>
    <xf numFmtId="0" fontId="126" fillId="0" borderId="43" xfId="0" applyFont="1" applyBorder="1" applyAlignment="1" applyProtection="1">
      <alignment horizontal="center" vertical="center"/>
      <protection locked="0"/>
    </xf>
    <xf numFmtId="0" fontId="172" fillId="0" borderId="43" xfId="0" applyFont="1" applyBorder="1" applyAlignment="1" applyProtection="1">
      <alignment horizontal="center" vertical="center"/>
      <protection locked="0"/>
    </xf>
    <xf numFmtId="0" fontId="172" fillId="0" borderId="45" xfId="0" applyFont="1" applyBorder="1" applyAlignment="1" applyProtection="1">
      <alignment horizontal="center" vertical="center"/>
      <protection locked="0"/>
    </xf>
    <xf numFmtId="0" fontId="172" fillId="0" borderId="47" xfId="0" applyFont="1" applyBorder="1" applyAlignment="1" applyProtection="1">
      <alignment horizontal="center" vertical="center"/>
      <protection locked="0"/>
    </xf>
    <xf numFmtId="0" fontId="98" fillId="0" borderId="42" xfId="35" applyFont="1" applyBorder="1" applyAlignment="1">
      <alignment horizontal="center" vertical="center" wrapText="1"/>
    </xf>
    <xf numFmtId="0" fontId="80" fillId="0" borderId="43" xfId="0" applyFont="1" applyBorder="1" applyAlignment="1">
      <alignment horizontal="center" vertical="center" wrapText="1"/>
    </xf>
    <xf numFmtId="0" fontId="98" fillId="0" borderId="45" xfId="35" applyFont="1" applyBorder="1" applyAlignment="1">
      <alignment horizontal="center" vertical="center" wrapText="1"/>
    </xf>
    <xf numFmtId="0" fontId="80" fillId="0" borderId="47" xfId="0" applyFont="1" applyBorder="1" applyAlignment="1">
      <alignment horizontal="center" vertical="center" wrapText="1"/>
    </xf>
    <xf numFmtId="0" fontId="80" fillId="0" borderId="44" xfId="0" applyFont="1" applyBorder="1" applyAlignment="1">
      <alignment horizontal="center" vertical="center" wrapText="1"/>
    </xf>
    <xf numFmtId="0" fontId="80" fillId="0" borderId="46" xfId="0" applyFont="1" applyBorder="1" applyAlignment="1">
      <alignment horizontal="center" vertical="center" wrapText="1"/>
    </xf>
    <xf numFmtId="0" fontId="0" fillId="0" borderId="46" xfId="0" applyBorder="1" applyAlignment="1">
      <alignment horizontal="center" vertical="center" wrapText="1"/>
    </xf>
    <xf numFmtId="0" fontId="98" fillId="0" borderId="1" xfId="35" applyFont="1" applyBorder="1" applyAlignment="1">
      <alignment horizontal="center" vertical="center" wrapText="1"/>
    </xf>
    <xf numFmtId="0" fontId="98" fillId="0" borderId="3" xfId="35" applyFont="1" applyBorder="1" applyAlignment="1">
      <alignment horizontal="center" vertical="center" wrapText="1"/>
    </xf>
    <xf numFmtId="0" fontId="0" fillId="0" borderId="0" xfId="0" applyBorder="1" applyAlignment="1">
      <alignment vertical="center"/>
    </xf>
  </cellXfs>
  <cellStyles count="139">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38" xr:uid="{00000000-0005-0000-0000-00002E000000}"/>
    <cellStyle name="一般_1252214050" xfId="131" xr:uid="{00000000-0005-0000-0000-00002F000000}"/>
    <cellStyle name="一般_2522-14-05(104)" xfId="130" xr:uid="{00000000-0005-0000-0000-000030000000}"/>
    <cellStyle name="一般_8508_1" xfId="129" xr:uid="{00000000-0005-0000-0000-000031000000}"/>
    <cellStyle name="一般_86_縣市戶政報表程式0516" xfId="135" xr:uid="{00000000-0005-0000-0000-000032000000}"/>
    <cellStyle name="一般_Sheet1" xfId="1" xr:uid="{00000000-0005-0000-0000-000033000000}"/>
    <cellStyle name="一般_戶口數_縣市戶政報表程式0516" xfId="137" xr:uid="{00000000-0005-0000-0000-000034000000}"/>
    <cellStyle name="一般_身心障礙停車位" xfId="132" xr:uid="{00000000-0005-0000-0000-000035000000}"/>
    <cellStyle name="一般_垃圾水肥修正案" xfId="128" xr:uid="{00000000-0005-0000-0000-000036000000}"/>
    <cellStyle name="一般_治山防 洪整體治理工程 修" xfId="133" xr:uid="{00000000-0005-0000-0000-000037000000}"/>
    <cellStyle name="一般_婚姻_縣市戶政報表程式0516" xfId="136" xr:uid="{00000000-0005-0000-0000-000038000000}"/>
    <cellStyle name="一般_經費統計修" xfId="134" xr:uid="{00000000-0005-0000-0000-000039000000}"/>
    <cellStyle name="千分位" xfId="126" builtinId="3"/>
    <cellStyle name="千分位 2" xfId="43" xr:uid="{00000000-0005-0000-0000-00003B000000}"/>
    <cellStyle name="千分位 2 2" xfId="44" xr:uid="{00000000-0005-0000-0000-00003C000000}"/>
    <cellStyle name="千分位 2 2 2" xfId="45" xr:uid="{00000000-0005-0000-0000-00003D000000}"/>
    <cellStyle name="千分位 3" xfId="46" xr:uid="{00000000-0005-0000-0000-00003E000000}"/>
    <cellStyle name="千分位 3 2" xfId="47" xr:uid="{00000000-0005-0000-0000-00003F000000}"/>
    <cellStyle name="千分位 4" xfId="48" xr:uid="{00000000-0005-0000-0000-000040000000}"/>
    <cellStyle name="千分位 5" xfId="49" xr:uid="{00000000-0005-0000-0000-000041000000}"/>
    <cellStyle name="千分位 6" xfId="50" xr:uid="{00000000-0005-0000-0000-000042000000}"/>
    <cellStyle name="中等 2" xfId="51" xr:uid="{00000000-0005-0000-0000-000043000000}"/>
    <cellStyle name="合計 2" xfId="52" xr:uid="{00000000-0005-0000-0000-000044000000}"/>
    <cellStyle name="合計 2 2" xfId="114" xr:uid="{00000000-0005-0000-0000-000045000000}"/>
    <cellStyle name="合計 2 2 2" xfId="120" xr:uid="{00000000-0005-0000-0000-000046000000}"/>
    <cellStyle name="合計 2 3" xfId="113" xr:uid="{00000000-0005-0000-0000-000047000000}"/>
    <cellStyle name="好 2" xfId="53" xr:uid="{00000000-0005-0000-0000-000048000000}"/>
    <cellStyle name="好_108年都市計畫公共設施已取得面積" xfId="54" xr:uid="{00000000-0005-0000-0000-000049000000}"/>
    <cellStyle name="好_108年都市計畫公共設施已取得面積_1" xfId="55" xr:uid="{00000000-0005-0000-0000-00004A000000}"/>
    <cellStyle name="好_1821-05-04照顧中低收入戶概況" xfId="56" xr:uid="{00000000-0005-0000-0000-00004B000000}"/>
    <cellStyle name="好_1821-05-05中低收入戶數及人數按年齡別分" xfId="57" xr:uid="{00000000-0005-0000-0000-00004C000000}"/>
    <cellStyle name="好_1836-01-13身心障礙者社區支持服務成果" xfId="58" xr:uid="{00000000-0005-0000-0000-00004D000000}"/>
    <cellStyle name="好_1840-01-01-2推行社區發展工作概況(修正版)1010605" xfId="59" xr:uid="{00000000-0005-0000-0000-00004E000000}"/>
    <cellStyle name="好_2922-01-03內政部直轄工商自由職業團體數及異動數" xfId="60" xr:uid="{00000000-0005-0000-0000-00004F000000}"/>
    <cellStyle name="好_2922-01-04全國性社會團體數及異動數" xfId="61" xr:uid="{00000000-0005-0000-0000-000050000000}"/>
    <cellStyle name="好_Book2" xfId="62" xr:uid="{00000000-0005-0000-0000-000051000000}"/>
    <cellStyle name="好_一級身障" xfId="63" xr:uid="{00000000-0005-0000-0000-000052000000}"/>
    <cellStyle name="好_一級報表程式1020508" xfId="64" xr:uid="{00000000-0005-0000-0000-000053000000}"/>
    <cellStyle name="好_一級報表程式1020703" xfId="65" xr:uid="{00000000-0005-0000-0000-000054000000}"/>
    <cellStyle name="好_本部報表程式" xfId="66" xr:uid="{00000000-0005-0000-0000-000055000000}"/>
    <cellStyle name="百分比" xfId="127" builtinId="5"/>
    <cellStyle name="百分比 2" xfId="67" xr:uid="{00000000-0005-0000-0000-000057000000}"/>
    <cellStyle name="計算方式 2" xfId="68" xr:uid="{00000000-0005-0000-0000-000058000000}"/>
    <cellStyle name="計算方式 2 2" xfId="115" xr:uid="{00000000-0005-0000-0000-000059000000}"/>
    <cellStyle name="計算方式 2 2 2" xfId="121" xr:uid="{00000000-0005-0000-0000-00005A000000}"/>
    <cellStyle name="計算方式 2 3" xfId="112" xr:uid="{00000000-0005-0000-0000-00005B000000}"/>
    <cellStyle name="貨幣 2" xfId="69" xr:uid="{00000000-0005-0000-0000-00005C000000}"/>
    <cellStyle name="貨幣 2 2" xfId="70" xr:uid="{00000000-0005-0000-0000-00005D000000}"/>
    <cellStyle name="貨幣[0]_85fya初" xfId="71" xr:uid="{00000000-0005-0000-0000-00005E000000}"/>
    <cellStyle name="連結的儲存格 2" xfId="72" xr:uid="{00000000-0005-0000-0000-00005F000000}"/>
    <cellStyle name="備註 2" xfId="73" xr:uid="{00000000-0005-0000-0000-000060000000}"/>
    <cellStyle name="備註 2 2" xfId="116" xr:uid="{00000000-0005-0000-0000-000061000000}"/>
    <cellStyle name="備註 2 2 2" xfId="122" xr:uid="{00000000-0005-0000-0000-000062000000}"/>
    <cellStyle name="備註 2 3" xfId="111" xr:uid="{00000000-0005-0000-0000-000063000000}"/>
    <cellStyle name="超連結" xfId="2" builtinId="8"/>
    <cellStyle name="超連結 2" xfId="10" xr:uid="{00000000-0005-0000-0000-000065000000}"/>
    <cellStyle name="超連結 3" xfId="74" xr:uid="{00000000-0005-0000-0000-000066000000}"/>
    <cellStyle name="說明文字 2" xfId="75" xr:uid="{00000000-0005-0000-0000-000067000000}"/>
    <cellStyle name="輔色1 2" xfId="76" xr:uid="{00000000-0005-0000-0000-000068000000}"/>
    <cellStyle name="輔色2 2" xfId="77" xr:uid="{00000000-0005-0000-0000-000069000000}"/>
    <cellStyle name="輔色3 2" xfId="78" xr:uid="{00000000-0005-0000-0000-00006A000000}"/>
    <cellStyle name="輔色4 2" xfId="79" xr:uid="{00000000-0005-0000-0000-00006B000000}"/>
    <cellStyle name="輔色5 2" xfId="80" xr:uid="{00000000-0005-0000-0000-00006C000000}"/>
    <cellStyle name="輔色6 2" xfId="81" xr:uid="{00000000-0005-0000-0000-00006D000000}"/>
    <cellStyle name="標題 1 2" xfId="82" xr:uid="{00000000-0005-0000-0000-00006E000000}"/>
    <cellStyle name="標題 2 2" xfId="83" xr:uid="{00000000-0005-0000-0000-00006F000000}"/>
    <cellStyle name="標題 3 2" xfId="84" xr:uid="{00000000-0005-0000-0000-000070000000}"/>
    <cellStyle name="標題 4 2" xfId="85" xr:uid="{00000000-0005-0000-0000-000071000000}"/>
    <cellStyle name="標題 5" xfId="86" xr:uid="{00000000-0005-0000-0000-000072000000}"/>
    <cellStyle name="輸入 2" xfId="87" xr:uid="{00000000-0005-0000-0000-000073000000}"/>
    <cellStyle name="輸入 2 2" xfId="117" xr:uid="{00000000-0005-0000-0000-000074000000}"/>
    <cellStyle name="輸入 2 2 2" xfId="123" xr:uid="{00000000-0005-0000-0000-000075000000}"/>
    <cellStyle name="輸入 2 3" xfId="110" xr:uid="{00000000-0005-0000-0000-000076000000}"/>
    <cellStyle name="輸出 2" xfId="88" xr:uid="{00000000-0005-0000-0000-000077000000}"/>
    <cellStyle name="輸出 2 2" xfId="118" xr:uid="{00000000-0005-0000-0000-000078000000}"/>
    <cellStyle name="輸出 2 2 2" xfId="124" xr:uid="{00000000-0005-0000-0000-000079000000}"/>
    <cellStyle name="輸出 2 3" xfId="119" xr:uid="{00000000-0005-0000-0000-00007A000000}"/>
    <cellStyle name="檢查儲存格 2" xfId="89" xr:uid="{00000000-0005-0000-0000-00007B000000}"/>
    <cellStyle name="壞 2" xfId="90" xr:uid="{00000000-0005-0000-0000-00007C000000}"/>
    <cellStyle name="壞_108年都市計畫公共設施已取得面積" xfId="91" xr:uid="{00000000-0005-0000-0000-00007D000000}"/>
    <cellStyle name="壞_108年都市計畫公共設施已取得面積_1" xfId="92" xr:uid="{00000000-0005-0000-0000-00007E000000}"/>
    <cellStyle name="壞_1821-05-04照顧中低收入戶概況" xfId="93" xr:uid="{00000000-0005-0000-0000-00007F000000}"/>
    <cellStyle name="壞_1821-05-05中低收入戶數及人數按年齡別分" xfId="94" xr:uid="{00000000-0005-0000-0000-000080000000}"/>
    <cellStyle name="壞_1836-01-13身心障礙者社區支持服務成果" xfId="95" xr:uid="{00000000-0005-0000-0000-000081000000}"/>
    <cellStyle name="壞_1840-01-01-2推行社區發展工作概況(修正版)1010605" xfId="96" xr:uid="{00000000-0005-0000-0000-000082000000}"/>
    <cellStyle name="壞_2922-01-03內政部直轄工商自由職業團體數及異動數" xfId="97" xr:uid="{00000000-0005-0000-0000-000083000000}"/>
    <cellStyle name="壞_2922-01-04全國性社會團體數及異動數" xfId="98" xr:uid="{00000000-0005-0000-0000-000084000000}"/>
    <cellStyle name="壞_Book2" xfId="99" xr:uid="{00000000-0005-0000-0000-000085000000}"/>
    <cellStyle name="壞_一級身障" xfId="100" xr:uid="{00000000-0005-0000-0000-000086000000}"/>
    <cellStyle name="壞_一級報表程式1020508" xfId="101" xr:uid="{00000000-0005-0000-0000-000087000000}"/>
    <cellStyle name="壞_一級報表程式1020703" xfId="102" xr:uid="{00000000-0005-0000-0000-000088000000}"/>
    <cellStyle name="壞_本部報表程式" xfId="103" xr:uid="{00000000-0005-0000-0000-000089000000}"/>
    <cellStyle name="警告文字 2" xfId="104" xr:uid="{00000000-0005-0000-0000-00008A000000}"/>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theme" Target="theme/theme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B00-000002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B00-000003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B00-000004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B00-000005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a:extLst>
            <a:ext uri="{FF2B5EF4-FFF2-40B4-BE49-F238E27FC236}">
              <a16:creationId xmlns:a16="http://schemas.microsoft.com/office/drawing/2014/main" id="{00000000-0008-0000-3B00-000006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a:extLst>
            <a:ext uri="{FF2B5EF4-FFF2-40B4-BE49-F238E27FC236}">
              <a16:creationId xmlns:a16="http://schemas.microsoft.com/office/drawing/2014/main" id="{00000000-0008-0000-3B00-000007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a:extLst>
            <a:ext uri="{FF2B5EF4-FFF2-40B4-BE49-F238E27FC236}">
              <a16:creationId xmlns:a16="http://schemas.microsoft.com/office/drawing/2014/main" id="{00000000-0008-0000-3B00-000008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a:extLst>
            <a:ext uri="{FF2B5EF4-FFF2-40B4-BE49-F238E27FC236}">
              <a16:creationId xmlns:a16="http://schemas.microsoft.com/office/drawing/2014/main" id="{00000000-0008-0000-3B00-000009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36</xdr:row>
      <xdr:rowOff>0</xdr:rowOff>
    </xdr:from>
    <xdr:to>
      <xdr:col>5</xdr:col>
      <xdr:colOff>0</xdr:colOff>
      <xdr:row>36</xdr:row>
      <xdr:rowOff>0</xdr:rowOff>
    </xdr:to>
    <xdr:sp macro="" textlink="">
      <xdr:nvSpPr>
        <xdr:cNvPr id="2" name="Text Box 1">
          <a:extLst>
            <a:ext uri="{FF2B5EF4-FFF2-40B4-BE49-F238E27FC236}">
              <a16:creationId xmlns:a16="http://schemas.microsoft.com/office/drawing/2014/main" id="{00000000-0008-0000-5000-000002000000}"/>
            </a:ext>
          </a:extLst>
        </xdr:cNvPr>
        <xdr:cNvSpPr txBox="1">
          <a:spLocks noChangeArrowheads="1"/>
        </xdr:cNvSpPr>
      </xdr:nvSpPr>
      <xdr:spPr bwMode="auto">
        <a:xfrm>
          <a:off x="2438400" y="84455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5</xdr:col>
      <xdr:colOff>0</xdr:colOff>
      <xdr:row>9</xdr:row>
      <xdr:rowOff>0</xdr:rowOff>
    </xdr:to>
    <xdr:sp macro="" textlink="">
      <xdr:nvSpPr>
        <xdr:cNvPr id="3" name="Text Box 2">
          <a:extLst>
            <a:ext uri="{FF2B5EF4-FFF2-40B4-BE49-F238E27FC236}">
              <a16:creationId xmlns:a16="http://schemas.microsoft.com/office/drawing/2014/main" id="{00000000-0008-0000-5000-000003000000}"/>
            </a:ext>
          </a:extLst>
        </xdr:cNvPr>
        <xdr:cNvSpPr txBox="1">
          <a:spLocks noChangeArrowheads="1"/>
        </xdr:cNvSpPr>
      </xdr:nvSpPr>
      <xdr:spPr bwMode="auto">
        <a:xfrm>
          <a:off x="2438400" y="26162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18</xdr:col>
      <xdr:colOff>3342</xdr:colOff>
      <xdr:row>39</xdr:row>
      <xdr:rowOff>7104</xdr:rowOff>
    </xdr:from>
    <xdr:to>
      <xdr:col>23</xdr:col>
      <xdr:colOff>299202</xdr:colOff>
      <xdr:row>40</xdr:row>
      <xdr:rowOff>38384</xdr:rowOff>
    </xdr:to>
    <xdr:sp macro="" textlink="B2">
      <xdr:nvSpPr>
        <xdr:cNvPr id="4" name="報表類別">
          <a:extLst>
            <a:ext uri="{FF2B5EF4-FFF2-40B4-BE49-F238E27FC236}">
              <a16:creationId xmlns:a16="http://schemas.microsoft.com/office/drawing/2014/main" id="{00000000-0008-0000-5000-000004000000}"/>
            </a:ext>
          </a:extLst>
        </xdr:cNvPr>
        <xdr:cNvSpPr>
          <a:spLocks noChangeArrowheads="1" noTextEdit="1"/>
        </xdr:cNvSpPr>
      </xdr:nvSpPr>
      <xdr:spPr bwMode="auto">
        <a:xfrm>
          <a:off x="10976142" y="9106654"/>
          <a:ext cx="3343860" cy="247180"/>
        </a:xfrm>
        <a:prstGeom prst="rect">
          <a:avLst/>
        </a:prstGeom>
        <a:noFill/>
        <a:ln w="19050">
          <a:noFill/>
          <a:miter lim="800000"/>
          <a:headEnd/>
          <a:tailEnd/>
        </a:ln>
      </xdr:spPr>
      <xdr:txBody>
        <a:bodyPr/>
        <a:lstStyle/>
        <a:p>
          <a:pPr algn="l" rtl="1">
            <a:defRPr sz="1000"/>
          </a:pPr>
          <a:fld id="{5C65E995-8763-400B-8A90-2351479F115C}" type="TxLink">
            <a:rPr lang="zh-TW" altLang="en-US" sz="1200" b="0" i="0" u="none" strike="noStrike">
              <a:solidFill>
                <a:srgbClr val="000000"/>
              </a:solidFill>
              <a:latin typeface="標楷體"/>
              <a:ea typeface="標楷體"/>
            </a:rPr>
            <a:pPr algn="l" rtl="1">
              <a:defRPr sz="1000"/>
            </a:pPr>
            <a:t> </a:t>
          </a:fld>
          <a:endParaRPr lang="zh-TW" altLang="en-US" sz="1200" b="0" i="0" strike="noStrike">
            <a:solidFill>
              <a:srgbClr val="000000"/>
            </a:solidFill>
            <a:latin typeface="標楷體"/>
            <a:ea typeface="標楷體"/>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8</xdr:row>
      <xdr:rowOff>0</xdr:rowOff>
    </xdr:from>
    <xdr:to>
      <xdr:col>3</xdr:col>
      <xdr:colOff>0</xdr:colOff>
      <xdr:row>8</xdr:row>
      <xdr:rowOff>0</xdr:rowOff>
    </xdr:to>
    <xdr:sp macro="" textlink="">
      <xdr:nvSpPr>
        <xdr:cNvPr id="2" name="Text Box 2">
          <a:extLst>
            <a:ext uri="{FF2B5EF4-FFF2-40B4-BE49-F238E27FC236}">
              <a16:creationId xmlns:a16="http://schemas.microsoft.com/office/drawing/2014/main" id="{00000000-0008-0000-5100-000002000000}"/>
            </a:ext>
          </a:extLst>
        </xdr:cNvPr>
        <xdr:cNvSpPr txBox="1">
          <a:spLocks noChangeArrowheads="1"/>
        </xdr:cNvSpPr>
      </xdr:nvSpPr>
      <xdr:spPr bwMode="auto">
        <a:xfrm>
          <a:off x="18288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17</xdr:col>
      <xdr:colOff>0</xdr:colOff>
      <xdr:row>8</xdr:row>
      <xdr:rowOff>0</xdr:rowOff>
    </xdr:from>
    <xdr:to>
      <xdr:col>17</xdr:col>
      <xdr:colOff>0</xdr:colOff>
      <xdr:row>8</xdr:row>
      <xdr:rowOff>0</xdr:rowOff>
    </xdr:to>
    <xdr:sp macro="" textlink="">
      <xdr:nvSpPr>
        <xdr:cNvPr id="3" name="Text Box 46">
          <a:extLst>
            <a:ext uri="{FF2B5EF4-FFF2-40B4-BE49-F238E27FC236}">
              <a16:creationId xmlns:a16="http://schemas.microsoft.com/office/drawing/2014/main" id="{00000000-0008-0000-5100-000003000000}"/>
            </a:ext>
          </a:extLst>
        </xdr:cNvPr>
        <xdr:cNvSpPr txBox="1">
          <a:spLocks noChangeArrowheads="1"/>
        </xdr:cNvSpPr>
      </xdr:nvSpPr>
      <xdr:spPr bwMode="auto">
        <a:xfrm>
          <a:off x="103632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43</xdr:col>
      <xdr:colOff>88900</xdr:colOff>
      <xdr:row>2</xdr:row>
      <xdr:rowOff>19050</xdr:rowOff>
    </xdr:to>
    <xdr:grpSp>
      <xdr:nvGrpSpPr>
        <xdr:cNvPr id="2" name="Group 1">
          <a:extLst>
            <a:ext uri="{FF2B5EF4-FFF2-40B4-BE49-F238E27FC236}">
              <a16:creationId xmlns:a16="http://schemas.microsoft.com/office/drawing/2014/main" id="{00000000-0008-0000-5700-000002000000}"/>
            </a:ext>
          </a:extLst>
        </xdr:cNvPr>
        <xdr:cNvGrpSpPr>
          <a:grpSpLocks/>
        </xdr:cNvGrpSpPr>
      </xdr:nvGrpSpPr>
      <xdr:grpSpPr bwMode="auto">
        <a:xfrm>
          <a:off x="25340767" y="0"/>
          <a:ext cx="4023563" cy="428701"/>
          <a:chOff x="54" y="86"/>
          <a:chExt cx="378" cy="48"/>
        </a:xfrm>
      </xdr:grpSpPr>
      <xdr:sp macro="" textlink="">
        <xdr:nvSpPr>
          <xdr:cNvPr id="3" name="Rectangle 2">
            <a:extLst>
              <a:ext uri="{FF2B5EF4-FFF2-40B4-BE49-F238E27FC236}">
                <a16:creationId xmlns:a16="http://schemas.microsoft.com/office/drawing/2014/main" id="{00000000-0008-0000-5700-000003000000}"/>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a:ea typeface="標楷體"/>
              </a:rPr>
              <a:t>  編製機關     </a:t>
            </a:r>
            <a:r>
              <a:rPr lang="zh-TW" altLang="en-US" sz="1000" b="0" i="0" u="none" strike="noStrike" baseline="0">
                <a:solidFill>
                  <a:sysClr val="windowText" lastClr="000000"/>
                </a:solidFill>
                <a:effectLst/>
                <a:latin typeface="+mn-lt"/>
                <a:ea typeface="+mn-ea"/>
                <a:cs typeface="+mn-cs"/>
              </a:rPr>
              <a:t>社會</a:t>
            </a:r>
            <a:r>
              <a:rPr lang="zh-TW" altLang="zh-TW" sz="1000" b="0" i="0" baseline="0">
                <a:effectLst/>
                <a:latin typeface="+mn-lt"/>
                <a:ea typeface="+mn-ea"/>
                <a:cs typeface="+mn-cs"/>
              </a:rPr>
              <a:t>課</a:t>
            </a:r>
            <a:endParaRPr lang="zh-TW" altLang="zh-TW" sz="1200">
              <a:effectLst/>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a:extLst>
              <a:ext uri="{FF2B5EF4-FFF2-40B4-BE49-F238E27FC236}">
                <a16:creationId xmlns:a16="http://schemas.microsoft.com/office/drawing/2014/main" id="{00000000-0008-0000-5700-000004000000}"/>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00000000-0008-0000-5700-000005000000}"/>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00000000-0008-0000-5700-000006000000}"/>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00000000-0008-0000-5700-000007000000}"/>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00000000-0008-0000-5700-000008000000}"/>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21</xdr:col>
      <xdr:colOff>317500</xdr:colOff>
      <xdr:row>2</xdr:row>
      <xdr:rowOff>19050</xdr:rowOff>
    </xdr:to>
    <xdr:grpSp>
      <xdr:nvGrpSpPr>
        <xdr:cNvPr id="9" name="Group 1">
          <a:extLst>
            <a:ext uri="{FF2B5EF4-FFF2-40B4-BE49-F238E27FC236}">
              <a16:creationId xmlns:a16="http://schemas.microsoft.com/office/drawing/2014/main" id="{00000000-0008-0000-5700-000009000000}"/>
            </a:ext>
          </a:extLst>
        </xdr:cNvPr>
        <xdr:cNvGrpSpPr>
          <a:grpSpLocks/>
        </xdr:cNvGrpSpPr>
      </xdr:nvGrpSpPr>
      <xdr:grpSpPr bwMode="auto">
        <a:xfrm>
          <a:off x="10506837" y="0"/>
          <a:ext cx="3950945" cy="428701"/>
          <a:chOff x="54" y="86"/>
          <a:chExt cx="378" cy="48"/>
        </a:xfrm>
      </xdr:grpSpPr>
      <xdr:sp macro="" textlink="">
        <xdr:nvSpPr>
          <xdr:cNvPr id="10" name="Rectangle 2">
            <a:extLst>
              <a:ext uri="{FF2B5EF4-FFF2-40B4-BE49-F238E27FC236}">
                <a16:creationId xmlns:a16="http://schemas.microsoft.com/office/drawing/2014/main" id="{00000000-0008-0000-5700-00000A000000}"/>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a:extLst>
              <a:ext uri="{FF2B5EF4-FFF2-40B4-BE49-F238E27FC236}">
                <a16:creationId xmlns:a16="http://schemas.microsoft.com/office/drawing/2014/main" id="{00000000-0008-0000-5700-00000B000000}"/>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00000000-0008-0000-5700-00000C000000}"/>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00000000-0008-0000-5700-00000D000000}"/>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00000000-0008-0000-5700-00000E000000}"/>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00000000-0008-0000-5700-00000F000000}"/>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391160</xdr:colOff>
      <xdr:row>9</xdr:row>
      <xdr:rowOff>0</xdr:rowOff>
    </xdr:from>
    <xdr:to>
      <xdr:col>19</xdr:col>
      <xdr:colOff>679778</xdr:colOff>
      <xdr:row>9</xdr:row>
      <xdr:rowOff>0</xdr:rowOff>
    </xdr:to>
    <xdr:sp macro="" textlink="">
      <xdr:nvSpPr>
        <xdr:cNvPr id="2" name="Text Box 1">
          <a:extLst>
            <a:ext uri="{FF2B5EF4-FFF2-40B4-BE49-F238E27FC236}">
              <a16:creationId xmlns:a16="http://schemas.microsoft.com/office/drawing/2014/main" id="{00000000-0008-0000-5900-000002000000}"/>
            </a:ext>
          </a:extLst>
        </xdr:cNvPr>
        <xdr:cNvSpPr txBox="1">
          <a:spLocks noChangeArrowheads="1"/>
        </xdr:cNvSpPr>
      </xdr:nvSpPr>
      <xdr:spPr bwMode="auto">
        <a:xfrm>
          <a:off x="10043160" y="328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3" name="Text Box 2">
          <a:extLst>
            <a:ext uri="{FF2B5EF4-FFF2-40B4-BE49-F238E27FC236}">
              <a16:creationId xmlns:a16="http://schemas.microsoft.com/office/drawing/2014/main" id="{00000000-0008-0000-5900-000003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4" name="Text Box 3">
          <a:extLst>
            <a:ext uri="{FF2B5EF4-FFF2-40B4-BE49-F238E27FC236}">
              <a16:creationId xmlns:a16="http://schemas.microsoft.com/office/drawing/2014/main" id="{00000000-0008-0000-5900-000004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5" name="Text Box 4">
          <a:extLst>
            <a:ext uri="{FF2B5EF4-FFF2-40B4-BE49-F238E27FC236}">
              <a16:creationId xmlns:a16="http://schemas.microsoft.com/office/drawing/2014/main" id="{00000000-0008-0000-5900-000005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6" name="Text Box 5">
          <a:extLst>
            <a:ext uri="{FF2B5EF4-FFF2-40B4-BE49-F238E27FC236}">
              <a16:creationId xmlns:a16="http://schemas.microsoft.com/office/drawing/2014/main" id="{00000000-0008-0000-5900-000006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7" name="Text Box 6">
          <a:extLst>
            <a:ext uri="{FF2B5EF4-FFF2-40B4-BE49-F238E27FC236}">
              <a16:creationId xmlns:a16="http://schemas.microsoft.com/office/drawing/2014/main" id="{00000000-0008-0000-5900-000007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8" name="Text Box 7">
          <a:extLst>
            <a:ext uri="{FF2B5EF4-FFF2-40B4-BE49-F238E27FC236}">
              <a16:creationId xmlns:a16="http://schemas.microsoft.com/office/drawing/2014/main" id="{00000000-0008-0000-5900-000008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9" name="Text Box 8">
          <a:extLst>
            <a:ext uri="{FF2B5EF4-FFF2-40B4-BE49-F238E27FC236}">
              <a16:creationId xmlns:a16="http://schemas.microsoft.com/office/drawing/2014/main" id="{00000000-0008-0000-5900-000009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10" name="Text Box 9">
          <a:extLst>
            <a:ext uri="{FF2B5EF4-FFF2-40B4-BE49-F238E27FC236}">
              <a16:creationId xmlns:a16="http://schemas.microsoft.com/office/drawing/2014/main" id="{00000000-0008-0000-5900-00000A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1" name="Text Box 10">
          <a:extLst>
            <a:ext uri="{FF2B5EF4-FFF2-40B4-BE49-F238E27FC236}">
              <a16:creationId xmlns:a16="http://schemas.microsoft.com/office/drawing/2014/main" id="{00000000-0008-0000-5900-00000B000000}"/>
            </a:ext>
          </a:extLst>
        </xdr:cNvPr>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2" name="Text Box 11">
          <a:extLst>
            <a:ext uri="{FF2B5EF4-FFF2-40B4-BE49-F238E27FC236}">
              <a16:creationId xmlns:a16="http://schemas.microsoft.com/office/drawing/2014/main" id="{00000000-0008-0000-5900-00000C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3" name="Text Box 12">
          <a:extLst>
            <a:ext uri="{FF2B5EF4-FFF2-40B4-BE49-F238E27FC236}">
              <a16:creationId xmlns:a16="http://schemas.microsoft.com/office/drawing/2014/main" id="{00000000-0008-0000-5900-00000D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4" name="Text Box 13">
          <a:extLst>
            <a:ext uri="{FF2B5EF4-FFF2-40B4-BE49-F238E27FC236}">
              <a16:creationId xmlns:a16="http://schemas.microsoft.com/office/drawing/2014/main" id="{00000000-0008-0000-5900-00000E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5" name="Text Box 14">
          <a:extLst>
            <a:ext uri="{FF2B5EF4-FFF2-40B4-BE49-F238E27FC236}">
              <a16:creationId xmlns:a16="http://schemas.microsoft.com/office/drawing/2014/main" id="{00000000-0008-0000-5900-00000F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6" name="Text Box 15">
          <a:extLst>
            <a:ext uri="{FF2B5EF4-FFF2-40B4-BE49-F238E27FC236}">
              <a16:creationId xmlns:a16="http://schemas.microsoft.com/office/drawing/2014/main" id="{00000000-0008-0000-5900-000010000000}"/>
            </a:ext>
          </a:extLst>
        </xdr:cNvPr>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7" name="Text Box 16">
          <a:extLst>
            <a:ext uri="{FF2B5EF4-FFF2-40B4-BE49-F238E27FC236}">
              <a16:creationId xmlns:a16="http://schemas.microsoft.com/office/drawing/2014/main" id="{00000000-0008-0000-5900-000011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8" name="Text Box 17">
          <a:extLst>
            <a:ext uri="{FF2B5EF4-FFF2-40B4-BE49-F238E27FC236}">
              <a16:creationId xmlns:a16="http://schemas.microsoft.com/office/drawing/2014/main" id="{00000000-0008-0000-5900-000012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9" name="Text Box 18">
          <a:extLst>
            <a:ext uri="{FF2B5EF4-FFF2-40B4-BE49-F238E27FC236}">
              <a16:creationId xmlns:a16="http://schemas.microsoft.com/office/drawing/2014/main" id="{00000000-0008-0000-5900-000013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20" name="Text Box 19">
          <a:extLst>
            <a:ext uri="{FF2B5EF4-FFF2-40B4-BE49-F238E27FC236}">
              <a16:creationId xmlns:a16="http://schemas.microsoft.com/office/drawing/2014/main" id="{00000000-0008-0000-5900-000014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391160</xdr:colOff>
      <xdr:row>8</xdr:row>
      <xdr:rowOff>0</xdr:rowOff>
    </xdr:from>
    <xdr:to>
      <xdr:col>16</xdr:col>
      <xdr:colOff>679243</xdr:colOff>
      <xdr:row>8</xdr:row>
      <xdr:rowOff>0</xdr:rowOff>
    </xdr:to>
    <xdr:sp macro="" textlink="">
      <xdr:nvSpPr>
        <xdr:cNvPr id="2" name="Text Box 10">
          <a:extLst>
            <a:ext uri="{FF2B5EF4-FFF2-40B4-BE49-F238E27FC236}">
              <a16:creationId xmlns:a16="http://schemas.microsoft.com/office/drawing/2014/main" id="{00000000-0008-0000-5A00-000002000000}"/>
            </a:ext>
          </a:extLst>
        </xdr:cNvPr>
        <xdr:cNvSpPr txBox="1">
          <a:spLocks noChangeArrowheads="1"/>
        </xdr:cNvSpPr>
      </xdr:nvSpPr>
      <xdr:spPr bwMode="auto">
        <a:xfrm>
          <a:off x="10176510" y="323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3" name="Text Box 11">
          <a:extLst>
            <a:ext uri="{FF2B5EF4-FFF2-40B4-BE49-F238E27FC236}">
              <a16:creationId xmlns:a16="http://schemas.microsoft.com/office/drawing/2014/main" id="{00000000-0008-0000-5A00-000003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4" name="Text Box 12">
          <a:extLst>
            <a:ext uri="{FF2B5EF4-FFF2-40B4-BE49-F238E27FC236}">
              <a16:creationId xmlns:a16="http://schemas.microsoft.com/office/drawing/2014/main" id="{00000000-0008-0000-5A00-000004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5" name="Text Box 13">
          <a:extLst>
            <a:ext uri="{FF2B5EF4-FFF2-40B4-BE49-F238E27FC236}">
              <a16:creationId xmlns:a16="http://schemas.microsoft.com/office/drawing/2014/main" id="{00000000-0008-0000-5A00-000005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6" name="Text Box 14">
          <a:extLst>
            <a:ext uri="{FF2B5EF4-FFF2-40B4-BE49-F238E27FC236}">
              <a16:creationId xmlns:a16="http://schemas.microsoft.com/office/drawing/2014/main" id="{00000000-0008-0000-5A00-000006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8</xdr:row>
      <xdr:rowOff>0</xdr:rowOff>
    </xdr:from>
    <xdr:to>
      <xdr:col>13</xdr:col>
      <xdr:colOff>622046</xdr:colOff>
      <xdr:row>8</xdr:row>
      <xdr:rowOff>0</xdr:rowOff>
    </xdr:to>
    <xdr:sp macro="" textlink="">
      <xdr:nvSpPr>
        <xdr:cNvPr id="7" name="Text Box 15">
          <a:extLst>
            <a:ext uri="{FF2B5EF4-FFF2-40B4-BE49-F238E27FC236}">
              <a16:creationId xmlns:a16="http://schemas.microsoft.com/office/drawing/2014/main" id="{00000000-0008-0000-5A00-000007000000}"/>
            </a:ext>
          </a:extLst>
        </xdr:cNvPr>
        <xdr:cNvSpPr txBox="1">
          <a:spLocks noChangeArrowheads="1"/>
        </xdr:cNvSpPr>
      </xdr:nvSpPr>
      <xdr:spPr bwMode="auto">
        <a:xfrm>
          <a:off x="8309610" y="323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8" name="Text Box 16">
          <a:extLst>
            <a:ext uri="{FF2B5EF4-FFF2-40B4-BE49-F238E27FC236}">
              <a16:creationId xmlns:a16="http://schemas.microsoft.com/office/drawing/2014/main" id="{00000000-0008-0000-5A00-000008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9" name="Text Box 17">
          <a:extLst>
            <a:ext uri="{FF2B5EF4-FFF2-40B4-BE49-F238E27FC236}">
              <a16:creationId xmlns:a16="http://schemas.microsoft.com/office/drawing/2014/main" id="{00000000-0008-0000-5A00-000009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0" name="Text Box 18">
          <a:extLst>
            <a:ext uri="{FF2B5EF4-FFF2-40B4-BE49-F238E27FC236}">
              <a16:creationId xmlns:a16="http://schemas.microsoft.com/office/drawing/2014/main" id="{00000000-0008-0000-5A00-00000A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1" name="Text Box 19">
          <a:extLst>
            <a:ext uri="{FF2B5EF4-FFF2-40B4-BE49-F238E27FC236}">
              <a16:creationId xmlns:a16="http://schemas.microsoft.com/office/drawing/2014/main" id="{00000000-0008-0000-5A00-00000B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8</xdr:row>
      <xdr:rowOff>0</xdr:rowOff>
    </xdr:from>
    <xdr:to>
      <xdr:col>19</xdr:col>
      <xdr:colOff>685597</xdr:colOff>
      <xdr:row>8</xdr:row>
      <xdr:rowOff>0</xdr:rowOff>
    </xdr:to>
    <xdr:sp macro="" textlink="">
      <xdr:nvSpPr>
        <xdr:cNvPr id="12" name="Text Box 20">
          <a:extLst>
            <a:ext uri="{FF2B5EF4-FFF2-40B4-BE49-F238E27FC236}">
              <a16:creationId xmlns:a16="http://schemas.microsoft.com/office/drawing/2014/main" id="{00000000-0008-0000-5A00-00000C000000}"/>
            </a:ext>
          </a:extLst>
        </xdr:cNvPr>
        <xdr:cNvSpPr txBox="1">
          <a:spLocks noChangeArrowheads="1"/>
        </xdr:cNvSpPr>
      </xdr:nvSpPr>
      <xdr:spPr bwMode="auto">
        <a:xfrm>
          <a:off x="12310110" y="323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3" name="Text Box 21">
          <a:extLst>
            <a:ext uri="{FF2B5EF4-FFF2-40B4-BE49-F238E27FC236}">
              <a16:creationId xmlns:a16="http://schemas.microsoft.com/office/drawing/2014/main" id="{00000000-0008-0000-5A00-00000D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4" name="Text Box 22">
          <a:extLst>
            <a:ext uri="{FF2B5EF4-FFF2-40B4-BE49-F238E27FC236}">
              <a16:creationId xmlns:a16="http://schemas.microsoft.com/office/drawing/2014/main" id="{00000000-0008-0000-5A00-00000E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5" name="Text Box 23">
          <a:extLst>
            <a:ext uri="{FF2B5EF4-FFF2-40B4-BE49-F238E27FC236}">
              <a16:creationId xmlns:a16="http://schemas.microsoft.com/office/drawing/2014/main" id="{00000000-0008-0000-5A00-00000F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6" name="Text Box 24">
          <a:extLst>
            <a:ext uri="{FF2B5EF4-FFF2-40B4-BE49-F238E27FC236}">
              <a16:creationId xmlns:a16="http://schemas.microsoft.com/office/drawing/2014/main" id="{00000000-0008-0000-5A00-000010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0</xdr:colOff>
      <xdr:row>11</xdr:row>
      <xdr:rowOff>3175</xdr:rowOff>
    </xdr:from>
    <xdr:to>
      <xdr:col>22</xdr:col>
      <xdr:colOff>0</xdr:colOff>
      <xdr:row>11</xdr:row>
      <xdr:rowOff>3175</xdr:rowOff>
    </xdr:to>
    <xdr:sp macro="" textlink="">
      <xdr:nvSpPr>
        <xdr:cNvPr id="2" name="Text Box 2">
          <a:extLst>
            <a:ext uri="{FF2B5EF4-FFF2-40B4-BE49-F238E27FC236}">
              <a16:creationId xmlns:a16="http://schemas.microsoft.com/office/drawing/2014/main" id="{00000000-0008-0000-5B00-000002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3" name="Text Box 3">
          <a:extLst>
            <a:ext uri="{FF2B5EF4-FFF2-40B4-BE49-F238E27FC236}">
              <a16:creationId xmlns:a16="http://schemas.microsoft.com/office/drawing/2014/main" id="{00000000-0008-0000-5B00-000003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4" name="Text Box 4">
          <a:extLst>
            <a:ext uri="{FF2B5EF4-FFF2-40B4-BE49-F238E27FC236}">
              <a16:creationId xmlns:a16="http://schemas.microsoft.com/office/drawing/2014/main" id="{00000000-0008-0000-5B00-000004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5" name="Text Box 5">
          <a:extLst>
            <a:ext uri="{FF2B5EF4-FFF2-40B4-BE49-F238E27FC236}">
              <a16:creationId xmlns:a16="http://schemas.microsoft.com/office/drawing/2014/main" id="{00000000-0008-0000-5B00-000005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6" name="Text Box 6">
          <a:extLst>
            <a:ext uri="{FF2B5EF4-FFF2-40B4-BE49-F238E27FC236}">
              <a16:creationId xmlns:a16="http://schemas.microsoft.com/office/drawing/2014/main" id="{00000000-0008-0000-5B00-000006000000}"/>
            </a:ext>
          </a:extLst>
        </xdr:cNvPr>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7" name="Text Box 7">
          <a:extLst>
            <a:ext uri="{FF2B5EF4-FFF2-40B4-BE49-F238E27FC236}">
              <a16:creationId xmlns:a16="http://schemas.microsoft.com/office/drawing/2014/main" id="{00000000-0008-0000-5B00-000007000000}"/>
            </a:ext>
          </a:extLst>
        </xdr:cNvPr>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8" name="Text Box 8">
          <a:extLst>
            <a:ext uri="{FF2B5EF4-FFF2-40B4-BE49-F238E27FC236}">
              <a16:creationId xmlns:a16="http://schemas.microsoft.com/office/drawing/2014/main" id="{00000000-0008-0000-5B00-000008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9" name="Text Box 9">
          <a:extLst>
            <a:ext uri="{FF2B5EF4-FFF2-40B4-BE49-F238E27FC236}">
              <a16:creationId xmlns:a16="http://schemas.microsoft.com/office/drawing/2014/main" id="{00000000-0008-0000-5B00-000009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0" name="Text Box 10">
          <a:extLst>
            <a:ext uri="{FF2B5EF4-FFF2-40B4-BE49-F238E27FC236}">
              <a16:creationId xmlns:a16="http://schemas.microsoft.com/office/drawing/2014/main" id="{00000000-0008-0000-5B00-00000A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1" name="Text Box 11">
          <a:extLst>
            <a:ext uri="{FF2B5EF4-FFF2-40B4-BE49-F238E27FC236}">
              <a16:creationId xmlns:a16="http://schemas.microsoft.com/office/drawing/2014/main" id="{00000000-0008-0000-5B00-00000B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2" name="Text Box 12">
          <a:extLst>
            <a:ext uri="{FF2B5EF4-FFF2-40B4-BE49-F238E27FC236}">
              <a16:creationId xmlns:a16="http://schemas.microsoft.com/office/drawing/2014/main" id="{00000000-0008-0000-5B00-00000C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3" name="Text Box 13">
          <a:extLst>
            <a:ext uri="{FF2B5EF4-FFF2-40B4-BE49-F238E27FC236}">
              <a16:creationId xmlns:a16="http://schemas.microsoft.com/office/drawing/2014/main" id="{00000000-0008-0000-5B00-00000D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4" name="Text Box 14">
          <a:extLst>
            <a:ext uri="{FF2B5EF4-FFF2-40B4-BE49-F238E27FC236}">
              <a16:creationId xmlns:a16="http://schemas.microsoft.com/office/drawing/2014/main" id="{00000000-0008-0000-5B00-00000E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a:extLst>
            <a:ext uri="{FF2B5EF4-FFF2-40B4-BE49-F238E27FC236}">
              <a16:creationId xmlns:a16="http://schemas.microsoft.com/office/drawing/2014/main" id="{00000000-0008-0000-5F00-000002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a:extLst>
            <a:ext uri="{FF2B5EF4-FFF2-40B4-BE49-F238E27FC236}">
              <a16:creationId xmlns:a16="http://schemas.microsoft.com/office/drawing/2014/main" id="{00000000-0008-0000-5F00-000003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a:extLst>
            <a:ext uri="{FF2B5EF4-FFF2-40B4-BE49-F238E27FC236}">
              <a16:creationId xmlns:a16="http://schemas.microsoft.com/office/drawing/2014/main" id="{00000000-0008-0000-5F00-000004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a:extLst>
            <a:ext uri="{FF2B5EF4-FFF2-40B4-BE49-F238E27FC236}">
              <a16:creationId xmlns:a16="http://schemas.microsoft.com/office/drawing/2014/main" id="{00000000-0008-0000-5F00-000005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a:extLst>
            <a:ext uri="{FF2B5EF4-FFF2-40B4-BE49-F238E27FC236}">
              <a16:creationId xmlns:a16="http://schemas.microsoft.com/office/drawing/2014/main" id="{00000000-0008-0000-5F00-000006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a:extLst>
            <a:ext uri="{FF2B5EF4-FFF2-40B4-BE49-F238E27FC236}">
              <a16:creationId xmlns:a16="http://schemas.microsoft.com/office/drawing/2014/main" id="{00000000-0008-0000-5F00-000007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a:extLst>
            <a:ext uri="{FF2B5EF4-FFF2-40B4-BE49-F238E27FC236}">
              <a16:creationId xmlns:a16="http://schemas.microsoft.com/office/drawing/2014/main" id="{00000000-0008-0000-5F00-000008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a:extLst>
            <a:ext uri="{FF2B5EF4-FFF2-40B4-BE49-F238E27FC236}">
              <a16:creationId xmlns:a16="http://schemas.microsoft.com/office/drawing/2014/main" id="{00000000-0008-0000-5F00-000009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a:extLst>
            <a:ext uri="{FF2B5EF4-FFF2-40B4-BE49-F238E27FC236}">
              <a16:creationId xmlns:a16="http://schemas.microsoft.com/office/drawing/2014/main" id="{00000000-0008-0000-5F00-00000A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a:extLst>
            <a:ext uri="{FF2B5EF4-FFF2-40B4-BE49-F238E27FC236}">
              <a16:creationId xmlns:a16="http://schemas.microsoft.com/office/drawing/2014/main" id="{00000000-0008-0000-5F00-00000B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a:extLst>
            <a:ext uri="{FF2B5EF4-FFF2-40B4-BE49-F238E27FC236}">
              <a16:creationId xmlns:a16="http://schemas.microsoft.com/office/drawing/2014/main" id="{00000000-0008-0000-5F00-00000C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a:extLst>
            <a:ext uri="{FF2B5EF4-FFF2-40B4-BE49-F238E27FC236}">
              <a16:creationId xmlns:a16="http://schemas.microsoft.com/office/drawing/2014/main" id="{00000000-0008-0000-5F00-00000D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a:extLst>
            <a:ext uri="{FF2B5EF4-FFF2-40B4-BE49-F238E27FC236}">
              <a16:creationId xmlns:a16="http://schemas.microsoft.com/office/drawing/2014/main" id="{DA150764-FA98-4775-A0C4-A186C9C96340}"/>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a:extLst>
            <a:ext uri="{FF2B5EF4-FFF2-40B4-BE49-F238E27FC236}">
              <a16:creationId xmlns:a16="http://schemas.microsoft.com/office/drawing/2014/main" id="{FB7BDD82-BFB0-406F-99B1-454A4B9CE7F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a:extLst>
            <a:ext uri="{FF2B5EF4-FFF2-40B4-BE49-F238E27FC236}">
              <a16:creationId xmlns:a16="http://schemas.microsoft.com/office/drawing/2014/main" id="{2B0A1B71-7378-4F0C-B659-D857729B7612}"/>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a:extLst>
            <a:ext uri="{FF2B5EF4-FFF2-40B4-BE49-F238E27FC236}">
              <a16:creationId xmlns:a16="http://schemas.microsoft.com/office/drawing/2014/main" id="{9E92622B-54AB-4EB8-BE8F-FFC8FB32C347}"/>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a:extLst>
            <a:ext uri="{FF2B5EF4-FFF2-40B4-BE49-F238E27FC236}">
              <a16:creationId xmlns:a16="http://schemas.microsoft.com/office/drawing/2014/main" id="{5E66D694-F155-4488-B67B-9903A1A0DA32}"/>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a:extLst>
            <a:ext uri="{FF2B5EF4-FFF2-40B4-BE49-F238E27FC236}">
              <a16:creationId xmlns:a16="http://schemas.microsoft.com/office/drawing/2014/main" id="{B0609135-430D-47BC-A355-B03F5800BE5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a:extLst>
            <a:ext uri="{FF2B5EF4-FFF2-40B4-BE49-F238E27FC236}">
              <a16:creationId xmlns:a16="http://schemas.microsoft.com/office/drawing/2014/main" id="{660427BB-2D5F-4A8C-B93E-E78C304F7831}"/>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a:extLst>
            <a:ext uri="{FF2B5EF4-FFF2-40B4-BE49-F238E27FC236}">
              <a16:creationId xmlns:a16="http://schemas.microsoft.com/office/drawing/2014/main" id="{A5AA3BC2-86B9-47CB-84B0-CA4A1A8DC77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a:extLst>
            <a:ext uri="{FF2B5EF4-FFF2-40B4-BE49-F238E27FC236}">
              <a16:creationId xmlns:a16="http://schemas.microsoft.com/office/drawing/2014/main" id="{DA2D318A-5191-4299-83E2-E3E906DB4E34}"/>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a:extLst>
            <a:ext uri="{FF2B5EF4-FFF2-40B4-BE49-F238E27FC236}">
              <a16:creationId xmlns:a16="http://schemas.microsoft.com/office/drawing/2014/main" id="{372307D5-8375-494D-A102-812600DDB7C3}"/>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a:extLst>
            <a:ext uri="{FF2B5EF4-FFF2-40B4-BE49-F238E27FC236}">
              <a16:creationId xmlns:a16="http://schemas.microsoft.com/office/drawing/2014/main" id="{71BF6D3E-3DCF-4196-B957-BC2CFC7DC64A}"/>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a:extLst>
            <a:ext uri="{FF2B5EF4-FFF2-40B4-BE49-F238E27FC236}">
              <a16:creationId xmlns:a16="http://schemas.microsoft.com/office/drawing/2014/main" id="{407E6CA4-97C8-4B2E-8ADB-184C0AE7DCF2}"/>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6100-000002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6100-000003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6100-000004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6100-000005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48EEE7B6-A940-4425-8184-B5C7B3951189}"/>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E921E52D-43F3-4980-9253-872E17F02A22}"/>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FD93883F-28A5-460B-BA6B-238CFCA12318}"/>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4973BD32-4367-406F-ADD5-EDE500E55D10}"/>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8" name="Text Box 1">
          <a:extLst>
            <a:ext uri="{FF2B5EF4-FFF2-40B4-BE49-F238E27FC236}">
              <a16:creationId xmlns:a16="http://schemas.microsoft.com/office/drawing/2014/main" id="{00000000-0008-0000-3C00-000008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2">
          <a:extLst>
            <a:ext uri="{FF2B5EF4-FFF2-40B4-BE49-F238E27FC236}">
              <a16:creationId xmlns:a16="http://schemas.microsoft.com/office/drawing/2014/main" id="{00000000-0008-0000-3C00-000009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3">
          <a:extLst>
            <a:ext uri="{FF2B5EF4-FFF2-40B4-BE49-F238E27FC236}">
              <a16:creationId xmlns:a16="http://schemas.microsoft.com/office/drawing/2014/main" id="{00000000-0008-0000-3C00-00000A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1" name="Text Box 4">
          <a:extLst>
            <a:ext uri="{FF2B5EF4-FFF2-40B4-BE49-F238E27FC236}">
              <a16:creationId xmlns:a16="http://schemas.microsoft.com/office/drawing/2014/main" id="{00000000-0008-0000-3C00-00000B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2" name="Text Box 1">
          <a:extLst>
            <a:ext uri="{FF2B5EF4-FFF2-40B4-BE49-F238E27FC236}">
              <a16:creationId xmlns:a16="http://schemas.microsoft.com/office/drawing/2014/main" id="{00000000-0008-0000-3C00-00000C000000}"/>
            </a:ext>
          </a:extLst>
        </xdr:cNvPr>
        <xdr:cNvSpPr txBox="1">
          <a:spLocks noChangeArrowheads="1"/>
        </xdr:cNvSpPr>
      </xdr:nvSpPr>
      <xdr:spPr bwMode="auto">
        <a:xfrm>
          <a:off x="4878705" y="887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13" name="Text Box 1">
          <a:extLst>
            <a:ext uri="{FF2B5EF4-FFF2-40B4-BE49-F238E27FC236}">
              <a16:creationId xmlns:a16="http://schemas.microsoft.com/office/drawing/2014/main" id="{00000000-0008-0000-3C00-00000D000000}"/>
            </a:ext>
          </a:extLst>
        </xdr:cNvPr>
        <xdr:cNvSpPr txBox="1">
          <a:spLocks noChangeArrowheads="1"/>
        </xdr:cNvSpPr>
      </xdr:nvSpPr>
      <xdr:spPr bwMode="auto">
        <a:xfrm>
          <a:off x="54425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6200-000002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6200-000003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6200-000004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6200-000005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6200-000006000000}"/>
            </a:ext>
          </a:extLst>
        </xdr:cNvPr>
        <xdr:cNvSpPr txBox="1">
          <a:spLocks noChangeArrowheads="1"/>
        </xdr:cNvSpPr>
      </xdr:nvSpPr>
      <xdr:spPr bwMode="auto">
        <a:xfrm>
          <a:off x="6732905"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7" name="Text Box 1">
          <a:extLst>
            <a:ext uri="{FF2B5EF4-FFF2-40B4-BE49-F238E27FC236}">
              <a16:creationId xmlns:a16="http://schemas.microsoft.com/office/drawing/2014/main" id="{49461CC1-5EA0-41F2-B0B6-CE7C908E0AF2}"/>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8" name="Text Box 2">
          <a:extLst>
            <a:ext uri="{FF2B5EF4-FFF2-40B4-BE49-F238E27FC236}">
              <a16:creationId xmlns:a16="http://schemas.microsoft.com/office/drawing/2014/main" id="{5B4090DB-B44B-4665-B594-9DAC666D0B1A}"/>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3">
          <a:extLst>
            <a:ext uri="{FF2B5EF4-FFF2-40B4-BE49-F238E27FC236}">
              <a16:creationId xmlns:a16="http://schemas.microsoft.com/office/drawing/2014/main" id="{CA08D714-91BB-4276-96FE-994AE1FE5158}"/>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4">
          <a:extLst>
            <a:ext uri="{FF2B5EF4-FFF2-40B4-BE49-F238E27FC236}">
              <a16:creationId xmlns:a16="http://schemas.microsoft.com/office/drawing/2014/main" id="{15B75F8A-20F5-47F6-A0AE-198AD81295AB}"/>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1" name="Text Box 1">
          <a:extLst>
            <a:ext uri="{FF2B5EF4-FFF2-40B4-BE49-F238E27FC236}">
              <a16:creationId xmlns:a16="http://schemas.microsoft.com/office/drawing/2014/main" id="{0E12A34B-5F25-431E-86C6-6EE09AFAA679}"/>
            </a:ext>
          </a:extLst>
        </xdr:cNvPr>
        <xdr:cNvSpPr txBox="1">
          <a:spLocks noChangeArrowheads="1"/>
        </xdr:cNvSpPr>
      </xdr:nvSpPr>
      <xdr:spPr bwMode="auto">
        <a:xfrm>
          <a:off x="5670271" y="782219"/>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B1339F26-D52B-4507-B713-9A17CC29167E}"/>
            </a:ext>
          </a:extLst>
        </xdr:cNvPr>
        <xdr:cNvSpPr txBox="1">
          <a:spLocks noChangeArrowheads="1"/>
        </xdr:cNvSpPr>
      </xdr:nvSpPr>
      <xdr:spPr bwMode="auto">
        <a:xfrm>
          <a:off x="6694399"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4CEEC251-907D-4E15-B14C-F2B660AC1ACF}"/>
            </a:ext>
          </a:extLst>
        </xdr:cNvPr>
        <xdr:cNvSpPr txBox="1">
          <a:spLocks noChangeArrowheads="1"/>
        </xdr:cNvSpPr>
      </xdr:nvSpPr>
      <xdr:spPr bwMode="auto">
        <a:xfrm>
          <a:off x="5531282"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6</xdr:col>
      <xdr:colOff>0</xdr:colOff>
      <xdr:row>0</xdr:row>
      <xdr:rowOff>0</xdr:rowOff>
    </xdr:from>
    <xdr:to>
      <xdr:col>9</xdr:col>
      <xdr:colOff>0</xdr:colOff>
      <xdr:row>2</xdr:row>
      <xdr:rowOff>19050</xdr:rowOff>
    </xdr:to>
    <xdr:grpSp>
      <xdr:nvGrpSpPr>
        <xdr:cNvPr id="2" name="Group 1">
          <a:extLst>
            <a:ext uri="{FF2B5EF4-FFF2-40B4-BE49-F238E27FC236}">
              <a16:creationId xmlns:a16="http://schemas.microsoft.com/office/drawing/2014/main" id="{00000000-0008-0000-6400-000002000000}"/>
            </a:ext>
          </a:extLst>
        </xdr:cNvPr>
        <xdr:cNvGrpSpPr>
          <a:grpSpLocks/>
        </xdr:cNvGrpSpPr>
      </xdr:nvGrpSpPr>
      <xdr:grpSpPr bwMode="auto">
        <a:xfrm>
          <a:off x="3906317" y="0"/>
          <a:ext cx="3006547" cy="428701"/>
          <a:chOff x="54" y="86"/>
          <a:chExt cx="378" cy="48"/>
        </a:xfrm>
      </xdr:grpSpPr>
      <xdr:grpSp>
        <xdr:nvGrpSpPr>
          <xdr:cNvPr id="3" name="Group 2">
            <a:extLst>
              <a:ext uri="{FF2B5EF4-FFF2-40B4-BE49-F238E27FC236}">
                <a16:creationId xmlns:a16="http://schemas.microsoft.com/office/drawing/2014/main" id="{00000000-0008-0000-6400-000003000000}"/>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00000000-0008-0000-6400-000006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社會課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3312-04-05-3</a:t>
              </a:r>
            </a:p>
          </xdr:txBody>
        </xdr:sp>
        <xdr:sp macro="" textlink="">
          <xdr:nvSpPr>
            <xdr:cNvPr id="7" name="Line 4">
              <a:extLst>
                <a:ext uri="{FF2B5EF4-FFF2-40B4-BE49-F238E27FC236}">
                  <a16:creationId xmlns:a16="http://schemas.microsoft.com/office/drawing/2014/main" id="{00000000-0008-0000-6400-000007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00000000-0008-0000-6400-000008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00000000-0008-0000-6400-000009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00000000-0008-0000-6400-000004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00000000-0008-0000-6400-000005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5.xml><?xml version="1.0" encoding="utf-8"?>
<xdr:wsDr xmlns:xdr="http://schemas.openxmlformats.org/drawingml/2006/spreadsheetDrawing" xmlns:a="http://schemas.openxmlformats.org/drawingml/2006/main">
  <xdr:twoCellAnchor>
    <xdr:from>
      <xdr:col>14</xdr:col>
      <xdr:colOff>0</xdr:colOff>
      <xdr:row>6</xdr:row>
      <xdr:rowOff>0</xdr:rowOff>
    </xdr:from>
    <xdr:to>
      <xdr:col>14</xdr:col>
      <xdr:colOff>0</xdr:colOff>
      <xdr:row>6</xdr:row>
      <xdr:rowOff>0</xdr:rowOff>
    </xdr:to>
    <xdr:sp macro="" textlink="">
      <xdr:nvSpPr>
        <xdr:cNvPr id="2" name="Text Box 1">
          <a:extLst>
            <a:ext uri="{FF2B5EF4-FFF2-40B4-BE49-F238E27FC236}">
              <a16:creationId xmlns:a16="http://schemas.microsoft.com/office/drawing/2014/main" id="{00000000-0008-0000-6500-000002000000}"/>
            </a:ext>
          </a:extLst>
        </xdr:cNvPr>
        <xdr:cNvSpPr txBox="1">
          <a:spLocks noChangeArrowheads="1"/>
        </xdr:cNvSpPr>
      </xdr:nvSpPr>
      <xdr:spPr bwMode="auto">
        <a:xfrm>
          <a:off x="10980420" y="19507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13</xdr:col>
      <xdr:colOff>482600</xdr:colOff>
      <xdr:row>2</xdr:row>
      <xdr:rowOff>19050</xdr:rowOff>
    </xdr:to>
    <xdr:grpSp>
      <xdr:nvGrpSpPr>
        <xdr:cNvPr id="3" name="Group 1">
          <a:extLst>
            <a:ext uri="{FF2B5EF4-FFF2-40B4-BE49-F238E27FC236}">
              <a16:creationId xmlns:a16="http://schemas.microsoft.com/office/drawing/2014/main" id="{00000000-0008-0000-6500-000003000000}"/>
            </a:ext>
          </a:extLst>
        </xdr:cNvPr>
        <xdr:cNvGrpSpPr>
          <a:grpSpLocks/>
        </xdr:cNvGrpSpPr>
      </xdr:nvGrpSpPr>
      <xdr:grpSpPr bwMode="auto">
        <a:xfrm>
          <a:off x="8171078" y="0"/>
          <a:ext cx="3474517" cy="428701"/>
          <a:chOff x="48" y="86"/>
          <a:chExt cx="384" cy="48"/>
        </a:xfrm>
      </xdr:grpSpPr>
      <xdr:grpSp>
        <xdr:nvGrpSpPr>
          <xdr:cNvPr id="4" name="Group 2">
            <a:extLst>
              <a:ext uri="{FF2B5EF4-FFF2-40B4-BE49-F238E27FC236}">
                <a16:creationId xmlns:a16="http://schemas.microsoft.com/office/drawing/2014/main" id="{00000000-0008-0000-6500-000004000000}"/>
              </a:ext>
            </a:extLst>
          </xdr:cNvPr>
          <xdr:cNvGrpSpPr>
            <a:grpSpLocks/>
          </xdr:cNvGrpSpPr>
        </xdr:nvGrpSpPr>
        <xdr:grpSpPr bwMode="auto">
          <a:xfrm>
            <a:off x="48" y="86"/>
            <a:ext cx="384" cy="48"/>
            <a:chOff x="214" y="23"/>
            <a:chExt cx="263" cy="46"/>
          </a:xfrm>
        </xdr:grpSpPr>
        <xdr:sp macro="" textlink="">
          <xdr:nvSpPr>
            <xdr:cNvPr id="7" name="Rectangle 3">
              <a:extLst>
                <a:ext uri="{FF2B5EF4-FFF2-40B4-BE49-F238E27FC236}">
                  <a16:creationId xmlns:a16="http://schemas.microsoft.com/office/drawing/2014/main" id="{00000000-0008-0000-6500-000007000000}"/>
                </a:ext>
              </a:extLst>
            </xdr:cNvPr>
            <xdr:cNvSpPr>
              <a:spLocks noChangeArrowheads="1"/>
            </xdr:cNvSpPr>
          </xdr:nvSpPr>
          <xdr:spPr bwMode="auto">
            <a:xfrm>
              <a:off x="214"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8" name="Line 4">
              <a:extLst>
                <a:ext uri="{FF2B5EF4-FFF2-40B4-BE49-F238E27FC236}">
                  <a16:creationId xmlns:a16="http://schemas.microsoft.com/office/drawing/2014/main" id="{00000000-0008-0000-6500-000008000000}"/>
                </a:ext>
              </a:extLst>
            </xdr:cNvPr>
            <xdr:cNvSpPr>
              <a:spLocks noChangeShapeType="1"/>
            </xdr:cNvSpPr>
          </xdr:nvSpPr>
          <xdr:spPr bwMode="auto">
            <a:xfrm>
              <a:off x="215"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
              <a:extLst>
                <a:ext uri="{FF2B5EF4-FFF2-40B4-BE49-F238E27FC236}">
                  <a16:creationId xmlns:a16="http://schemas.microsoft.com/office/drawing/2014/main" id="{00000000-0008-0000-6500-000009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6">
              <a:extLst>
                <a:ext uri="{FF2B5EF4-FFF2-40B4-BE49-F238E27FC236}">
                  <a16:creationId xmlns:a16="http://schemas.microsoft.com/office/drawing/2014/main" id="{00000000-0008-0000-6500-00000A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 name="Line 7">
            <a:extLst>
              <a:ext uri="{FF2B5EF4-FFF2-40B4-BE49-F238E27FC236}">
                <a16:creationId xmlns:a16="http://schemas.microsoft.com/office/drawing/2014/main" id="{00000000-0008-0000-6500-000005000000}"/>
              </a:ext>
            </a:extLst>
          </xdr:cNvPr>
          <xdr:cNvSpPr>
            <a:spLocks noChangeShapeType="1"/>
          </xdr:cNvSpPr>
        </xdr:nvSpPr>
        <xdr:spPr bwMode="auto">
          <a:xfrm>
            <a:off x="162"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6500-000006000000}"/>
              </a:ext>
            </a:extLst>
          </xdr:cNvPr>
          <xdr:cNvSpPr>
            <a:spLocks noChangeShapeType="1"/>
          </xdr:cNvSpPr>
        </xdr:nvSpPr>
        <xdr:spPr bwMode="auto">
          <a:xfrm>
            <a:off x="54" y="86"/>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0</xdr:colOff>
      <xdr:row>21</xdr:row>
      <xdr:rowOff>19050</xdr:rowOff>
    </xdr:from>
    <xdr:to>
      <xdr:col>13</xdr:col>
      <xdr:colOff>482600</xdr:colOff>
      <xdr:row>23</xdr:row>
      <xdr:rowOff>50800</xdr:rowOff>
    </xdr:to>
    <xdr:grpSp>
      <xdr:nvGrpSpPr>
        <xdr:cNvPr id="11" name="Group 1">
          <a:extLst>
            <a:ext uri="{FF2B5EF4-FFF2-40B4-BE49-F238E27FC236}">
              <a16:creationId xmlns:a16="http://schemas.microsoft.com/office/drawing/2014/main" id="{00000000-0008-0000-6500-00000B000000}"/>
            </a:ext>
          </a:extLst>
        </xdr:cNvPr>
        <xdr:cNvGrpSpPr>
          <a:grpSpLocks/>
        </xdr:cNvGrpSpPr>
      </xdr:nvGrpSpPr>
      <xdr:grpSpPr bwMode="auto">
        <a:xfrm>
          <a:off x="8171078" y="5300624"/>
          <a:ext cx="3474517" cy="441402"/>
          <a:chOff x="54" y="85"/>
          <a:chExt cx="378" cy="49"/>
        </a:xfrm>
      </xdr:grpSpPr>
      <xdr:grpSp>
        <xdr:nvGrpSpPr>
          <xdr:cNvPr id="12" name="Group 2">
            <a:extLst>
              <a:ext uri="{FF2B5EF4-FFF2-40B4-BE49-F238E27FC236}">
                <a16:creationId xmlns:a16="http://schemas.microsoft.com/office/drawing/2014/main" id="{00000000-0008-0000-6500-00000C000000}"/>
              </a:ext>
            </a:extLst>
          </xdr:cNvPr>
          <xdr:cNvGrpSpPr>
            <a:grpSpLocks/>
          </xdr:cNvGrpSpPr>
        </xdr:nvGrpSpPr>
        <xdr:grpSpPr bwMode="auto">
          <a:xfrm>
            <a:off x="54" y="86"/>
            <a:ext cx="378" cy="48"/>
            <a:chOff x="218" y="23"/>
            <a:chExt cx="259" cy="46"/>
          </a:xfrm>
        </xdr:grpSpPr>
        <xdr:sp macro="" textlink="">
          <xdr:nvSpPr>
            <xdr:cNvPr id="15" name="Rectangle 3">
              <a:extLst>
                <a:ext uri="{FF2B5EF4-FFF2-40B4-BE49-F238E27FC236}">
                  <a16:creationId xmlns:a16="http://schemas.microsoft.com/office/drawing/2014/main" id="{00000000-0008-0000-6500-00000F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民政課</a:t>
              </a:r>
              <a:endParaRPr kumimoji="0" lang="zh-TW" altLang="en-US" sz="1200" b="0" i="0" u="none" strike="noStrike" kern="0" cap="none" spc="0" normalizeH="0" baseline="0" noProof="0">
                <a:ln>
                  <a:noFill/>
                </a:ln>
                <a:solidFill>
                  <a:srgbClr val="000000"/>
                </a:solidFill>
                <a:effectLst/>
                <a:uLnTx/>
                <a:uFillTx/>
                <a:latin typeface="標楷體"/>
                <a:ea typeface="標楷體"/>
                <a:cs typeface="+mn-cs"/>
              </a:endParaRP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16" name="Line 4">
              <a:extLst>
                <a:ext uri="{FF2B5EF4-FFF2-40B4-BE49-F238E27FC236}">
                  <a16:creationId xmlns:a16="http://schemas.microsoft.com/office/drawing/2014/main" id="{00000000-0008-0000-6500-000010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5">
              <a:extLst>
                <a:ext uri="{FF2B5EF4-FFF2-40B4-BE49-F238E27FC236}">
                  <a16:creationId xmlns:a16="http://schemas.microsoft.com/office/drawing/2014/main" id="{00000000-0008-0000-6500-000011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6">
              <a:extLst>
                <a:ext uri="{FF2B5EF4-FFF2-40B4-BE49-F238E27FC236}">
                  <a16:creationId xmlns:a16="http://schemas.microsoft.com/office/drawing/2014/main" id="{00000000-0008-0000-6500-000012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 name="Line 7">
            <a:extLst>
              <a:ext uri="{FF2B5EF4-FFF2-40B4-BE49-F238E27FC236}">
                <a16:creationId xmlns:a16="http://schemas.microsoft.com/office/drawing/2014/main" id="{00000000-0008-0000-6500-00000D000000}"/>
              </a:ext>
            </a:extLst>
          </xdr:cNvPr>
          <xdr:cNvSpPr>
            <a:spLocks noChangeShapeType="1"/>
          </xdr:cNvSpPr>
        </xdr:nvSpPr>
        <xdr:spPr bwMode="auto">
          <a:xfrm>
            <a:off x="166" y="85"/>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6500-00000E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533400</xdr:colOff>
      <xdr:row>21</xdr:row>
      <xdr:rowOff>44450</xdr:rowOff>
    </xdr:from>
    <xdr:to>
      <xdr:col>11</xdr:col>
      <xdr:colOff>615950</xdr:colOff>
      <xdr:row>21</xdr:row>
      <xdr:rowOff>44450</xdr:rowOff>
    </xdr:to>
    <xdr:sp macro="" textlink="">
      <xdr:nvSpPr>
        <xdr:cNvPr id="19" name="Line 4">
          <a:extLst>
            <a:ext uri="{FF2B5EF4-FFF2-40B4-BE49-F238E27FC236}">
              <a16:creationId xmlns:a16="http://schemas.microsoft.com/office/drawing/2014/main" id="{00000000-0008-0000-6500-000013000000}"/>
            </a:ext>
          </a:extLst>
        </xdr:cNvPr>
        <xdr:cNvSpPr>
          <a:spLocks noChangeShapeType="1"/>
        </xdr:cNvSpPr>
      </xdr:nvSpPr>
      <xdr:spPr bwMode="auto">
        <a:xfrm>
          <a:off x="7193280" y="6163310"/>
          <a:ext cx="2673350" cy="0"/>
        </a:xfrm>
        <a:prstGeom prst="line">
          <a:avLst/>
        </a:prstGeom>
        <a:noFill/>
        <a:ln w="10160">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14</xdr:col>
      <xdr:colOff>6350</xdr:colOff>
      <xdr:row>0</xdr:row>
      <xdr:rowOff>0</xdr:rowOff>
    </xdr:from>
    <xdr:to>
      <xdr:col>18</xdr:col>
      <xdr:colOff>539750</xdr:colOff>
      <xdr:row>2</xdr:row>
      <xdr:rowOff>19050</xdr:rowOff>
    </xdr:to>
    <xdr:grpSp>
      <xdr:nvGrpSpPr>
        <xdr:cNvPr id="2" name="Group 1">
          <a:extLst>
            <a:ext uri="{FF2B5EF4-FFF2-40B4-BE49-F238E27FC236}">
              <a16:creationId xmlns:a16="http://schemas.microsoft.com/office/drawing/2014/main" id="{00000000-0008-0000-6700-000002000000}"/>
            </a:ext>
          </a:extLst>
        </xdr:cNvPr>
        <xdr:cNvGrpSpPr>
          <a:grpSpLocks/>
        </xdr:cNvGrpSpPr>
      </xdr:nvGrpSpPr>
      <xdr:grpSpPr bwMode="auto">
        <a:xfrm>
          <a:off x="8433460" y="0"/>
          <a:ext cx="2874264" cy="428701"/>
          <a:chOff x="54" y="86"/>
          <a:chExt cx="378" cy="48"/>
        </a:xfrm>
      </xdr:grpSpPr>
      <xdr:grpSp>
        <xdr:nvGrpSpPr>
          <xdr:cNvPr id="3" name="Group 2">
            <a:extLst>
              <a:ext uri="{FF2B5EF4-FFF2-40B4-BE49-F238E27FC236}">
                <a16:creationId xmlns:a16="http://schemas.microsoft.com/office/drawing/2014/main" id="{00000000-0008-0000-6700-000003000000}"/>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00000000-0008-0000-6700-000006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ctr"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7" name="Line 4">
              <a:extLst>
                <a:ext uri="{FF2B5EF4-FFF2-40B4-BE49-F238E27FC236}">
                  <a16:creationId xmlns:a16="http://schemas.microsoft.com/office/drawing/2014/main" id="{00000000-0008-0000-6700-000007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00000000-0008-0000-6700-000008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00000000-0008-0000-6700-000009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00000000-0008-0000-6700-000004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00000000-0008-0000-6700-000005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25400</xdr:colOff>
      <xdr:row>0</xdr:row>
      <xdr:rowOff>0</xdr:rowOff>
    </xdr:from>
    <xdr:to>
      <xdr:col>41</xdr:col>
      <xdr:colOff>0</xdr:colOff>
      <xdr:row>2</xdr:row>
      <xdr:rowOff>19050</xdr:rowOff>
    </xdr:to>
    <xdr:grpSp>
      <xdr:nvGrpSpPr>
        <xdr:cNvPr id="10" name="Group 1">
          <a:extLst>
            <a:ext uri="{FF2B5EF4-FFF2-40B4-BE49-F238E27FC236}">
              <a16:creationId xmlns:a16="http://schemas.microsoft.com/office/drawing/2014/main" id="{00000000-0008-0000-6700-00000A000000}"/>
            </a:ext>
          </a:extLst>
        </xdr:cNvPr>
        <xdr:cNvGrpSpPr>
          <a:grpSpLocks/>
        </xdr:cNvGrpSpPr>
      </xdr:nvGrpSpPr>
      <xdr:grpSpPr bwMode="auto">
        <a:xfrm>
          <a:off x="21385784" y="0"/>
          <a:ext cx="2856789" cy="428701"/>
          <a:chOff x="54" y="86"/>
          <a:chExt cx="378" cy="48"/>
        </a:xfrm>
      </xdr:grpSpPr>
      <xdr:grpSp>
        <xdr:nvGrpSpPr>
          <xdr:cNvPr id="11" name="Group 2">
            <a:extLst>
              <a:ext uri="{FF2B5EF4-FFF2-40B4-BE49-F238E27FC236}">
                <a16:creationId xmlns:a16="http://schemas.microsoft.com/office/drawing/2014/main" id="{00000000-0008-0000-6700-00000B000000}"/>
              </a:ext>
            </a:extLst>
          </xdr:cNvPr>
          <xdr:cNvGrpSpPr>
            <a:grpSpLocks/>
          </xdr:cNvGrpSpPr>
        </xdr:nvGrpSpPr>
        <xdr:grpSpPr bwMode="auto">
          <a:xfrm>
            <a:off x="54" y="86"/>
            <a:ext cx="378" cy="48"/>
            <a:chOff x="218" y="23"/>
            <a:chExt cx="259" cy="46"/>
          </a:xfrm>
        </xdr:grpSpPr>
        <xdr:sp macro="" textlink="">
          <xdr:nvSpPr>
            <xdr:cNvPr id="14" name="Rectangle 3">
              <a:extLst>
                <a:ext uri="{FF2B5EF4-FFF2-40B4-BE49-F238E27FC236}">
                  <a16:creationId xmlns:a16="http://schemas.microsoft.com/office/drawing/2014/main" id="{00000000-0008-0000-6700-00000E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15" name="Line 4">
              <a:extLst>
                <a:ext uri="{FF2B5EF4-FFF2-40B4-BE49-F238E27FC236}">
                  <a16:creationId xmlns:a16="http://schemas.microsoft.com/office/drawing/2014/main" id="{00000000-0008-0000-6700-00000F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5">
              <a:extLst>
                <a:ext uri="{FF2B5EF4-FFF2-40B4-BE49-F238E27FC236}">
                  <a16:creationId xmlns:a16="http://schemas.microsoft.com/office/drawing/2014/main" id="{00000000-0008-0000-6700-000010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6">
              <a:extLst>
                <a:ext uri="{FF2B5EF4-FFF2-40B4-BE49-F238E27FC236}">
                  <a16:creationId xmlns:a16="http://schemas.microsoft.com/office/drawing/2014/main" id="{00000000-0008-0000-6700-000011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 name="Line 7">
            <a:extLst>
              <a:ext uri="{FF2B5EF4-FFF2-40B4-BE49-F238E27FC236}">
                <a16:creationId xmlns:a16="http://schemas.microsoft.com/office/drawing/2014/main" id="{00000000-0008-0000-6700-00000C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
            <a:extLst>
              <a:ext uri="{FF2B5EF4-FFF2-40B4-BE49-F238E27FC236}">
                <a16:creationId xmlns:a16="http://schemas.microsoft.com/office/drawing/2014/main" id="{00000000-0008-0000-6700-00000D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D00-000002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D00-000003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D00-000004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D00-000005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7" name="Text Box 1">
          <a:extLst>
            <a:ext uri="{FF2B5EF4-FFF2-40B4-BE49-F238E27FC236}">
              <a16:creationId xmlns:a16="http://schemas.microsoft.com/office/drawing/2014/main" id="{00000000-0008-0000-3E00-000007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8" name="Text Box 2">
          <a:extLst>
            <a:ext uri="{FF2B5EF4-FFF2-40B4-BE49-F238E27FC236}">
              <a16:creationId xmlns:a16="http://schemas.microsoft.com/office/drawing/2014/main" id="{00000000-0008-0000-3E00-000008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3">
          <a:extLst>
            <a:ext uri="{FF2B5EF4-FFF2-40B4-BE49-F238E27FC236}">
              <a16:creationId xmlns:a16="http://schemas.microsoft.com/office/drawing/2014/main" id="{00000000-0008-0000-3E00-000009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4">
          <a:extLst>
            <a:ext uri="{FF2B5EF4-FFF2-40B4-BE49-F238E27FC236}">
              <a16:creationId xmlns:a16="http://schemas.microsoft.com/office/drawing/2014/main" id="{00000000-0008-0000-3E00-00000A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1" name="Text Box 1">
          <a:extLst>
            <a:ext uri="{FF2B5EF4-FFF2-40B4-BE49-F238E27FC236}">
              <a16:creationId xmlns:a16="http://schemas.microsoft.com/office/drawing/2014/main" id="{00000000-0008-0000-3E00-00000B000000}"/>
            </a:ext>
          </a:extLst>
        </xdr:cNvPr>
        <xdr:cNvSpPr txBox="1">
          <a:spLocks noChangeArrowheads="1"/>
        </xdr:cNvSpPr>
      </xdr:nvSpPr>
      <xdr:spPr bwMode="auto">
        <a:xfrm>
          <a:off x="54565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F00-000002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F00-000003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F00-000004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F00-000005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3F00-000006000000}"/>
            </a:ext>
          </a:extLst>
        </xdr:cNvPr>
        <xdr:cNvSpPr txBox="1">
          <a:spLocks noChangeArrowheads="1"/>
        </xdr:cNvSpPr>
      </xdr:nvSpPr>
      <xdr:spPr bwMode="auto">
        <a:xfrm>
          <a:off x="529780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7" name="Text Box 1">
          <a:extLst>
            <a:ext uri="{FF2B5EF4-FFF2-40B4-BE49-F238E27FC236}">
              <a16:creationId xmlns:a16="http://schemas.microsoft.com/office/drawing/2014/main" id="{00000000-0008-0000-3F00-000007000000}"/>
            </a:ext>
          </a:extLst>
        </xdr:cNvPr>
        <xdr:cNvSpPr txBox="1">
          <a:spLocks noChangeArrowheads="1"/>
        </xdr:cNvSpPr>
      </xdr:nvSpPr>
      <xdr:spPr bwMode="auto">
        <a:xfrm>
          <a:off x="48456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4000-000002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4000-000003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4000-000004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4000-000005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4000-000006000000}"/>
            </a:ext>
          </a:extLst>
        </xdr:cNvPr>
        <xdr:cNvSpPr txBox="1">
          <a:spLocks noChangeArrowheads="1"/>
        </xdr:cNvSpPr>
      </xdr:nvSpPr>
      <xdr:spPr bwMode="auto">
        <a:xfrm>
          <a:off x="55073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145415</xdr:colOff>
      <xdr:row>6</xdr:row>
      <xdr:rowOff>0</xdr:rowOff>
    </xdr:from>
    <xdr:to>
      <xdr:col>0</xdr:col>
      <xdr:colOff>485965</xdr:colOff>
      <xdr:row>6</xdr:row>
      <xdr:rowOff>0</xdr:rowOff>
    </xdr:to>
    <xdr:sp macro="" textlink="">
      <xdr:nvSpPr>
        <xdr:cNvPr id="2" name="Text Box 4">
          <a:extLst>
            <a:ext uri="{FF2B5EF4-FFF2-40B4-BE49-F238E27FC236}">
              <a16:creationId xmlns:a16="http://schemas.microsoft.com/office/drawing/2014/main" id="{00000000-0008-0000-4D00-000002000000}"/>
            </a:ext>
          </a:extLst>
        </xdr:cNvPr>
        <xdr:cNvSpPr txBox="1">
          <a:spLocks noChangeArrowheads="1"/>
        </xdr:cNvSpPr>
      </xdr:nvSpPr>
      <xdr:spPr bwMode="auto">
        <a:xfrm>
          <a:off x="145415" y="2089150"/>
          <a:ext cx="34055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304800</xdr:colOff>
      <xdr:row>8</xdr:row>
      <xdr:rowOff>63500</xdr:rowOff>
    </xdr:from>
    <xdr:to>
      <xdr:col>1</xdr:col>
      <xdr:colOff>393700</xdr:colOff>
      <xdr:row>10</xdr:row>
      <xdr:rowOff>114300</xdr:rowOff>
    </xdr:to>
    <xdr:sp macro="" textlink="">
      <xdr:nvSpPr>
        <xdr:cNvPr id="3" name="Text Box 10">
          <a:extLst>
            <a:ext uri="{FF2B5EF4-FFF2-40B4-BE49-F238E27FC236}">
              <a16:creationId xmlns:a16="http://schemas.microsoft.com/office/drawing/2014/main" id="{00000000-0008-0000-4D00-000003000000}"/>
            </a:ext>
          </a:extLst>
        </xdr:cNvPr>
        <xdr:cNvSpPr txBox="1">
          <a:spLocks noChangeArrowheads="1"/>
        </xdr:cNvSpPr>
      </xdr:nvSpPr>
      <xdr:spPr bwMode="auto">
        <a:xfrm>
          <a:off x="1212850" y="3067050"/>
          <a:ext cx="8890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0</xdr:colOff>
      <xdr:row>18</xdr:row>
      <xdr:rowOff>0</xdr:rowOff>
    </xdr:from>
    <xdr:to>
      <xdr:col>19</xdr:col>
      <xdr:colOff>158750</xdr:colOff>
      <xdr:row>19</xdr:row>
      <xdr:rowOff>50800</xdr:rowOff>
    </xdr:to>
    <xdr:sp macro="" textlink="">
      <xdr:nvSpPr>
        <xdr:cNvPr id="2" name="CustomShape 1">
          <a:extLst>
            <a:ext uri="{FF2B5EF4-FFF2-40B4-BE49-F238E27FC236}">
              <a16:creationId xmlns:a16="http://schemas.microsoft.com/office/drawing/2014/main" id="{00000000-0008-0000-4E00-000002000000}"/>
            </a:ext>
          </a:extLst>
        </xdr:cNvPr>
        <xdr:cNvSpPr>
          <a:spLocks/>
        </xdr:cNvSpPr>
      </xdr:nvSpPr>
      <xdr:spPr bwMode="auto">
        <a:xfrm>
          <a:off x="20948650" y="41592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18</xdr:row>
      <xdr:rowOff>0</xdr:rowOff>
    </xdr:from>
    <xdr:to>
      <xdr:col>19</xdr:col>
      <xdr:colOff>158750</xdr:colOff>
      <xdr:row>19</xdr:row>
      <xdr:rowOff>19050</xdr:rowOff>
    </xdr:to>
    <xdr:sp macro="" textlink="">
      <xdr:nvSpPr>
        <xdr:cNvPr id="3" name="CustomShape 1">
          <a:extLst>
            <a:ext uri="{FF2B5EF4-FFF2-40B4-BE49-F238E27FC236}">
              <a16:creationId xmlns:a16="http://schemas.microsoft.com/office/drawing/2014/main" id="{00000000-0008-0000-4E00-000003000000}"/>
            </a:ext>
          </a:extLst>
        </xdr:cNvPr>
        <xdr:cNvSpPr>
          <a:spLocks/>
        </xdr:cNvSpPr>
      </xdr:nvSpPr>
      <xdr:spPr bwMode="auto">
        <a:xfrm>
          <a:off x="20948650" y="41592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50800</xdr:rowOff>
    </xdr:to>
    <xdr:sp macro="" textlink="">
      <xdr:nvSpPr>
        <xdr:cNvPr id="4" name="CustomShape 1">
          <a:extLst>
            <a:ext uri="{FF2B5EF4-FFF2-40B4-BE49-F238E27FC236}">
              <a16:creationId xmlns:a16="http://schemas.microsoft.com/office/drawing/2014/main" id="{00000000-0008-0000-4E00-000004000000}"/>
            </a:ext>
          </a:extLst>
        </xdr:cNvPr>
        <xdr:cNvSpPr>
          <a:spLocks/>
        </xdr:cNvSpPr>
      </xdr:nvSpPr>
      <xdr:spPr bwMode="auto">
        <a:xfrm>
          <a:off x="20948650" y="28638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19050</xdr:rowOff>
    </xdr:to>
    <xdr:sp macro="" textlink="">
      <xdr:nvSpPr>
        <xdr:cNvPr id="5" name="CustomShape 1">
          <a:extLst>
            <a:ext uri="{FF2B5EF4-FFF2-40B4-BE49-F238E27FC236}">
              <a16:creationId xmlns:a16="http://schemas.microsoft.com/office/drawing/2014/main" id="{00000000-0008-0000-4E00-000005000000}"/>
            </a:ext>
          </a:extLst>
        </xdr:cNvPr>
        <xdr:cNvSpPr>
          <a:spLocks/>
        </xdr:cNvSpPr>
      </xdr:nvSpPr>
      <xdr:spPr bwMode="auto">
        <a:xfrm>
          <a:off x="20948650" y="28638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0</xdr:colOff>
      <xdr:row>25</xdr:row>
      <xdr:rowOff>0</xdr:rowOff>
    </xdr:to>
    <xdr:sp macro="" textlink="">
      <xdr:nvSpPr>
        <xdr:cNvPr id="2" name="Text Box 66">
          <a:extLst>
            <a:ext uri="{FF2B5EF4-FFF2-40B4-BE49-F238E27FC236}">
              <a16:creationId xmlns:a16="http://schemas.microsoft.com/office/drawing/2014/main" id="{00000000-0008-0000-4F00-000002000000}"/>
            </a:ext>
          </a:extLst>
        </xdr:cNvPr>
        <xdr:cNvSpPr txBox="1">
          <a:spLocks noChangeArrowheads="1"/>
        </xdr:cNvSpPr>
      </xdr:nvSpPr>
      <xdr:spPr bwMode="auto">
        <a:xfrm>
          <a:off x="143827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3</xdr:col>
      <xdr:colOff>0</xdr:colOff>
      <xdr:row>8</xdr:row>
      <xdr:rowOff>0</xdr:rowOff>
    </xdr:from>
    <xdr:to>
      <xdr:col>3</xdr:col>
      <xdr:colOff>0</xdr:colOff>
      <xdr:row>8</xdr:row>
      <xdr:rowOff>0</xdr:rowOff>
    </xdr:to>
    <xdr:sp macro="" textlink="">
      <xdr:nvSpPr>
        <xdr:cNvPr id="3" name="Text Box 67">
          <a:extLst>
            <a:ext uri="{FF2B5EF4-FFF2-40B4-BE49-F238E27FC236}">
              <a16:creationId xmlns:a16="http://schemas.microsoft.com/office/drawing/2014/main" id="{00000000-0008-0000-4F00-000003000000}"/>
            </a:ext>
          </a:extLst>
        </xdr:cNvPr>
        <xdr:cNvSpPr txBox="1">
          <a:spLocks noChangeArrowheads="1"/>
        </xdr:cNvSpPr>
      </xdr:nvSpPr>
      <xdr:spPr bwMode="auto">
        <a:xfrm>
          <a:off x="143827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25</xdr:row>
      <xdr:rowOff>0</xdr:rowOff>
    </xdr:from>
    <xdr:to>
      <xdr:col>7</xdr:col>
      <xdr:colOff>0</xdr:colOff>
      <xdr:row>25</xdr:row>
      <xdr:rowOff>0</xdr:rowOff>
    </xdr:to>
    <xdr:sp macro="" textlink="">
      <xdr:nvSpPr>
        <xdr:cNvPr id="4" name="Text Box 68">
          <a:extLst>
            <a:ext uri="{FF2B5EF4-FFF2-40B4-BE49-F238E27FC236}">
              <a16:creationId xmlns:a16="http://schemas.microsoft.com/office/drawing/2014/main" id="{00000000-0008-0000-4F00-000004000000}"/>
            </a:ext>
          </a:extLst>
        </xdr:cNvPr>
        <xdr:cNvSpPr txBox="1">
          <a:spLocks noChangeArrowheads="1"/>
        </xdr:cNvSpPr>
      </xdr:nvSpPr>
      <xdr:spPr bwMode="auto">
        <a:xfrm>
          <a:off x="168211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8</xdr:row>
      <xdr:rowOff>0</xdr:rowOff>
    </xdr:from>
    <xdr:to>
      <xdr:col>7</xdr:col>
      <xdr:colOff>0</xdr:colOff>
      <xdr:row>8</xdr:row>
      <xdr:rowOff>0</xdr:rowOff>
    </xdr:to>
    <xdr:sp macro="" textlink="">
      <xdr:nvSpPr>
        <xdr:cNvPr id="5" name="Text Box 69">
          <a:extLst>
            <a:ext uri="{FF2B5EF4-FFF2-40B4-BE49-F238E27FC236}">
              <a16:creationId xmlns:a16="http://schemas.microsoft.com/office/drawing/2014/main" id="{00000000-0008-0000-4F00-000005000000}"/>
            </a:ext>
          </a:extLst>
        </xdr:cNvPr>
        <xdr:cNvSpPr txBox="1">
          <a:spLocks noChangeArrowheads="1"/>
        </xdr:cNvSpPr>
      </xdr:nvSpPr>
      <xdr:spPr bwMode="auto">
        <a:xfrm>
          <a:off x="168211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25</xdr:row>
      <xdr:rowOff>0</xdr:rowOff>
    </xdr:from>
    <xdr:to>
      <xdr:col>11</xdr:col>
      <xdr:colOff>0</xdr:colOff>
      <xdr:row>25</xdr:row>
      <xdr:rowOff>0</xdr:rowOff>
    </xdr:to>
    <xdr:sp macro="" textlink="">
      <xdr:nvSpPr>
        <xdr:cNvPr id="6" name="Text Box 70">
          <a:extLst>
            <a:ext uri="{FF2B5EF4-FFF2-40B4-BE49-F238E27FC236}">
              <a16:creationId xmlns:a16="http://schemas.microsoft.com/office/drawing/2014/main" id="{00000000-0008-0000-4F00-000006000000}"/>
            </a:ext>
          </a:extLst>
        </xdr:cNvPr>
        <xdr:cNvSpPr txBox="1">
          <a:spLocks noChangeArrowheads="1"/>
        </xdr:cNvSpPr>
      </xdr:nvSpPr>
      <xdr:spPr bwMode="auto">
        <a:xfrm>
          <a:off x="192595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8</xdr:row>
      <xdr:rowOff>0</xdr:rowOff>
    </xdr:from>
    <xdr:to>
      <xdr:col>11</xdr:col>
      <xdr:colOff>0</xdr:colOff>
      <xdr:row>8</xdr:row>
      <xdr:rowOff>0</xdr:rowOff>
    </xdr:to>
    <xdr:sp macro="" textlink="">
      <xdr:nvSpPr>
        <xdr:cNvPr id="7" name="Text Box 71">
          <a:extLst>
            <a:ext uri="{FF2B5EF4-FFF2-40B4-BE49-F238E27FC236}">
              <a16:creationId xmlns:a16="http://schemas.microsoft.com/office/drawing/2014/main" id="{00000000-0008-0000-4F00-000007000000}"/>
            </a:ext>
          </a:extLst>
        </xdr:cNvPr>
        <xdr:cNvSpPr txBox="1">
          <a:spLocks noChangeArrowheads="1"/>
        </xdr:cNvSpPr>
      </xdr:nvSpPr>
      <xdr:spPr bwMode="auto">
        <a:xfrm>
          <a:off x="192595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14</xdr:col>
      <xdr:colOff>120650</xdr:colOff>
      <xdr:row>3</xdr:row>
      <xdr:rowOff>12700</xdr:rowOff>
    </xdr:from>
    <xdr:to>
      <xdr:col>17</xdr:col>
      <xdr:colOff>311150</xdr:colOff>
      <xdr:row>4</xdr:row>
      <xdr:rowOff>12700</xdr:rowOff>
    </xdr:to>
    <xdr:sp macro="" textlink="">
      <xdr:nvSpPr>
        <xdr:cNvPr id="8" name="報表類別">
          <a:extLst>
            <a:ext uri="{FF2B5EF4-FFF2-40B4-BE49-F238E27FC236}">
              <a16:creationId xmlns:a16="http://schemas.microsoft.com/office/drawing/2014/main" id="{00000000-0008-0000-4F00-000008000000}"/>
            </a:ext>
          </a:extLst>
        </xdr:cNvPr>
        <xdr:cNvSpPr>
          <a:spLocks noChangeArrowheads="1"/>
        </xdr:cNvSpPr>
      </xdr:nvSpPr>
      <xdr:spPr bwMode="auto">
        <a:xfrm>
          <a:off x="21209000" y="869950"/>
          <a:ext cx="20193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14</xdr:col>
      <xdr:colOff>825</xdr:colOff>
      <xdr:row>28</xdr:row>
      <xdr:rowOff>2430</xdr:rowOff>
    </xdr:from>
    <xdr:to>
      <xdr:col>17</xdr:col>
      <xdr:colOff>307300</xdr:colOff>
      <xdr:row>29</xdr:row>
      <xdr:rowOff>32496</xdr:rowOff>
    </xdr:to>
    <xdr:sp macro="" textlink="#REF!">
      <xdr:nvSpPr>
        <xdr:cNvPr id="9" name="報表類別">
          <a:extLst>
            <a:ext uri="{FF2B5EF4-FFF2-40B4-BE49-F238E27FC236}">
              <a16:creationId xmlns:a16="http://schemas.microsoft.com/office/drawing/2014/main" id="{00000000-0008-0000-4F00-000009000000}"/>
            </a:ext>
          </a:extLst>
        </xdr:cNvPr>
        <xdr:cNvSpPr>
          <a:spLocks noChangeArrowheads="1" noTextEdit="1"/>
        </xdr:cNvSpPr>
      </xdr:nvSpPr>
      <xdr:spPr bwMode="auto">
        <a:xfrm>
          <a:off x="21089175" y="6492130"/>
          <a:ext cx="2135275" cy="245966"/>
        </a:xfrm>
        <a:prstGeom prst="rect">
          <a:avLst/>
        </a:prstGeom>
        <a:noFill/>
        <a:ln w="19050">
          <a:noFill/>
          <a:miter lim="800000"/>
          <a:headEnd/>
          <a:tailEnd/>
        </a:ln>
      </xdr:spPr>
      <xdr:txBody>
        <a:bodyPr/>
        <a:lstStyle/>
        <a:p>
          <a:pPr algn="l" rtl="1">
            <a:defRPr sz="1000"/>
          </a:pPr>
          <a:fld id="{9992869B-3DC9-48B1-92BB-555A4464E40C}" type="TxLink">
            <a:rPr lang="zh-TW" altLang="en-US" sz="1200" b="0" i="0" u="none" strike="noStrike">
              <a:solidFill>
                <a:srgbClr val="000000"/>
              </a:solidFill>
              <a:latin typeface="標楷體"/>
              <a:ea typeface="標楷體"/>
            </a:rPr>
            <a:pPr algn="l" rtl="1">
              <a:defRPr sz="1000"/>
            </a:pPr>
            <a:t>​</a:t>
          </a:fld>
          <a:endParaRPr lang="zh-TW" altLang="en-US" sz="1200" b="0" i="0" strike="noStrike">
            <a:solidFill>
              <a:srgbClr val="000000"/>
            </a:solidFill>
            <a:latin typeface="標楷體"/>
            <a:ea typeface="標楷體"/>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9dee2ab2-db85-4026-b74b-6ead9675f724_376540305I_1140004291_ATTACH2.zip.724\11402&#29872;&#20445;&#39006;&#22686;&#21034;&#20462;-&#28041;&#21450;&#20844;&#25152;\&#38468;&#20214;&#199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27744;&#19978;&#37129;&#20844;&#25152;&#24290;&#31649;&#36039;&#25910;&#22577;&#34920;-114&#24180;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refreshError="1"/>
      <sheetData sheetId="1" refreshError="1">
        <row r="6">
          <cell r="F6">
            <v>6618</v>
          </cell>
          <cell r="G6">
            <v>5050</v>
          </cell>
          <cell r="H6">
            <v>3536</v>
          </cell>
          <cell r="I6">
            <v>3001</v>
          </cell>
          <cell r="J6">
            <v>3870</v>
          </cell>
          <cell r="K6">
            <v>4492</v>
          </cell>
          <cell r="L6">
            <v>7892</v>
          </cell>
          <cell r="M6">
            <v>0</v>
          </cell>
          <cell r="N6">
            <v>3979</v>
          </cell>
          <cell r="O6">
            <v>420</v>
          </cell>
          <cell r="P6">
            <v>4950</v>
          </cell>
          <cell r="Q6">
            <v>4120</v>
          </cell>
          <cell r="R6">
            <v>0</v>
          </cell>
          <cell r="S6">
            <v>0</v>
          </cell>
          <cell r="T6">
            <v>0</v>
          </cell>
          <cell r="U6">
            <v>0</v>
          </cell>
          <cell r="V6">
            <v>0</v>
          </cell>
          <cell r="W6">
            <v>0</v>
          </cell>
          <cell r="X6">
            <v>265</v>
          </cell>
          <cell r="Y6">
            <v>12</v>
          </cell>
          <cell r="Z6">
            <v>0</v>
          </cell>
          <cell r="AA6">
            <v>0</v>
          </cell>
          <cell r="AB6">
            <v>0</v>
          </cell>
          <cell r="AC6">
            <v>102</v>
          </cell>
          <cell r="AD6">
            <v>0</v>
          </cell>
          <cell r="AE6">
            <v>0</v>
          </cell>
        </row>
        <row r="7">
          <cell r="F7">
            <v>0</v>
          </cell>
          <cell r="G7">
            <v>170</v>
          </cell>
          <cell r="H7">
            <v>0</v>
          </cell>
          <cell r="I7">
            <v>0</v>
          </cell>
          <cell r="J7">
            <v>237</v>
          </cell>
          <cell r="K7">
            <v>0</v>
          </cell>
          <cell r="L7">
            <v>1549</v>
          </cell>
          <cell r="M7">
            <v>0</v>
          </cell>
          <cell r="N7">
            <v>0</v>
          </cell>
          <cell r="O7">
            <v>0</v>
          </cell>
          <cell r="P7">
            <v>2224</v>
          </cell>
          <cell r="Q7">
            <v>2102</v>
          </cell>
          <cell r="R7">
            <v>2125</v>
          </cell>
          <cell r="S7">
            <v>0</v>
          </cell>
          <cell r="T7">
            <v>0</v>
          </cell>
          <cell r="U7">
            <v>0</v>
          </cell>
          <cell r="V7">
            <v>0</v>
          </cell>
          <cell r="W7">
            <v>0</v>
          </cell>
          <cell r="X7">
            <v>0</v>
          </cell>
          <cell r="Y7">
            <v>0</v>
          </cell>
          <cell r="Z7">
            <v>0</v>
          </cell>
          <cell r="AA7">
            <v>0</v>
          </cell>
          <cell r="AB7">
            <v>393</v>
          </cell>
          <cell r="AC7">
            <v>0</v>
          </cell>
          <cell r="AD7">
            <v>0</v>
          </cell>
          <cell r="AE7">
            <v>0</v>
          </cell>
        </row>
        <row r="8">
          <cell r="F8">
            <v>79880</v>
          </cell>
          <cell r="G8">
            <v>20602</v>
          </cell>
          <cell r="H8">
            <v>0</v>
          </cell>
          <cell r="I8">
            <v>3579</v>
          </cell>
          <cell r="J8">
            <v>47</v>
          </cell>
          <cell r="K8">
            <v>27128</v>
          </cell>
          <cell r="L8">
            <v>4927</v>
          </cell>
          <cell r="M8">
            <v>0</v>
          </cell>
          <cell r="N8">
            <v>7119</v>
          </cell>
          <cell r="O8">
            <v>0</v>
          </cell>
          <cell r="P8">
            <v>0</v>
          </cell>
          <cell r="Q8">
            <v>0</v>
          </cell>
          <cell r="R8">
            <v>701</v>
          </cell>
          <cell r="S8">
            <v>0</v>
          </cell>
          <cell r="T8">
            <v>0</v>
          </cell>
          <cell r="U8">
            <v>0</v>
          </cell>
          <cell r="V8">
            <v>0</v>
          </cell>
          <cell r="W8">
            <v>0</v>
          </cell>
          <cell r="X8">
            <v>0</v>
          </cell>
          <cell r="Y8">
            <v>0</v>
          </cell>
          <cell r="Z8">
            <v>0</v>
          </cell>
          <cell r="AA8">
            <v>0</v>
          </cell>
          <cell r="AB8">
            <v>0</v>
          </cell>
          <cell r="AC8">
            <v>0</v>
          </cell>
          <cell r="AD8">
            <v>0</v>
          </cell>
          <cell r="AE8">
            <v>0</v>
          </cell>
        </row>
        <row r="13">
          <cell r="F13">
            <v>200</v>
          </cell>
          <cell r="G13">
            <v>0</v>
          </cell>
          <cell r="H13">
            <v>0</v>
          </cell>
          <cell r="I13">
            <v>0</v>
          </cell>
          <cell r="J13">
            <v>20</v>
          </cell>
          <cell r="K13">
            <v>0</v>
          </cell>
          <cell r="L13">
            <v>36</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20">
          <cell r="F20">
            <v>2670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17"/>
  <sheetViews>
    <sheetView tabSelected="1" zoomScale="90" zoomScaleNormal="90" workbookViewId="0">
      <pane xSplit="2" ySplit="10" topLeftCell="F24" activePane="bottomRight" state="frozen"/>
      <selection pane="topRight" activeCell="C1" sqref="C1"/>
      <selection pane="bottomLeft" activeCell="A11" sqref="A11"/>
      <selection pane="bottomRight" activeCell="J70" sqref="J70"/>
    </sheetView>
  </sheetViews>
  <sheetFormatPr defaultColWidth="8.69921875" defaultRowHeight="15.55"/>
  <cols>
    <col min="1" max="1" width="6.69921875" style="94" customWidth="1"/>
    <col min="2" max="2" width="39" style="47" customWidth="1"/>
    <col min="3" max="3" width="7.5" style="47" customWidth="1"/>
    <col min="4" max="15" width="14.59765625" style="47" customWidth="1"/>
    <col min="16" max="16" width="23.5" style="47" customWidth="1"/>
    <col min="17" max="17" width="16.59765625" style="47" customWidth="1"/>
    <col min="18" max="19" width="9.5" style="47" customWidth="1"/>
    <col min="20" max="16384" width="8.69921875" style="47"/>
  </cols>
  <sheetData>
    <row r="1" spans="1:17" ht="22.5">
      <c r="A1" s="925" t="s">
        <v>2577</v>
      </c>
      <c r="B1" s="926"/>
      <c r="C1" s="926"/>
      <c r="D1" s="926"/>
      <c r="E1" s="926"/>
      <c r="F1" s="926"/>
      <c r="G1" s="926"/>
      <c r="H1" s="926"/>
      <c r="I1" s="926"/>
      <c r="J1" s="926"/>
      <c r="K1" s="926"/>
      <c r="L1" s="926"/>
      <c r="M1" s="926"/>
      <c r="N1" s="926"/>
      <c r="O1" s="926"/>
      <c r="P1" s="927"/>
      <c r="Q1" s="46"/>
    </row>
    <row r="2" spans="1:17" ht="19.600000000000001">
      <c r="A2" s="928" t="s">
        <v>628</v>
      </c>
      <c r="B2" s="929"/>
      <c r="C2" s="929"/>
      <c r="D2" s="929"/>
      <c r="E2" s="929"/>
      <c r="F2" s="929"/>
      <c r="G2" s="929"/>
      <c r="H2" s="929"/>
      <c r="I2" s="929"/>
      <c r="J2" s="929"/>
      <c r="K2" s="929"/>
      <c r="L2" s="929"/>
      <c r="M2" s="929"/>
      <c r="N2" s="929"/>
      <c r="O2" s="929"/>
      <c r="P2" s="930"/>
      <c r="Q2" s="48"/>
    </row>
    <row r="3" spans="1:17">
      <c r="A3" s="942" t="s">
        <v>1060</v>
      </c>
      <c r="B3" s="943"/>
      <c r="C3" s="944"/>
      <c r="D3" s="944"/>
      <c r="E3" s="49"/>
      <c r="F3" s="49"/>
      <c r="G3" s="49"/>
      <c r="H3" s="49"/>
      <c r="I3" s="49"/>
      <c r="J3" s="49"/>
      <c r="K3" s="49"/>
      <c r="L3" s="49"/>
      <c r="M3" s="49"/>
      <c r="N3" s="49"/>
      <c r="O3" s="49"/>
      <c r="P3" s="50"/>
    </row>
    <row r="4" spans="1:17">
      <c r="A4" s="918" t="s">
        <v>1064</v>
      </c>
      <c r="B4" s="919"/>
      <c r="C4" s="920"/>
      <c r="D4" s="920"/>
      <c r="E4" s="51"/>
      <c r="F4" s="96"/>
      <c r="G4" s="96"/>
      <c r="H4" s="96"/>
      <c r="I4" s="96"/>
      <c r="J4" s="96"/>
      <c r="K4" s="96"/>
      <c r="L4" s="96"/>
      <c r="M4" s="96"/>
      <c r="N4" s="96"/>
      <c r="O4" s="96"/>
      <c r="P4" s="52"/>
    </row>
    <row r="5" spans="1:17">
      <c r="A5" s="918" t="s">
        <v>1061</v>
      </c>
      <c r="B5" s="919"/>
      <c r="C5" s="920"/>
      <c r="D5" s="920"/>
      <c r="E5" s="51"/>
      <c r="F5" s="96"/>
      <c r="G5" s="96"/>
      <c r="H5" s="96"/>
      <c r="I5" s="96"/>
      <c r="J5" s="96"/>
      <c r="K5" s="96"/>
      <c r="L5" s="96"/>
      <c r="M5" s="96"/>
      <c r="N5" s="96"/>
      <c r="O5" s="96"/>
      <c r="P5" s="52"/>
    </row>
    <row r="6" spans="1:17">
      <c r="A6" s="918" t="s">
        <v>1062</v>
      </c>
      <c r="B6" s="919"/>
      <c r="C6" s="920"/>
      <c r="D6" s="920"/>
      <c r="E6" s="96"/>
      <c r="F6" s="96"/>
      <c r="G6" s="96"/>
      <c r="H6" s="95"/>
      <c r="I6" s="95"/>
      <c r="J6" s="95"/>
      <c r="K6" s="95"/>
      <c r="L6" s="95"/>
      <c r="M6" s="931" t="s">
        <v>629</v>
      </c>
      <c r="N6" s="931"/>
      <c r="O6" s="931"/>
      <c r="P6" s="932"/>
    </row>
    <row r="7" spans="1:17">
      <c r="A7" s="108" t="s">
        <v>1063</v>
      </c>
      <c r="B7" s="109"/>
      <c r="C7" s="53"/>
      <c r="D7" s="53"/>
      <c r="E7" s="53"/>
      <c r="F7" s="54"/>
      <c r="G7" s="54"/>
      <c r="H7" s="55"/>
      <c r="I7" s="55"/>
      <c r="J7" s="55"/>
      <c r="K7" s="55"/>
      <c r="L7" s="55"/>
      <c r="M7" s="933" t="s">
        <v>1065</v>
      </c>
      <c r="N7" s="933"/>
      <c r="O7" s="933"/>
      <c r="P7" s="934"/>
    </row>
    <row r="8" spans="1:17">
      <c r="A8" s="56"/>
      <c r="B8" s="57"/>
      <c r="C8" s="57"/>
      <c r="D8" s="57"/>
      <c r="E8" s="57"/>
      <c r="F8" s="57"/>
      <c r="G8" s="57"/>
      <c r="H8" s="57"/>
      <c r="I8" s="57"/>
      <c r="J8" s="57"/>
      <c r="K8" s="57"/>
      <c r="L8" s="57"/>
      <c r="M8" s="57"/>
      <c r="N8" s="57"/>
      <c r="O8" s="57"/>
      <c r="P8" s="58"/>
    </row>
    <row r="9" spans="1:17" ht="22.2" customHeight="1">
      <c r="A9" s="921" t="s">
        <v>630</v>
      </c>
      <c r="B9" s="938" t="s">
        <v>631</v>
      </c>
      <c r="C9" s="938" t="s">
        <v>632</v>
      </c>
      <c r="D9" s="939" t="s">
        <v>633</v>
      </c>
      <c r="E9" s="940"/>
      <c r="F9" s="940"/>
      <c r="G9" s="940"/>
      <c r="H9" s="940"/>
      <c r="I9" s="940"/>
      <c r="J9" s="940"/>
      <c r="K9" s="940"/>
      <c r="L9" s="940"/>
      <c r="M9" s="940"/>
      <c r="N9" s="940"/>
      <c r="O9" s="941"/>
      <c r="P9" s="59" t="s">
        <v>634</v>
      </c>
    </row>
    <row r="10" spans="1:17" ht="22.2" customHeight="1">
      <c r="A10" s="921"/>
      <c r="B10" s="938"/>
      <c r="C10" s="938"/>
      <c r="D10" s="60" t="s">
        <v>635</v>
      </c>
      <c r="E10" s="60" t="s">
        <v>636</v>
      </c>
      <c r="F10" s="60" t="s">
        <v>637</v>
      </c>
      <c r="G10" s="60" t="s">
        <v>638</v>
      </c>
      <c r="H10" s="60" t="s">
        <v>639</v>
      </c>
      <c r="I10" s="60" t="s">
        <v>640</v>
      </c>
      <c r="J10" s="60" t="s">
        <v>641</v>
      </c>
      <c r="K10" s="60" t="s">
        <v>642</v>
      </c>
      <c r="L10" s="60" t="s">
        <v>643</v>
      </c>
      <c r="M10" s="60" t="s">
        <v>644</v>
      </c>
      <c r="N10" s="60" t="s">
        <v>645</v>
      </c>
      <c r="O10" s="60" t="s">
        <v>646</v>
      </c>
      <c r="P10" s="61"/>
    </row>
    <row r="11" spans="1:17" ht="31.55" customHeight="1">
      <c r="A11" s="884" t="s">
        <v>647</v>
      </c>
      <c r="B11" s="935" t="s">
        <v>981</v>
      </c>
      <c r="C11" s="887" t="s">
        <v>648</v>
      </c>
      <c r="D11" s="62"/>
      <c r="E11" s="63" t="s">
        <v>649</v>
      </c>
      <c r="F11" s="63">
        <v>45741</v>
      </c>
      <c r="G11" s="63">
        <v>45772</v>
      </c>
      <c r="H11" s="63">
        <v>45803</v>
      </c>
      <c r="I11" s="63">
        <v>45833</v>
      </c>
      <c r="J11" s="63">
        <v>45863</v>
      </c>
      <c r="K11" s="63">
        <v>45894</v>
      </c>
      <c r="L11" s="63">
        <v>45925</v>
      </c>
      <c r="M11" s="63">
        <v>45957</v>
      </c>
      <c r="N11" s="63">
        <v>45986</v>
      </c>
      <c r="O11" s="63">
        <v>46016</v>
      </c>
      <c r="P11" s="99"/>
    </row>
    <row r="12" spans="1:17" ht="20.2" customHeight="1">
      <c r="A12" s="885"/>
      <c r="B12" s="936"/>
      <c r="C12" s="888"/>
      <c r="D12" s="64"/>
      <c r="E12" s="65">
        <v>0.70833333333333337</v>
      </c>
      <c r="F12" s="65">
        <v>0.70833333333333337</v>
      </c>
      <c r="G12" s="64">
        <v>0.70833333333333337</v>
      </c>
      <c r="H12" s="65">
        <v>0.70833333333333337</v>
      </c>
      <c r="I12" s="65">
        <v>0.70833333333333337</v>
      </c>
      <c r="J12" s="65">
        <v>0.70833333333333337</v>
      </c>
      <c r="K12" s="65">
        <v>0.70833333333333337</v>
      </c>
      <c r="L12" s="65">
        <v>0.70833333333333337</v>
      </c>
      <c r="M12" s="65">
        <v>0.70833333333333337</v>
      </c>
      <c r="N12" s="65">
        <v>0.70833333333333337</v>
      </c>
      <c r="O12" s="65">
        <v>0.70833333333333337</v>
      </c>
      <c r="P12" s="99"/>
    </row>
    <row r="13" spans="1:17" ht="31.55" customHeight="1">
      <c r="A13" s="886"/>
      <c r="B13" s="937"/>
      <c r="C13" s="889"/>
      <c r="D13" s="66"/>
      <c r="E13" s="166" t="s">
        <v>1574</v>
      </c>
      <c r="F13" s="166" t="s">
        <v>2108</v>
      </c>
      <c r="G13" s="166" t="s">
        <v>2490</v>
      </c>
      <c r="H13" s="166" t="s">
        <v>2678</v>
      </c>
      <c r="I13" s="166" t="s">
        <v>2968</v>
      </c>
      <c r="J13" s="166" t="s">
        <v>2976</v>
      </c>
      <c r="K13" s="66" t="s">
        <v>650</v>
      </c>
      <c r="L13" s="66" t="s">
        <v>651</v>
      </c>
      <c r="M13" s="66" t="s">
        <v>652</v>
      </c>
      <c r="N13" s="66" t="s">
        <v>653</v>
      </c>
      <c r="O13" s="66" t="s">
        <v>654</v>
      </c>
      <c r="P13" s="100"/>
    </row>
    <row r="14" spans="1:17" ht="20.2" customHeight="1">
      <c r="A14" s="884" t="s">
        <v>975</v>
      </c>
      <c r="B14" s="954" t="s">
        <v>1018</v>
      </c>
      <c r="C14" s="887" t="s">
        <v>976</v>
      </c>
      <c r="D14" s="67">
        <v>45677</v>
      </c>
      <c r="E14" s="67"/>
      <c r="F14" s="67"/>
      <c r="G14" s="67"/>
      <c r="H14" s="67"/>
      <c r="I14" s="67"/>
      <c r="J14" s="67"/>
      <c r="K14" s="67"/>
      <c r="L14" s="67"/>
      <c r="M14" s="67"/>
      <c r="N14" s="67"/>
      <c r="O14" s="67"/>
      <c r="P14" s="878" t="s">
        <v>1019</v>
      </c>
    </row>
    <row r="15" spans="1:17" ht="20.2" customHeight="1">
      <c r="A15" s="885"/>
      <c r="B15" s="955"/>
      <c r="C15" s="888"/>
      <c r="D15" s="65">
        <v>0.70833333333333337</v>
      </c>
      <c r="E15" s="65"/>
      <c r="F15" s="65"/>
      <c r="G15" s="65"/>
      <c r="H15" s="65"/>
      <c r="I15" s="65"/>
      <c r="J15" s="65"/>
      <c r="K15" s="65"/>
      <c r="L15" s="65"/>
      <c r="M15" s="65"/>
      <c r="N15" s="65"/>
      <c r="O15" s="65"/>
      <c r="P15" s="879"/>
    </row>
    <row r="16" spans="1:17" ht="20.2" customHeight="1">
      <c r="A16" s="886"/>
      <c r="B16" s="956"/>
      <c r="C16" s="889"/>
      <c r="D16" s="166" t="s">
        <v>1130</v>
      </c>
      <c r="E16" s="66"/>
      <c r="F16" s="66"/>
      <c r="G16" s="66"/>
      <c r="H16" s="66"/>
      <c r="I16" s="66"/>
      <c r="J16" s="66"/>
      <c r="K16" s="66"/>
      <c r="L16" s="66"/>
      <c r="M16" s="66"/>
      <c r="N16" s="66"/>
      <c r="O16" s="66"/>
      <c r="P16" s="880"/>
    </row>
    <row r="17" spans="1:16" ht="20.2" customHeight="1">
      <c r="A17" s="884" t="s">
        <v>975</v>
      </c>
      <c r="B17" s="957" t="s">
        <v>959</v>
      </c>
      <c r="C17" s="887" t="s">
        <v>648</v>
      </c>
      <c r="D17" s="67"/>
      <c r="E17" s="67">
        <v>45708</v>
      </c>
      <c r="F17" s="67">
        <v>45736</v>
      </c>
      <c r="G17" s="67">
        <v>45768</v>
      </c>
      <c r="H17" s="67">
        <v>45797</v>
      </c>
      <c r="I17" s="67">
        <v>45828</v>
      </c>
      <c r="J17" s="67">
        <v>45859</v>
      </c>
      <c r="K17" s="67">
        <v>45889</v>
      </c>
      <c r="L17" s="67">
        <v>45922</v>
      </c>
      <c r="M17" s="67">
        <v>45950</v>
      </c>
      <c r="N17" s="67">
        <v>45981</v>
      </c>
      <c r="O17" s="67">
        <v>46013</v>
      </c>
      <c r="P17" s="878" t="s">
        <v>1020</v>
      </c>
    </row>
    <row r="18" spans="1:16" ht="20.2" customHeight="1">
      <c r="A18" s="885"/>
      <c r="B18" s="958"/>
      <c r="C18" s="888"/>
      <c r="D18" s="65"/>
      <c r="E18" s="65">
        <v>0.70833333333333337</v>
      </c>
      <c r="F18" s="65">
        <v>0.70833333333333337</v>
      </c>
      <c r="G18" s="65">
        <v>0.70833333333333337</v>
      </c>
      <c r="H18" s="65">
        <v>0.70833333333333337</v>
      </c>
      <c r="I18" s="65">
        <v>0.70833333333333337</v>
      </c>
      <c r="J18" s="65">
        <v>0.70833333333333337</v>
      </c>
      <c r="K18" s="65">
        <v>0.70833333333333337</v>
      </c>
      <c r="L18" s="65">
        <v>0.70833333333333337</v>
      </c>
      <c r="M18" s="65">
        <v>0.70833333333333337</v>
      </c>
      <c r="N18" s="65">
        <v>0.70833333333333337</v>
      </c>
      <c r="O18" s="65">
        <v>0.70833333333333337</v>
      </c>
      <c r="P18" s="879"/>
    </row>
    <row r="19" spans="1:16" ht="20.2" customHeight="1">
      <c r="A19" s="886"/>
      <c r="B19" s="959"/>
      <c r="C19" s="889"/>
      <c r="D19" s="66"/>
      <c r="E19" s="166" t="s">
        <v>1992</v>
      </c>
      <c r="F19" s="166" t="s">
        <v>2112</v>
      </c>
      <c r="G19" s="166" t="s">
        <v>2498</v>
      </c>
      <c r="H19" s="166" t="s">
        <v>2682</v>
      </c>
      <c r="I19" s="166" t="s">
        <v>2968</v>
      </c>
      <c r="J19" s="166" t="s">
        <v>2976</v>
      </c>
      <c r="K19" s="66" t="s">
        <v>650</v>
      </c>
      <c r="L19" s="66" t="s">
        <v>651</v>
      </c>
      <c r="M19" s="66" t="s">
        <v>652</v>
      </c>
      <c r="N19" s="66" t="s">
        <v>653</v>
      </c>
      <c r="O19" s="66" t="s">
        <v>654</v>
      </c>
      <c r="P19" s="880"/>
    </row>
    <row r="20" spans="1:16" ht="20.2" customHeight="1">
      <c r="A20" s="884" t="s">
        <v>975</v>
      </c>
      <c r="B20" s="98" t="s">
        <v>960</v>
      </c>
      <c r="C20" s="887" t="s">
        <v>648</v>
      </c>
      <c r="D20" s="67">
        <v>45677</v>
      </c>
      <c r="E20" s="67">
        <v>45708</v>
      </c>
      <c r="F20" s="67">
        <v>45736</v>
      </c>
      <c r="G20" s="67">
        <v>45768</v>
      </c>
      <c r="H20" s="67">
        <v>45797</v>
      </c>
      <c r="I20" s="67">
        <v>45828</v>
      </c>
      <c r="J20" s="67">
        <v>45859</v>
      </c>
      <c r="K20" s="67">
        <v>45889</v>
      </c>
      <c r="L20" s="67">
        <v>45922</v>
      </c>
      <c r="M20" s="67">
        <v>45950</v>
      </c>
      <c r="N20" s="67">
        <v>45981</v>
      </c>
      <c r="O20" s="67">
        <v>46013</v>
      </c>
      <c r="P20" s="878" t="s">
        <v>1021</v>
      </c>
    </row>
    <row r="21" spans="1:16" ht="20.2" customHeight="1">
      <c r="A21" s="885"/>
      <c r="B21" s="97" t="s">
        <v>789</v>
      </c>
      <c r="C21" s="888"/>
      <c r="D21" s="65">
        <v>0.70833333333333337</v>
      </c>
      <c r="E21" s="65">
        <v>0.70833333333333337</v>
      </c>
      <c r="F21" s="65">
        <v>0.70833333333333337</v>
      </c>
      <c r="G21" s="65">
        <v>0.70833333333333337</v>
      </c>
      <c r="H21" s="65">
        <v>0.70833333333333337</v>
      </c>
      <c r="I21" s="65">
        <v>0.70833333333333337</v>
      </c>
      <c r="J21" s="65">
        <v>0.70833333333333337</v>
      </c>
      <c r="K21" s="65">
        <v>0.70833333333333337</v>
      </c>
      <c r="L21" s="65">
        <v>0.70833333333333337</v>
      </c>
      <c r="M21" s="65">
        <v>0.70833333333333337</v>
      </c>
      <c r="N21" s="65">
        <v>0.70833333333333337</v>
      </c>
      <c r="O21" s="65">
        <v>0.70833333333333337</v>
      </c>
      <c r="P21" s="879"/>
    </row>
    <row r="22" spans="1:16" ht="20.2" customHeight="1">
      <c r="A22" s="886"/>
      <c r="B22" s="97" t="s">
        <v>790</v>
      </c>
      <c r="C22" s="889"/>
      <c r="D22" s="166" t="s">
        <v>1179</v>
      </c>
      <c r="E22" s="166" t="s">
        <v>1594</v>
      </c>
      <c r="F22" s="166" t="s">
        <v>2112</v>
      </c>
      <c r="G22" s="166" t="s">
        <v>2490</v>
      </c>
      <c r="H22" s="166" t="s">
        <v>2682</v>
      </c>
      <c r="I22" s="166" t="s">
        <v>2968</v>
      </c>
      <c r="J22" s="166" t="s">
        <v>2983</v>
      </c>
      <c r="K22" s="66" t="s">
        <v>650</v>
      </c>
      <c r="L22" s="66" t="s">
        <v>651</v>
      </c>
      <c r="M22" s="66" t="s">
        <v>652</v>
      </c>
      <c r="N22" s="66" t="s">
        <v>653</v>
      </c>
      <c r="O22" s="66" t="s">
        <v>654</v>
      </c>
      <c r="P22" s="880"/>
    </row>
    <row r="23" spans="1:16" ht="20.2" customHeight="1">
      <c r="A23" s="891" t="s">
        <v>656</v>
      </c>
      <c r="B23" s="922" t="s">
        <v>978</v>
      </c>
      <c r="C23" s="890" t="s">
        <v>648</v>
      </c>
      <c r="D23" s="63">
        <v>45672</v>
      </c>
      <c r="E23" s="63"/>
      <c r="F23" s="63"/>
      <c r="G23" s="63"/>
      <c r="H23" s="63"/>
      <c r="I23" s="63"/>
      <c r="J23" s="63"/>
      <c r="K23" s="63"/>
      <c r="L23" s="63"/>
      <c r="M23" s="63"/>
      <c r="N23" s="63"/>
      <c r="O23" s="63"/>
      <c r="P23" s="878" t="s">
        <v>1022</v>
      </c>
    </row>
    <row r="24" spans="1:16" ht="20.2" customHeight="1">
      <c r="A24" s="885"/>
      <c r="B24" s="923"/>
      <c r="C24" s="888"/>
      <c r="D24" s="70">
        <v>0.70833333333333337</v>
      </c>
      <c r="E24" s="70"/>
      <c r="F24" s="70"/>
      <c r="G24" s="70"/>
      <c r="H24" s="70"/>
      <c r="I24" s="70"/>
      <c r="J24" s="70"/>
      <c r="K24" s="70"/>
      <c r="L24" s="70"/>
      <c r="M24" s="70"/>
      <c r="N24" s="70"/>
      <c r="O24" s="70"/>
      <c r="P24" s="879"/>
    </row>
    <row r="25" spans="1:16" ht="20.2" customHeight="1">
      <c r="A25" s="886"/>
      <c r="B25" s="924"/>
      <c r="C25" s="889"/>
      <c r="D25" s="166" t="s">
        <v>1220</v>
      </c>
      <c r="E25" s="71"/>
      <c r="F25" s="71"/>
      <c r="G25" s="71"/>
      <c r="H25" s="71"/>
      <c r="I25" s="71"/>
      <c r="J25" s="71"/>
      <c r="K25" s="71"/>
      <c r="L25" s="71"/>
      <c r="M25" s="71"/>
      <c r="N25" s="72"/>
      <c r="O25" s="72"/>
      <c r="P25" s="880"/>
    </row>
    <row r="26" spans="1:16" ht="20.2" customHeight="1">
      <c r="A26" s="891" t="s">
        <v>656</v>
      </c>
      <c r="B26" s="922" t="s">
        <v>979</v>
      </c>
      <c r="C26" s="890" t="s">
        <v>648</v>
      </c>
      <c r="D26" s="63">
        <v>45672</v>
      </c>
      <c r="E26" s="63"/>
      <c r="F26" s="63"/>
      <c r="G26" s="63"/>
      <c r="H26" s="63"/>
      <c r="I26" s="63"/>
      <c r="J26" s="63"/>
      <c r="K26" s="63"/>
      <c r="L26" s="63"/>
      <c r="M26" s="63"/>
      <c r="N26" s="63"/>
      <c r="O26" s="63"/>
      <c r="P26" s="878" t="s">
        <v>1022</v>
      </c>
    </row>
    <row r="27" spans="1:16" ht="20.2" customHeight="1">
      <c r="A27" s="885"/>
      <c r="B27" s="952"/>
      <c r="C27" s="888"/>
      <c r="D27" s="70">
        <v>0.70833333333333337</v>
      </c>
      <c r="E27" s="70"/>
      <c r="F27" s="70"/>
      <c r="G27" s="70"/>
      <c r="H27" s="70"/>
      <c r="I27" s="70"/>
      <c r="J27" s="70"/>
      <c r="K27" s="70"/>
      <c r="L27" s="70"/>
      <c r="M27" s="70"/>
      <c r="N27" s="70"/>
      <c r="O27" s="70"/>
      <c r="P27" s="879"/>
    </row>
    <row r="28" spans="1:16" ht="20.2" customHeight="1">
      <c r="A28" s="886"/>
      <c r="B28" s="953"/>
      <c r="C28" s="889"/>
      <c r="D28" s="166" t="s">
        <v>1251</v>
      </c>
      <c r="E28" s="71"/>
      <c r="F28" s="71"/>
      <c r="G28" s="71"/>
      <c r="H28" s="71"/>
      <c r="I28" s="71"/>
      <c r="J28" s="71"/>
      <c r="K28" s="71"/>
      <c r="L28" s="71"/>
      <c r="M28" s="71"/>
      <c r="N28" s="72"/>
      <c r="O28" s="72"/>
      <c r="P28" s="880"/>
    </row>
    <row r="29" spans="1:16" ht="20.2" customHeight="1">
      <c r="A29" s="884" t="s">
        <v>656</v>
      </c>
      <c r="B29" s="922" t="s">
        <v>980</v>
      </c>
      <c r="C29" s="887" t="s">
        <v>648</v>
      </c>
      <c r="D29" s="63"/>
      <c r="E29" s="63"/>
      <c r="F29" s="63"/>
      <c r="G29" s="63">
        <v>45762</v>
      </c>
      <c r="H29" s="63"/>
      <c r="I29" s="63"/>
      <c r="J29" s="63">
        <v>45853</v>
      </c>
      <c r="K29" s="63"/>
      <c r="L29" s="63"/>
      <c r="M29" s="63">
        <v>45945</v>
      </c>
      <c r="N29" s="63"/>
      <c r="O29" s="63"/>
      <c r="P29" s="878" t="s">
        <v>1044</v>
      </c>
    </row>
    <row r="30" spans="1:16" ht="20.2" customHeight="1">
      <c r="A30" s="885"/>
      <c r="B30" s="923"/>
      <c r="C30" s="888"/>
      <c r="D30" s="70"/>
      <c r="E30" s="70"/>
      <c r="F30" s="70"/>
      <c r="G30" s="70">
        <v>0.70833333333333337</v>
      </c>
      <c r="H30" s="70"/>
      <c r="I30" s="70"/>
      <c r="J30" s="70">
        <v>0.70833333333333337</v>
      </c>
      <c r="K30" s="70"/>
      <c r="L30" s="70"/>
      <c r="M30" s="70">
        <v>0.70833333333333337</v>
      </c>
      <c r="N30" s="70"/>
      <c r="O30" s="70"/>
      <c r="P30" s="879"/>
    </row>
    <row r="31" spans="1:16" ht="20.2" customHeight="1">
      <c r="A31" s="886"/>
      <c r="B31" s="924"/>
      <c r="C31" s="889"/>
      <c r="D31" s="71"/>
      <c r="E31" s="71"/>
      <c r="F31" s="71"/>
      <c r="G31" s="166" t="s">
        <v>2514</v>
      </c>
      <c r="H31" s="71"/>
      <c r="I31" s="71"/>
      <c r="J31" s="166" t="s">
        <v>2987</v>
      </c>
      <c r="K31" s="71"/>
      <c r="L31" s="71"/>
      <c r="M31" s="71" t="s">
        <v>657</v>
      </c>
      <c r="N31" s="72"/>
      <c r="O31" s="72"/>
      <c r="P31" s="880"/>
    </row>
    <row r="32" spans="1:16" ht="20.2" customHeight="1">
      <c r="A32" s="884" t="s">
        <v>656</v>
      </c>
      <c r="B32" s="881" t="s">
        <v>965</v>
      </c>
      <c r="C32" s="887" t="s">
        <v>648</v>
      </c>
      <c r="D32" s="63">
        <v>45672</v>
      </c>
      <c r="E32" s="63"/>
      <c r="F32" s="63"/>
      <c r="G32" s="63"/>
      <c r="H32" s="63"/>
      <c r="I32" s="63"/>
      <c r="J32" s="63"/>
      <c r="K32" s="63"/>
      <c r="L32" s="63"/>
      <c r="M32" s="63"/>
      <c r="N32" s="63"/>
      <c r="O32" s="63"/>
      <c r="P32" s="878" t="s">
        <v>1022</v>
      </c>
    </row>
    <row r="33" spans="1:16" ht="20.2" customHeight="1">
      <c r="A33" s="885"/>
      <c r="B33" s="882"/>
      <c r="C33" s="888"/>
      <c r="D33" s="70">
        <v>0.70833333333333337</v>
      </c>
      <c r="E33" s="70"/>
      <c r="F33" s="70"/>
      <c r="G33" s="70"/>
      <c r="H33" s="70"/>
      <c r="I33" s="70"/>
      <c r="J33" s="70"/>
      <c r="K33" s="70"/>
      <c r="L33" s="70"/>
      <c r="M33" s="70"/>
      <c r="N33" s="70"/>
      <c r="O33" s="70"/>
      <c r="P33" s="879"/>
    </row>
    <row r="34" spans="1:16" ht="20.2" customHeight="1">
      <c r="A34" s="886"/>
      <c r="B34" s="883"/>
      <c r="C34" s="889"/>
      <c r="D34" s="166" t="s">
        <v>1251</v>
      </c>
      <c r="E34" s="71"/>
      <c r="F34" s="71"/>
      <c r="G34" s="71"/>
      <c r="H34" s="71"/>
      <c r="I34" s="71"/>
      <c r="J34" s="71"/>
      <c r="K34" s="71"/>
      <c r="L34" s="71"/>
      <c r="M34" s="71"/>
      <c r="N34" s="72"/>
      <c r="O34" s="72"/>
      <c r="P34" s="880"/>
    </row>
    <row r="35" spans="1:16" ht="20.2" customHeight="1">
      <c r="A35" s="884" t="s">
        <v>656</v>
      </c>
      <c r="B35" s="881" t="s">
        <v>961</v>
      </c>
      <c r="C35" s="887" t="s">
        <v>648</v>
      </c>
      <c r="D35" s="63"/>
      <c r="E35" s="63"/>
      <c r="F35" s="63"/>
      <c r="G35" s="63">
        <v>45762</v>
      </c>
      <c r="H35" s="63"/>
      <c r="I35" s="63"/>
      <c r="J35" s="63">
        <v>45853</v>
      </c>
      <c r="K35" s="63"/>
      <c r="L35" s="63"/>
      <c r="M35" s="63">
        <v>45945</v>
      </c>
      <c r="N35" s="63"/>
      <c r="O35" s="63"/>
      <c r="P35" s="878" t="s">
        <v>1044</v>
      </c>
    </row>
    <row r="36" spans="1:16" ht="20.2" customHeight="1">
      <c r="A36" s="885"/>
      <c r="B36" s="882"/>
      <c r="C36" s="888"/>
      <c r="D36" s="70"/>
      <c r="E36" s="70"/>
      <c r="F36" s="70"/>
      <c r="G36" s="70">
        <v>0.70833333333333337</v>
      </c>
      <c r="H36" s="70"/>
      <c r="I36" s="70"/>
      <c r="J36" s="70">
        <v>0.70833333333333337</v>
      </c>
      <c r="K36" s="70"/>
      <c r="L36" s="70"/>
      <c r="M36" s="70">
        <v>0.70833333333333337</v>
      </c>
      <c r="N36" s="70"/>
      <c r="O36" s="70"/>
      <c r="P36" s="879"/>
    </row>
    <row r="37" spans="1:16" ht="20.2" customHeight="1">
      <c r="A37" s="886"/>
      <c r="B37" s="883"/>
      <c r="C37" s="889"/>
      <c r="D37" s="71"/>
      <c r="E37" s="71"/>
      <c r="F37" s="71"/>
      <c r="G37" s="166" t="s">
        <v>2531</v>
      </c>
      <c r="H37" s="71"/>
      <c r="I37" s="71"/>
      <c r="J37" s="166" t="s">
        <v>2991</v>
      </c>
      <c r="K37" s="71"/>
      <c r="L37" s="71"/>
      <c r="M37" s="71" t="s">
        <v>659</v>
      </c>
      <c r="N37" s="72"/>
      <c r="O37" s="72"/>
      <c r="P37" s="880"/>
    </row>
    <row r="38" spans="1:16" ht="20.2" customHeight="1">
      <c r="A38" s="891" t="s">
        <v>656</v>
      </c>
      <c r="B38" s="881" t="s">
        <v>966</v>
      </c>
      <c r="C38" s="890" t="s">
        <v>648</v>
      </c>
      <c r="D38" s="63">
        <v>45672</v>
      </c>
      <c r="E38" s="63"/>
      <c r="F38" s="63"/>
      <c r="G38" s="63"/>
      <c r="H38" s="63"/>
      <c r="I38" s="63"/>
      <c r="J38" s="63"/>
      <c r="K38" s="63"/>
      <c r="L38" s="63"/>
      <c r="M38" s="63"/>
      <c r="N38" s="63"/>
      <c r="O38" s="63"/>
      <c r="P38" s="878" t="s">
        <v>1022</v>
      </c>
    </row>
    <row r="39" spans="1:16" ht="20.2" customHeight="1">
      <c r="A39" s="885"/>
      <c r="B39" s="882"/>
      <c r="C39" s="888"/>
      <c r="D39" s="70">
        <v>0.70833333333333337</v>
      </c>
      <c r="E39" s="70"/>
      <c r="F39" s="70"/>
      <c r="G39" s="70"/>
      <c r="H39" s="70"/>
      <c r="I39" s="70"/>
      <c r="J39" s="70"/>
      <c r="K39" s="70"/>
      <c r="L39" s="70"/>
      <c r="M39" s="70"/>
      <c r="N39" s="70"/>
      <c r="O39" s="70"/>
      <c r="P39" s="879"/>
    </row>
    <row r="40" spans="1:16" ht="20.2" customHeight="1">
      <c r="A40" s="886"/>
      <c r="B40" s="883"/>
      <c r="C40" s="889"/>
      <c r="D40" s="166" t="s">
        <v>1251</v>
      </c>
      <c r="E40" s="71"/>
      <c r="F40" s="71"/>
      <c r="G40" s="71"/>
      <c r="H40" s="71"/>
      <c r="I40" s="71"/>
      <c r="J40" s="71"/>
      <c r="K40" s="71"/>
      <c r="L40" s="71"/>
      <c r="M40" s="71"/>
      <c r="N40" s="72"/>
      <c r="O40" s="72"/>
      <c r="P40" s="880"/>
    </row>
    <row r="41" spans="1:16" ht="20.2" customHeight="1">
      <c r="A41" s="891" t="s">
        <v>656</v>
      </c>
      <c r="B41" s="881" t="s">
        <v>967</v>
      </c>
      <c r="C41" s="890" t="s">
        <v>648</v>
      </c>
      <c r="D41" s="63">
        <v>45672</v>
      </c>
      <c r="E41" s="63"/>
      <c r="F41" s="63"/>
      <c r="G41" s="63"/>
      <c r="H41" s="63"/>
      <c r="I41" s="63"/>
      <c r="J41" s="63"/>
      <c r="K41" s="63"/>
      <c r="L41" s="63"/>
      <c r="M41" s="63"/>
      <c r="N41" s="63"/>
      <c r="O41" s="63"/>
      <c r="P41" s="878" t="s">
        <v>1022</v>
      </c>
    </row>
    <row r="42" spans="1:16" ht="20.2" customHeight="1">
      <c r="A42" s="885"/>
      <c r="B42" s="882"/>
      <c r="C42" s="888"/>
      <c r="D42" s="70">
        <v>0.70833333333333337</v>
      </c>
      <c r="E42" s="70"/>
      <c r="F42" s="70"/>
      <c r="G42" s="70"/>
      <c r="H42" s="70"/>
      <c r="I42" s="70"/>
      <c r="J42" s="70"/>
      <c r="K42" s="70"/>
      <c r="L42" s="70"/>
      <c r="M42" s="70"/>
      <c r="N42" s="70"/>
      <c r="O42" s="70"/>
      <c r="P42" s="879"/>
    </row>
    <row r="43" spans="1:16" ht="20.2" customHeight="1">
      <c r="A43" s="886"/>
      <c r="B43" s="883"/>
      <c r="C43" s="889"/>
      <c r="D43" s="166" t="s">
        <v>1251</v>
      </c>
      <c r="E43" s="71"/>
      <c r="F43" s="71"/>
      <c r="G43" s="71"/>
      <c r="H43" s="71"/>
      <c r="I43" s="71"/>
      <c r="J43" s="71"/>
      <c r="K43" s="71"/>
      <c r="L43" s="71"/>
      <c r="M43" s="71"/>
      <c r="N43" s="72"/>
      <c r="O43" s="72"/>
      <c r="P43" s="880"/>
    </row>
    <row r="44" spans="1:16" ht="20.2" customHeight="1">
      <c r="A44" s="884" t="s">
        <v>656</v>
      </c>
      <c r="B44" s="901" t="s">
        <v>964</v>
      </c>
      <c r="C44" s="887" t="s">
        <v>648</v>
      </c>
      <c r="D44" s="63"/>
      <c r="E44" s="63"/>
      <c r="F44" s="63"/>
      <c r="G44" s="63">
        <v>45762</v>
      </c>
      <c r="H44" s="63"/>
      <c r="I44" s="63"/>
      <c r="J44" s="63">
        <v>45853</v>
      </c>
      <c r="K44" s="63"/>
      <c r="L44" s="63"/>
      <c r="M44" s="63">
        <v>45945</v>
      </c>
      <c r="N44" s="63"/>
      <c r="O44" s="63"/>
      <c r="P44" s="878" t="s">
        <v>1044</v>
      </c>
    </row>
    <row r="45" spans="1:16" ht="20.2" customHeight="1">
      <c r="A45" s="885"/>
      <c r="B45" s="882"/>
      <c r="C45" s="888"/>
      <c r="D45" s="70"/>
      <c r="E45" s="70"/>
      <c r="F45" s="70"/>
      <c r="G45" s="70">
        <v>0.70833333333333337</v>
      </c>
      <c r="H45" s="70"/>
      <c r="I45" s="70"/>
      <c r="J45" s="70">
        <v>0.70833333333333337</v>
      </c>
      <c r="K45" s="70"/>
      <c r="L45" s="70"/>
      <c r="M45" s="70">
        <v>0.70833333333333337</v>
      </c>
      <c r="N45" s="70"/>
      <c r="O45" s="70"/>
      <c r="P45" s="879"/>
    </row>
    <row r="46" spans="1:16" ht="20.2" customHeight="1">
      <c r="A46" s="886"/>
      <c r="B46" s="883"/>
      <c r="C46" s="889"/>
      <c r="D46" s="71"/>
      <c r="E46" s="71"/>
      <c r="F46" s="71"/>
      <c r="G46" s="166" t="s">
        <v>2531</v>
      </c>
      <c r="H46" s="71"/>
      <c r="I46" s="71"/>
      <c r="J46" s="166" t="s">
        <v>2991</v>
      </c>
      <c r="K46" s="71"/>
      <c r="L46" s="71"/>
      <c r="M46" s="71" t="s">
        <v>659</v>
      </c>
      <c r="N46" s="72"/>
      <c r="O46" s="72"/>
      <c r="P46" s="880"/>
    </row>
    <row r="47" spans="1:16" ht="20.2" customHeight="1">
      <c r="A47" s="884" t="s">
        <v>656</v>
      </c>
      <c r="B47" s="881" t="s">
        <v>968</v>
      </c>
      <c r="C47" s="887" t="s">
        <v>648</v>
      </c>
      <c r="D47" s="63">
        <v>45672</v>
      </c>
      <c r="E47" s="63"/>
      <c r="F47" s="63"/>
      <c r="G47" s="63"/>
      <c r="H47" s="63"/>
      <c r="I47" s="63"/>
      <c r="J47" s="63"/>
      <c r="K47" s="63"/>
      <c r="L47" s="63"/>
      <c r="M47" s="63"/>
      <c r="N47" s="63"/>
      <c r="O47" s="63"/>
      <c r="P47" s="878" t="s">
        <v>1022</v>
      </c>
    </row>
    <row r="48" spans="1:16" ht="20.2" customHeight="1">
      <c r="A48" s="885"/>
      <c r="B48" s="882"/>
      <c r="C48" s="888"/>
      <c r="D48" s="70">
        <v>0.70833333333333337</v>
      </c>
      <c r="E48" s="70"/>
      <c r="F48" s="70"/>
      <c r="G48" s="70"/>
      <c r="H48" s="70"/>
      <c r="I48" s="70"/>
      <c r="J48" s="70"/>
      <c r="K48" s="70"/>
      <c r="L48" s="70"/>
      <c r="M48" s="70"/>
      <c r="N48" s="70"/>
      <c r="O48" s="70"/>
      <c r="P48" s="879"/>
    </row>
    <row r="49" spans="1:16" ht="20.2" customHeight="1">
      <c r="A49" s="886"/>
      <c r="B49" s="883"/>
      <c r="C49" s="889"/>
      <c r="D49" s="166" t="s">
        <v>1251</v>
      </c>
      <c r="E49" s="71"/>
      <c r="F49" s="73"/>
      <c r="G49" s="71"/>
      <c r="H49" s="71"/>
      <c r="I49" s="71"/>
      <c r="J49" s="71"/>
      <c r="K49" s="71"/>
      <c r="L49" s="71"/>
      <c r="M49" s="71"/>
      <c r="N49" s="72"/>
      <c r="O49" s="72"/>
      <c r="P49" s="880"/>
    </row>
    <row r="50" spans="1:16" ht="20.2" customHeight="1">
      <c r="A50" s="884" t="s">
        <v>656</v>
      </c>
      <c r="B50" s="881" t="s">
        <v>962</v>
      </c>
      <c r="C50" s="887" t="s">
        <v>648</v>
      </c>
      <c r="D50" s="63"/>
      <c r="E50" s="63"/>
      <c r="F50" s="63"/>
      <c r="G50" s="63">
        <v>45762</v>
      </c>
      <c r="H50" s="63"/>
      <c r="I50" s="63"/>
      <c r="J50" s="63">
        <v>45853</v>
      </c>
      <c r="K50" s="63"/>
      <c r="L50" s="63"/>
      <c r="M50" s="63">
        <v>45945</v>
      </c>
      <c r="N50" s="63"/>
      <c r="O50" s="63"/>
      <c r="P50" s="878" t="s">
        <v>1044</v>
      </c>
    </row>
    <row r="51" spans="1:16" ht="20.2" customHeight="1">
      <c r="A51" s="885"/>
      <c r="B51" s="882"/>
      <c r="C51" s="888"/>
      <c r="D51" s="70"/>
      <c r="E51" s="70"/>
      <c r="F51" s="70"/>
      <c r="G51" s="70">
        <v>0.70833333333333337</v>
      </c>
      <c r="H51" s="70"/>
      <c r="I51" s="70"/>
      <c r="J51" s="70">
        <v>0.70833333333333337</v>
      </c>
      <c r="K51" s="70"/>
      <c r="L51" s="70"/>
      <c r="M51" s="70">
        <v>0.70833333333333337</v>
      </c>
      <c r="N51" s="70"/>
      <c r="O51" s="70"/>
      <c r="P51" s="879"/>
    </row>
    <row r="52" spans="1:16" ht="20.2" customHeight="1">
      <c r="A52" s="886"/>
      <c r="B52" s="883"/>
      <c r="C52" s="889"/>
      <c r="D52" s="71"/>
      <c r="E52" s="71"/>
      <c r="F52" s="73"/>
      <c r="G52" s="166" t="s">
        <v>2531</v>
      </c>
      <c r="H52" s="71"/>
      <c r="I52" s="71"/>
      <c r="J52" s="166" t="s">
        <v>2987</v>
      </c>
      <c r="K52" s="71"/>
      <c r="L52" s="71"/>
      <c r="M52" s="71" t="s">
        <v>659</v>
      </c>
      <c r="N52" s="72"/>
      <c r="O52" s="72"/>
      <c r="P52" s="880"/>
    </row>
    <row r="53" spans="1:16" ht="20.2" customHeight="1">
      <c r="A53" s="891" t="s">
        <v>656</v>
      </c>
      <c r="B53" s="881" t="s">
        <v>969</v>
      </c>
      <c r="C53" s="890" t="s">
        <v>648</v>
      </c>
      <c r="D53" s="74">
        <v>45672</v>
      </c>
      <c r="F53" s="74"/>
      <c r="G53" s="74"/>
      <c r="I53" s="74"/>
      <c r="J53" s="74"/>
      <c r="L53" s="74"/>
      <c r="M53" s="74"/>
      <c r="O53" s="63"/>
      <c r="P53" s="878" t="s">
        <v>1022</v>
      </c>
    </row>
    <row r="54" spans="1:16" ht="20.2" customHeight="1">
      <c r="A54" s="885"/>
      <c r="B54" s="882"/>
      <c r="C54" s="888"/>
      <c r="D54" s="65">
        <v>0.70833333333333337</v>
      </c>
      <c r="F54" s="65"/>
      <c r="G54" s="65"/>
      <c r="I54" s="65"/>
      <c r="J54" s="65"/>
      <c r="L54" s="65"/>
      <c r="M54" s="65"/>
      <c r="O54" s="70"/>
      <c r="P54" s="879"/>
    </row>
    <row r="55" spans="1:16" ht="20.2" customHeight="1">
      <c r="A55" s="886"/>
      <c r="B55" s="883"/>
      <c r="C55" s="889"/>
      <c r="D55" s="166" t="s">
        <v>1251</v>
      </c>
      <c r="E55" s="71"/>
      <c r="F55" s="71"/>
      <c r="G55" s="71"/>
      <c r="H55" s="71"/>
      <c r="I55" s="71"/>
      <c r="J55" s="71"/>
      <c r="K55" s="71"/>
      <c r="L55" s="71"/>
      <c r="M55" s="71"/>
      <c r="N55" s="75"/>
      <c r="O55" s="72"/>
      <c r="P55" s="880"/>
    </row>
    <row r="56" spans="1:16" ht="20.2" customHeight="1">
      <c r="A56" s="891" t="s">
        <v>656</v>
      </c>
      <c r="B56" s="881" t="s">
        <v>970</v>
      </c>
      <c r="C56" s="890" t="s">
        <v>648</v>
      </c>
      <c r="D56" s="74">
        <v>45672</v>
      </c>
      <c r="F56" s="74"/>
      <c r="G56" s="74"/>
      <c r="I56" s="74"/>
      <c r="J56" s="74"/>
      <c r="L56" s="74"/>
      <c r="M56" s="74"/>
      <c r="O56" s="63"/>
      <c r="P56" s="878" t="s">
        <v>1022</v>
      </c>
    </row>
    <row r="57" spans="1:16" ht="20.2" customHeight="1">
      <c r="A57" s="885"/>
      <c r="B57" s="882"/>
      <c r="C57" s="888"/>
      <c r="D57" s="65">
        <v>0.70833333333333337</v>
      </c>
      <c r="F57" s="65"/>
      <c r="G57" s="65"/>
      <c r="I57" s="65"/>
      <c r="J57" s="65"/>
      <c r="L57" s="65"/>
      <c r="M57" s="65"/>
      <c r="O57" s="70"/>
      <c r="P57" s="879"/>
    </row>
    <row r="58" spans="1:16" ht="20.2" customHeight="1">
      <c r="A58" s="886"/>
      <c r="B58" s="883"/>
      <c r="C58" s="889"/>
      <c r="D58" s="166" t="s">
        <v>1251</v>
      </c>
      <c r="E58" s="75"/>
      <c r="F58" s="66"/>
      <c r="G58" s="66"/>
      <c r="H58" s="75"/>
      <c r="I58" s="66"/>
      <c r="J58" s="66"/>
      <c r="K58" s="75"/>
      <c r="L58" s="66"/>
      <c r="M58" s="66"/>
      <c r="N58" s="75"/>
      <c r="O58" s="72"/>
      <c r="P58" s="880"/>
    </row>
    <row r="59" spans="1:16" ht="20.2" customHeight="1">
      <c r="A59" s="884" t="s">
        <v>656</v>
      </c>
      <c r="B59" s="901" t="s">
        <v>660</v>
      </c>
      <c r="C59" s="887" t="s">
        <v>648</v>
      </c>
      <c r="D59" s="74"/>
      <c r="F59" s="74"/>
      <c r="G59" s="74">
        <v>45762</v>
      </c>
      <c r="I59" s="74"/>
      <c r="J59" s="74">
        <v>45853</v>
      </c>
      <c r="L59" s="74"/>
      <c r="M59" s="74">
        <v>45945</v>
      </c>
      <c r="O59" s="63"/>
      <c r="P59" s="878" t="s">
        <v>1044</v>
      </c>
    </row>
    <row r="60" spans="1:16" ht="20.2" customHeight="1">
      <c r="A60" s="885"/>
      <c r="B60" s="882"/>
      <c r="C60" s="888"/>
      <c r="D60" s="65"/>
      <c r="F60" s="65"/>
      <c r="G60" s="65">
        <v>0.70833333333333337</v>
      </c>
      <c r="I60" s="65"/>
      <c r="J60" s="65">
        <v>0.70833333333333337</v>
      </c>
      <c r="L60" s="65"/>
      <c r="M60" s="65">
        <v>0.70833333333333337</v>
      </c>
      <c r="O60" s="70"/>
      <c r="P60" s="879"/>
    </row>
    <row r="61" spans="1:16" ht="20.2" customHeight="1">
      <c r="A61" s="886"/>
      <c r="B61" s="883"/>
      <c r="C61" s="889"/>
      <c r="D61" s="71"/>
      <c r="E61" s="71"/>
      <c r="F61" s="71"/>
      <c r="G61" s="166" t="s">
        <v>2531</v>
      </c>
      <c r="H61" s="71"/>
      <c r="I61" s="71"/>
      <c r="J61" s="166" t="s">
        <v>2991</v>
      </c>
      <c r="K61" s="71"/>
      <c r="L61" s="71"/>
      <c r="M61" s="71" t="s">
        <v>659</v>
      </c>
      <c r="N61" s="75"/>
      <c r="O61" s="72"/>
      <c r="P61" s="880"/>
    </row>
    <row r="62" spans="1:16" ht="20.2" customHeight="1">
      <c r="A62" s="884" t="s">
        <v>656</v>
      </c>
      <c r="B62" s="881" t="s">
        <v>971</v>
      </c>
      <c r="C62" s="887" t="s">
        <v>648</v>
      </c>
      <c r="D62" s="63">
        <v>45672</v>
      </c>
      <c r="E62" s="63"/>
      <c r="F62" s="63"/>
      <c r="G62" s="63"/>
      <c r="H62" s="63"/>
      <c r="I62" s="63"/>
      <c r="J62" s="63"/>
      <c r="K62" s="63"/>
      <c r="L62" s="63"/>
      <c r="M62" s="63"/>
      <c r="N62" s="63"/>
      <c r="O62" s="76"/>
      <c r="P62" s="878" t="s">
        <v>1022</v>
      </c>
    </row>
    <row r="63" spans="1:16" ht="20.2" customHeight="1">
      <c r="A63" s="885"/>
      <c r="B63" s="882"/>
      <c r="C63" s="888"/>
      <c r="D63" s="70">
        <v>0.70833333333333337</v>
      </c>
      <c r="E63" s="70"/>
      <c r="F63" s="70"/>
      <c r="G63" s="70"/>
      <c r="H63" s="70"/>
      <c r="I63" s="70"/>
      <c r="J63" s="70"/>
      <c r="K63" s="70"/>
      <c r="L63" s="70"/>
      <c r="M63" s="70"/>
      <c r="N63" s="70"/>
      <c r="O63" s="70"/>
      <c r="P63" s="879"/>
    </row>
    <row r="64" spans="1:16" ht="20.2" customHeight="1">
      <c r="A64" s="886"/>
      <c r="B64" s="883"/>
      <c r="C64" s="889"/>
      <c r="D64" s="166" t="s">
        <v>1251</v>
      </c>
      <c r="E64" s="71"/>
      <c r="F64" s="71"/>
      <c r="G64" s="71"/>
      <c r="H64" s="71"/>
      <c r="I64" s="71"/>
      <c r="J64" s="71"/>
      <c r="K64" s="71"/>
      <c r="L64" s="71"/>
      <c r="M64" s="71"/>
      <c r="N64" s="72"/>
      <c r="O64" s="72"/>
      <c r="P64" s="880"/>
    </row>
    <row r="65" spans="1:16" ht="20.2" customHeight="1">
      <c r="A65" s="884" t="s">
        <v>656</v>
      </c>
      <c r="B65" s="881" t="s">
        <v>963</v>
      </c>
      <c r="C65" s="887" t="s">
        <v>648</v>
      </c>
      <c r="D65" s="63"/>
      <c r="E65" s="63"/>
      <c r="F65" s="63"/>
      <c r="G65" s="63">
        <v>45762</v>
      </c>
      <c r="H65" s="63"/>
      <c r="I65" s="63"/>
      <c r="J65" s="63">
        <v>45853</v>
      </c>
      <c r="K65" s="63"/>
      <c r="L65" s="63"/>
      <c r="M65" s="63">
        <v>45945</v>
      </c>
      <c r="N65" s="63"/>
      <c r="O65" s="76"/>
      <c r="P65" s="878" t="s">
        <v>1044</v>
      </c>
    </row>
    <row r="66" spans="1:16" ht="20.2" customHeight="1">
      <c r="A66" s="885"/>
      <c r="B66" s="882"/>
      <c r="C66" s="888"/>
      <c r="D66" s="70"/>
      <c r="E66" s="70"/>
      <c r="F66" s="70"/>
      <c r="G66" s="70">
        <v>0.70833333333333337</v>
      </c>
      <c r="H66" s="70"/>
      <c r="I66" s="70"/>
      <c r="J66" s="70">
        <v>0.70833333333333337</v>
      </c>
      <c r="K66" s="70"/>
      <c r="L66" s="70"/>
      <c r="M66" s="70">
        <v>0.70833333333333337</v>
      </c>
      <c r="N66" s="70"/>
      <c r="O66" s="70"/>
      <c r="P66" s="879"/>
    </row>
    <row r="67" spans="1:16" ht="20.2" customHeight="1">
      <c r="A67" s="886"/>
      <c r="B67" s="883"/>
      <c r="C67" s="889"/>
      <c r="D67" s="71"/>
      <c r="E67" s="71"/>
      <c r="F67" s="71"/>
      <c r="G67" s="71" t="s">
        <v>658</v>
      </c>
      <c r="H67" s="71"/>
      <c r="I67" s="71"/>
      <c r="J67" s="166" t="s">
        <v>2987</v>
      </c>
      <c r="K67" s="71"/>
      <c r="L67" s="71"/>
      <c r="M67" s="71" t="s">
        <v>659</v>
      </c>
      <c r="N67" s="72"/>
      <c r="O67" s="72"/>
      <c r="P67" s="880"/>
    </row>
    <row r="68" spans="1:16" ht="20.2" customHeight="1">
      <c r="A68" s="884" t="s">
        <v>656</v>
      </c>
      <c r="B68" s="901" t="s">
        <v>972</v>
      </c>
      <c r="C68" s="887" t="s">
        <v>648</v>
      </c>
      <c r="D68" s="74"/>
      <c r="F68" s="74"/>
      <c r="G68" s="74">
        <v>45762</v>
      </c>
      <c r="I68" s="74"/>
      <c r="J68" s="74">
        <v>45853</v>
      </c>
      <c r="L68" s="74"/>
      <c r="M68" s="74">
        <v>45945</v>
      </c>
      <c r="O68" s="63"/>
      <c r="P68" s="878" t="s">
        <v>1044</v>
      </c>
    </row>
    <row r="69" spans="1:16" ht="20.2" customHeight="1">
      <c r="A69" s="885"/>
      <c r="B69" s="882"/>
      <c r="C69" s="888"/>
      <c r="D69" s="65"/>
      <c r="F69" s="65"/>
      <c r="G69" s="65">
        <v>0.70833333333333337</v>
      </c>
      <c r="I69" s="65"/>
      <c r="J69" s="65">
        <v>0.70833333333333337</v>
      </c>
      <c r="L69" s="65"/>
      <c r="M69" s="65">
        <v>0.70833333333333337</v>
      </c>
      <c r="O69" s="70"/>
      <c r="P69" s="879"/>
    </row>
    <row r="70" spans="1:16" ht="20.2" customHeight="1">
      <c r="A70" s="886"/>
      <c r="B70" s="883"/>
      <c r="C70" s="889"/>
      <c r="D70" s="71"/>
      <c r="E70" s="71"/>
      <c r="F70" s="71"/>
      <c r="G70" s="71" t="s">
        <v>658</v>
      </c>
      <c r="H70" s="71"/>
      <c r="I70" s="71"/>
      <c r="J70" s="166" t="s">
        <v>2991</v>
      </c>
      <c r="K70" s="71"/>
      <c r="L70" s="71"/>
      <c r="M70" s="71" t="s">
        <v>659</v>
      </c>
      <c r="N70" s="75"/>
      <c r="O70" s="72"/>
      <c r="P70" s="880"/>
    </row>
    <row r="71" spans="1:16" ht="20.2" customHeight="1">
      <c r="A71" s="884" t="s">
        <v>661</v>
      </c>
      <c r="B71" s="102" t="s">
        <v>1037</v>
      </c>
      <c r="C71" s="887" t="s">
        <v>648</v>
      </c>
      <c r="D71" s="77"/>
      <c r="E71" s="77">
        <v>45693</v>
      </c>
      <c r="F71" s="77"/>
      <c r="G71" s="77"/>
      <c r="H71" s="77">
        <v>45782</v>
      </c>
      <c r="I71" s="77"/>
      <c r="J71" s="77"/>
      <c r="K71" s="77">
        <v>45874</v>
      </c>
      <c r="L71" s="77"/>
      <c r="M71" s="77"/>
      <c r="N71" s="77">
        <v>45966</v>
      </c>
      <c r="O71" s="77"/>
      <c r="P71" s="878" t="s">
        <v>1045</v>
      </c>
    </row>
    <row r="72" spans="1:16" ht="20.2" customHeight="1">
      <c r="A72" s="885"/>
      <c r="B72" s="103" t="s">
        <v>1038</v>
      </c>
      <c r="C72" s="888"/>
      <c r="D72" s="65"/>
      <c r="E72" s="65">
        <v>0.70833333333333337</v>
      </c>
      <c r="F72" s="65"/>
      <c r="G72" s="65"/>
      <c r="H72" s="65">
        <v>0.70833333333333337</v>
      </c>
      <c r="I72" s="65"/>
      <c r="J72" s="65"/>
      <c r="K72" s="65">
        <v>0.70833333333333337</v>
      </c>
      <c r="L72" s="65"/>
      <c r="M72" s="65"/>
      <c r="N72" s="65">
        <v>0.70833333333333337</v>
      </c>
      <c r="O72" s="65"/>
      <c r="P72" s="879"/>
    </row>
    <row r="73" spans="1:16" ht="20.2" customHeight="1">
      <c r="A73" s="886"/>
      <c r="B73" s="103" t="s">
        <v>1039</v>
      </c>
      <c r="C73" s="889"/>
      <c r="D73" s="78"/>
      <c r="E73" s="166" t="s">
        <v>1251</v>
      </c>
      <c r="F73" s="66"/>
      <c r="G73" s="66"/>
      <c r="H73" s="166" t="s">
        <v>2531</v>
      </c>
      <c r="I73" s="66"/>
      <c r="J73" s="66"/>
      <c r="K73" s="66" t="s">
        <v>662</v>
      </c>
      <c r="L73" s="66"/>
      <c r="M73" s="66"/>
      <c r="N73" s="66" t="s">
        <v>663</v>
      </c>
      <c r="O73" s="78"/>
      <c r="P73" s="880"/>
    </row>
    <row r="74" spans="1:16" ht="20.2" customHeight="1">
      <c r="A74" s="884" t="s">
        <v>661</v>
      </c>
      <c r="B74" s="907" t="s">
        <v>664</v>
      </c>
      <c r="C74" s="887" t="s">
        <v>648</v>
      </c>
      <c r="D74" s="77"/>
      <c r="F74" s="77">
        <v>45721</v>
      </c>
      <c r="G74" s="77"/>
      <c r="H74" s="77"/>
      <c r="I74" s="77"/>
      <c r="J74" s="77"/>
      <c r="K74" s="77"/>
      <c r="L74" s="77"/>
      <c r="M74" s="77"/>
      <c r="N74" s="77"/>
      <c r="O74" s="77"/>
      <c r="P74" s="878" t="s">
        <v>1027</v>
      </c>
    </row>
    <row r="75" spans="1:16" ht="20.2" customHeight="1">
      <c r="A75" s="885"/>
      <c r="B75" s="908"/>
      <c r="C75" s="888"/>
      <c r="D75" s="65"/>
      <c r="F75" s="65">
        <v>0.70833333333333337</v>
      </c>
      <c r="G75" s="65"/>
      <c r="H75" s="65"/>
      <c r="I75" s="65"/>
      <c r="J75" s="65"/>
      <c r="K75" s="65"/>
      <c r="L75" s="65"/>
      <c r="M75" s="65"/>
      <c r="N75" s="65"/>
      <c r="O75" s="65"/>
      <c r="P75" s="879"/>
    </row>
    <row r="76" spans="1:16" ht="20.2" customHeight="1">
      <c r="A76" s="886"/>
      <c r="B76" s="909"/>
      <c r="C76" s="889"/>
      <c r="D76" s="78"/>
      <c r="E76" s="66"/>
      <c r="F76" s="166" t="s">
        <v>2191</v>
      </c>
      <c r="G76" s="66"/>
      <c r="H76" s="66"/>
      <c r="I76" s="66"/>
      <c r="J76" s="66"/>
      <c r="K76" s="78"/>
      <c r="L76" s="78"/>
      <c r="M76" s="78"/>
      <c r="N76" s="78"/>
      <c r="O76" s="78"/>
      <c r="P76" s="880"/>
    </row>
    <row r="77" spans="1:16" ht="20.2" customHeight="1">
      <c r="A77" s="884" t="s">
        <v>977</v>
      </c>
      <c r="B77" s="98" t="s">
        <v>1015</v>
      </c>
      <c r="C77" s="887" t="s">
        <v>648</v>
      </c>
      <c r="D77" s="77"/>
      <c r="E77" s="77">
        <v>45693</v>
      </c>
      <c r="F77" s="77"/>
      <c r="G77" s="77"/>
      <c r="H77" s="77"/>
      <c r="I77" s="77"/>
      <c r="J77" s="107">
        <v>45868</v>
      </c>
      <c r="K77" s="77"/>
      <c r="L77" s="77"/>
      <c r="M77" s="77"/>
      <c r="N77" s="77"/>
      <c r="O77" s="77"/>
      <c r="P77" s="878" t="s">
        <v>1023</v>
      </c>
    </row>
    <row r="78" spans="1:16" ht="20.2" customHeight="1">
      <c r="A78" s="902"/>
      <c r="B78" s="97" t="s">
        <v>1016</v>
      </c>
      <c r="C78" s="888"/>
      <c r="D78" s="65"/>
      <c r="E78" s="65">
        <v>0.70833333333333337</v>
      </c>
      <c r="F78" s="65"/>
      <c r="G78" s="65"/>
      <c r="H78" s="65"/>
      <c r="I78" s="65"/>
      <c r="J78" s="105">
        <v>0.70833333333333337</v>
      </c>
      <c r="K78" s="65"/>
      <c r="L78" s="65"/>
      <c r="M78" s="65"/>
      <c r="N78" s="65"/>
      <c r="O78" s="65"/>
      <c r="P78" s="879"/>
    </row>
    <row r="79" spans="1:16" ht="20.2" customHeight="1">
      <c r="A79" s="915"/>
      <c r="B79" s="97" t="s">
        <v>1017</v>
      </c>
      <c r="C79" s="889"/>
      <c r="D79" s="78"/>
      <c r="E79" s="166" t="s">
        <v>1750</v>
      </c>
      <c r="F79" s="66"/>
      <c r="G79" s="66"/>
      <c r="H79" s="66"/>
      <c r="I79" s="66"/>
      <c r="J79" s="106" t="s">
        <v>1059</v>
      </c>
      <c r="K79" s="66"/>
      <c r="L79" s="66"/>
      <c r="M79" s="78"/>
      <c r="N79" s="78"/>
      <c r="O79" s="78"/>
      <c r="P79" s="880"/>
    </row>
    <row r="80" spans="1:16" ht="20.2" customHeight="1">
      <c r="A80" s="891" t="s">
        <v>975</v>
      </c>
      <c r="B80" s="916" t="s">
        <v>666</v>
      </c>
      <c r="C80" s="890" t="s">
        <v>648</v>
      </c>
      <c r="D80" s="77"/>
      <c r="E80" s="77">
        <v>45693</v>
      </c>
      <c r="F80" s="77"/>
      <c r="G80" s="77"/>
      <c r="H80" s="77"/>
      <c r="I80" s="77"/>
      <c r="J80" s="77"/>
      <c r="K80" s="77"/>
      <c r="L80" s="77"/>
      <c r="M80" s="77"/>
      <c r="N80" s="77"/>
      <c r="O80" s="77"/>
      <c r="P80" s="878" t="s">
        <v>1024</v>
      </c>
    </row>
    <row r="81" spans="1:16" ht="20.2" customHeight="1">
      <c r="A81" s="902"/>
      <c r="B81" s="904"/>
      <c r="C81" s="888"/>
      <c r="D81" s="65"/>
      <c r="E81" s="65">
        <v>0.70833333333333337</v>
      </c>
      <c r="F81" s="65"/>
      <c r="G81" s="65"/>
      <c r="H81" s="65"/>
      <c r="I81" s="65"/>
      <c r="J81" s="65"/>
      <c r="K81" s="65"/>
      <c r="L81" s="65"/>
      <c r="M81" s="65"/>
      <c r="N81" s="65"/>
      <c r="O81" s="65"/>
      <c r="P81" s="879"/>
    </row>
    <row r="82" spans="1:16" ht="20.2" customHeight="1">
      <c r="A82" s="915"/>
      <c r="B82" s="917"/>
      <c r="C82" s="889"/>
      <c r="D82" s="78"/>
      <c r="E82" s="166" t="s">
        <v>1787</v>
      </c>
      <c r="F82" s="66"/>
      <c r="G82" s="66"/>
      <c r="H82" s="66"/>
      <c r="I82" s="66"/>
      <c r="J82" s="66"/>
      <c r="K82" s="66"/>
      <c r="L82" s="66"/>
      <c r="M82" s="78"/>
      <c r="N82" s="78"/>
      <c r="O82" s="78"/>
      <c r="P82" s="880"/>
    </row>
    <row r="83" spans="1:16" ht="20.2" customHeight="1">
      <c r="A83" s="891" t="s">
        <v>975</v>
      </c>
      <c r="B83" s="916" t="s">
        <v>973</v>
      </c>
      <c r="C83" s="890" t="s">
        <v>648</v>
      </c>
      <c r="D83" s="77"/>
      <c r="E83" s="77"/>
      <c r="F83" s="77"/>
      <c r="G83" s="77"/>
      <c r="H83" s="77"/>
      <c r="I83" s="77"/>
      <c r="J83" s="77"/>
      <c r="K83" s="77">
        <v>45874</v>
      </c>
      <c r="L83" s="77"/>
      <c r="M83" s="77"/>
      <c r="N83" s="77"/>
      <c r="O83" s="77"/>
      <c r="P83" s="878" t="s">
        <v>1025</v>
      </c>
    </row>
    <row r="84" spans="1:16" ht="20.2" customHeight="1">
      <c r="A84" s="902"/>
      <c r="B84" s="904"/>
      <c r="C84" s="888"/>
      <c r="D84" s="65"/>
      <c r="E84" s="65"/>
      <c r="F84" s="65"/>
      <c r="G84" s="65"/>
      <c r="H84" s="65"/>
      <c r="I84" s="65"/>
      <c r="J84" s="65"/>
      <c r="K84" s="65">
        <v>0.70833333333333337</v>
      </c>
      <c r="L84" s="65"/>
      <c r="M84" s="65"/>
      <c r="N84" s="65"/>
      <c r="O84" s="65"/>
      <c r="P84" s="879"/>
    </row>
    <row r="85" spans="1:16" ht="20.2" customHeight="1">
      <c r="A85" s="915"/>
      <c r="B85" s="917"/>
      <c r="C85" s="889"/>
      <c r="D85" s="78"/>
      <c r="E85" s="66"/>
      <c r="F85" s="66"/>
      <c r="G85" s="66"/>
      <c r="H85" s="66"/>
      <c r="I85" s="66"/>
      <c r="J85" s="66"/>
      <c r="K85" s="66" t="s">
        <v>667</v>
      </c>
      <c r="L85" s="66"/>
      <c r="M85" s="78"/>
      <c r="N85" s="78"/>
      <c r="O85" s="78"/>
      <c r="P85" s="880"/>
    </row>
    <row r="86" spans="1:16" ht="20.2" customHeight="1">
      <c r="A86" s="891" t="s">
        <v>975</v>
      </c>
      <c r="B86" s="916" t="s">
        <v>974</v>
      </c>
      <c r="C86" s="890" t="s">
        <v>648</v>
      </c>
      <c r="D86" s="77"/>
      <c r="E86" s="77"/>
      <c r="F86" s="77"/>
      <c r="G86" s="77"/>
      <c r="H86" s="77"/>
      <c r="I86" s="77"/>
      <c r="J86" s="77"/>
      <c r="K86" s="77">
        <v>45874</v>
      </c>
      <c r="L86" s="77"/>
      <c r="M86" s="77"/>
      <c r="N86" s="77"/>
      <c r="O86" s="77"/>
      <c r="P86" s="878" t="s">
        <v>1025</v>
      </c>
    </row>
    <row r="87" spans="1:16" ht="20.2" customHeight="1">
      <c r="A87" s="902"/>
      <c r="B87" s="904"/>
      <c r="C87" s="888"/>
      <c r="D87" s="65"/>
      <c r="E87" s="65"/>
      <c r="F87" s="65"/>
      <c r="G87" s="65"/>
      <c r="H87" s="65"/>
      <c r="I87" s="65"/>
      <c r="J87" s="65"/>
      <c r="K87" s="65">
        <v>0.70833333333333337</v>
      </c>
      <c r="L87" s="65"/>
      <c r="M87" s="65"/>
      <c r="N87" s="65"/>
      <c r="O87" s="65"/>
      <c r="P87" s="879"/>
    </row>
    <row r="88" spans="1:16" ht="20.2" customHeight="1">
      <c r="A88" s="915"/>
      <c r="B88" s="917"/>
      <c r="C88" s="889"/>
      <c r="D88" s="78"/>
      <c r="E88" s="66"/>
      <c r="F88" s="66"/>
      <c r="G88" s="66"/>
      <c r="H88" s="66"/>
      <c r="I88" s="66"/>
      <c r="J88" s="66"/>
      <c r="K88" s="66" t="s">
        <v>667</v>
      </c>
      <c r="L88" s="66"/>
      <c r="M88" s="78"/>
      <c r="N88" s="78"/>
      <c r="O88" s="78"/>
      <c r="P88" s="880"/>
    </row>
    <row r="89" spans="1:16" ht="20.2" customHeight="1">
      <c r="A89" s="884" t="s">
        <v>977</v>
      </c>
      <c r="B89" s="903" t="s">
        <v>668</v>
      </c>
      <c r="C89" s="887" t="s">
        <v>648</v>
      </c>
      <c r="D89" s="77"/>
      <c r="F89" s="77">
        <v>45736</v>
      </c>
      <c r="G89" s="77"/>
      <c r="H89" s="77"/>
      <c r="I89" s="77"/>
      <c r="J89" s="77"/>
      <c r="K89" s="77"/>
      <c r="L89" s="77"/>
      <c r="M89" s="77"/>
      <c r="N89" s="77"/>
      <c r="O89" s="77"/>
      <c r="P89" s="878" t="s">
        <v>1026</v>
      </c>
    </row>
    <row r="90" spans="1:16" ht="20.2" customHeight="1">
      <c r="A90" s="902"/>
      <c r="B90" s="904"/>
      <c r="C90" s="888"/>
      <c r="D90" s="65"/>
      <c r="F90" s="65">
        <v>0.70833333333333337</v>
      </c>
      <c r="G90" s="65"/>
      <c r="H90" s="65"/>
      <c r="I90" s="65"/>
      <c r="J90" s="65"/>
      <c r="K90" s="65"/>
      <c r="L90" s="65"/>
      <c r="M90" s="65"/>
      <c r="N90" s="65"/>
      <c r="O90" s="65"/>
      <c r="P90" s="879"/>
    </row>
    <row r="91" spans="1:16" ht="20.2" customHeight="1">
      <c r="A91" s="915"/>
      <c r="B91" s="917"/>
      <c r="C91" s="889"/>
      <c r="D91" s="78"/>
      <c r="E91" s="80"/>
      <c r="F91" s="166" t="s">
        <v>2237</v>
      </c>
      <c r="G91" s="66"/>
      <c r="H91" s="66"/>
      <c r="I91" s="66"/>
      <c r="J91" s="66"/>
      <c r="K91" s="66"/>
      <c r="L91" s="78"/>
      <c r="M91" s="78"/>
      <c r="N91" s="78"/>
      <c r="O91" s="78"/>
      <c r="P91" s="880"/>
    </row>
    <row r="92" spans="1:16" ht="20.2" customHeight="1">
      <c r="A92" s="884" t="s">
        <v>977</v>
      </c>
      <c r="B92" s="903" t="s">
        <v>669</v>
      </c>
      <c r="C92" s="887" t="s">
        <v>648</v>
      </c>
      <c r="D92" s="77"/>
      <c r="F92" s="77"/>
      <c r="G92" s="77"/>
      <c r="H92" s="77">
        <v>45797</v>
      </c>
      <c r="I92" s="77"/>
      <c r="J92" s="77"/>
      <c r="K92" s="77"/>
      <c r="L92" s="77"/>
      <c r="M92" s="77"/>
      <c r="N92" s="77"/>
      <c r="O92" s="77"/>
      <c r="P92" s="878" t="s">
        <v>1027</v>
      </c>
    </row>
    <row r="93" spans="1:16" ht="20.2" customHeight="1">
      <c r="A93" s="902"/>
      <c r="B93" s="904"/>
      <c r="C93" s="888"/>
      <c r="D93" s="65"/>
      <c r="F93" s="65"/>
      <c r="G93" s="65"/>
      <c r="H93" s="65">
        <v>0.70833333333333337</v>
      </c>
      <c r="I93" s="65"/>
      <c r="J93" s="65"/>
      <c r="K93" s="65"/>
      <c r="L93" s="65"/>
      <c r="M93" s="65"/>
      <c r="N93" s="65"/>
      <c r="O93" s="65"/>
      <c r="P93" s="879"/>
    </row>
    <row r="94" spans="1:16" ht="20.2" customHeight="1">
      <c r="A94" s="902"/>
      <c r="B94" s="904"/>
      <c r="C94" s="888"/>
      <c r="D94" s="81"/>
      <c r="F94" s="82"/>
      <c r="G94" s="82"/>
      <c r="H94" s="82" t="s">
        <v>665</v>
      </c>
      <c r="I94" s="82"/>
      <c r="J94" s="82"/>
      <c r="K94" s="82"/>
      <c r="L94" s="81"/>
      <c r="M94" s="81"/>
      <c r="N94" s="81"/>
      <c r="O94" s="81"/>
      <c r="P94" s="880"/>
    </row>
    <row r="95" spans="1:16" ht="20.2" customHeight="1">
      <c r="A95" s="884" t="s">
        <v>655</v>
      </c>
      <c r="B95" s="951" t="s">
        <v>957</v>
      </c>
      <c r="C95" s="887" t="s">
        <v>648</v>
      </c>
      <c r="D95" s="84"/>
      <c r="E95" s="104">
        <v>45713</v>
      </c>
      <c r="F95" s="77"/>
      <c r="G95" s="85"/>
      <c r="H95" s="85"/>
      <c r="I95" s="85"/>
      <c r="J95" s="85"/>
      <c r="K95" s="85"/>
      <c r="L95" s="84"/>
      <c r="M95" s="84"/>
      <c r="N95" s="84"/>
      <c r="O95" s="84"/>
      <c r="P95" s="79"/>
    </row>
    <row r="96" spans="1:16" ht="20.2" customHeight="1">
      <c r="A96" s="902"/>
      <c r="B96" s="904"/>
      <c r="C96" s="888"/>
      <c r="D96" s="81"/>
      <c r="E96" s="105">
        <v>0.70833333333333337</v>
      </c>
      <c r="F96" s="65"/>
      <c r="G96" s="82"/>
      <c r="H96" s="82"/>
      <c r="I96" s="82"/>
      <c r="J96" s="82"/>
      <c r="K96" s="82"/>
      <c r="L96" s="81"/>
      <c r="M96" s="81"/>
      <c r="N96" s="81"/>
      <c r="O96" s="81"/>
      <c r="P96" s="83"/>
    </row>
    <row r="97" spans="1:16" ht="20.2" customHeight="1">
      <c r="A97" s="915"/>
      <c r="B97" s="917"/>
      <c r="C97" s="888"/>
      <c r="D97" s="81"/>
      <c r="E97" s="166" t="s">
        <v>1826</v>
      </c>
      <c r="F97" s="66"/>
      <c r="G97" s="82"/>
      <c r="H97" s="82"/>
      <c r="I97" s="82"/>
      <c r="J97" s="82"/>
      <c r="K97" s="82"/>
      <c r="L97" s="81"/>
      <c r="M97" s="81"/>
      <c r="N97" s="81"/>
      <c r="O97" s="81"/>
      <c r="P97" s="83"/>
    </row>
    <row r="98" spans="1:16" ht="20.2" customHeight="1">
      <c r="A98" s="884" t="s">
        <v>670</v>
      </c>
      <c r="B98" s="912" t="s">
        <v>671</v>
      </c>
      <c r="C98" s="887" t="s">
        <v>648</v>
      </c>
      <c r="D98" s="63"/>
      <c r="E98" s="63">
        <v>45693</v>
      </c>
      <c r="F98" s="63"/>
      <c r="G98" s="63"/>
      <c r="H98" s="63"/>
      <c r="I98" s="63"/>
      <c r="J98" s="63"/>
      <c r="K98" s="77"/>
      <c r="L98" s="77"/>
      <c r="M98" s="77"/>
      <c r="N98" s="77"/>
      <c r="O98" s="77"/>
      <c r="P98" s="68"/>
    </row>
    <row r="99" spans="1:16" ht="20.2" customHeight="1">
      <c r="A99" s="885"/>
      <c r="B99" s="913"/>
      <c r="C99" s="888"/>
      <c r="D99" s="70"/>
      <c r="E99" s="70">
        <v>0.70833333333333337</v>
      </c>
      <c r="F99" s="70"/>
      <c r="G99" s="70"/>
      <c r="H99" s="70"/>
      <c r="I99" s="70"/>
      <c r="J99" s="70"/>
      <c r="K99" s="65"/>
      <c r="L99" s="65"/>
      <c r="M99" s="65"/>
      <c r="N99" s="65"/>
      <c r="O99" s="65"/>
      <c r="P99" s="101"/>
    </row>
    <row r="100" spans="1:16" ht="20.2" customHeight="1">
      <c r="A100" s="886"/>
      <c r="B100" s="914"/>
      <c r="C100" s="889"/>
      <c r="D100" s="72"/>
      <c r="E100" s="166" t="s">
        <v>1877</v>
      </c>
      <c r="F100" s="71"/>
      <c r="G100" s="71"/>
      <c r="H100" s="71"/>
      <c r="I100" s="71"/>
      <c r="J100" s="71"/>
      <c r="K100" s="66"/>
      <c r="L100" s="78"/>
      <c r="M100" s="78"/>
      <c r="N100" s="78"/>
      <c r="O100" s="78"/>
      <c r="P100" s="69"/>
    </row>
    <row r="101" spans="1:16" ht="20.2" customHeight="1">
      <c r="A101" s="884" t="s">
        <v>670</v>
      </c>
      <c r="B101" s="912" t="s">
        <v>673</v>
      </c>
      <c r="C101" s="887" t="s">
        <v>648</v>
      </c>
      <c r="D101" s="63"/>
      <c r="E101" s="63">
        <v>45693</v>
      </c>
      <c r="F101" s="63"/>
      <c r="G101" s="63"/>
      <c r="H101" s="63"/>
      <c r="I101" s="63"/>
      <c r="J101" s="63"/>
      <c r="K101" s="77"/>
      <c r="L101" s="77"/>
      <c r="M101" s="77"/>
      <c r="N101" s="77"/>
      <c r="O101" s="77"/>
      <c r="P101" s="68"/>
    </row>
    <row r="102" spans="1:16" ht="20.2" customHeight="1">
      <c r="A102" s="885"/>
      <c r="B102" s="913"/>
      <c r="C102" s="888"/>
      <c r="D102" s="70"/>
      <c r="E102" s="70">
        <v>0.70833333333333337</v>
      </c>
      <c r="F102" s="70"/>
      <c r="G102" s="70"/>
      <c r="H102" s="70"/>
      <c r="I102" s="70"/>
      <c r="J102" s="70"/>
      <c r="K102" s="65"/>
      <c r="L102" s="65"/>
      <c r="M102" s="65"/>
      <c r="N102" s="65"/>
      <c r="O102" s="65"/>
      <c r="P102" s="101"/>
    </row>
    <row r="103" spans="1:16" ht="20.2" customHeight="1">
      <c r="A103" s="886"/>
      <c r="B103" s="914"/>
      <c r="C103" s="889"/>
      <c r="D103" s="72"/>
      <c r="E103" s="166" t="s">
        <v>1053</v>
      </c>
      <c r="F103" s="71"/>
      <c r="G103" s="71"/>
      <c r="H103" s="71"/>
      <c r="I103" s="71"/>
      <c r="J103" s="71"/>
      <c r="K103" s="66"/>
      <c r="L103" s="78"/>
      <c r="M103" s="78"/>
      <c r="N103" s="78"/>
      <c r="O103" s="78"/>
      <c r="P103" s="69"/>
    </row>
    <row r="104" spans="1:16" ht="20.2" customHeight="1">
      <c r="A104" s="884" t="s">
        <v>670</v>
      </c>
      <c r="B104" s="912" t="s">
        <v>675</v>
      </c>
      <c r="C104" s="887" t="s">
        <v>648</v>
      </c>
      <c r="D104" s="63"/>
      <c r="E104" s="63">
        <v>45693</v>
      </c>
      <c r="F104" s="63"/>
      <c r="G104" s="63"/>
      <c r="H104" s="63"/>
      <c r="I104" s="63"/>
      <c r="J104" s="63"/>
      <c r="K104" s="77"/>
      <c r="L104" s="77"/>
      <c r="M104" s="77"/>
      <c r="N104" s="77"/>
      <c r="O104" s="77"/>
      <c r="P104" s="68"/>
    </row>
    <row r="105" spans="1:16" ht="20.2" customHeight="1">
      <c r="A105" s="885"/>
      <c r="B105" s="913"/>
      <c r="C105" s="888"/>
      <c r="D105" s="70"/>
      <c r="E105" s="70">
        <v>0.70833333333333337</v>
      </c>
      <c r="F105" s="70"/>
      <c r="G105" s="70"/>
      <c r="H105" s="70"/>
      <c r="I105" s="70"/>
      <c r="J105" s="70"/>
      <c r="K105" s="65"/>
      <c r="L105" s="65"/>
      <c r="M105" s="65"/>
      <c r="N105" s="65"/>
      <c r="O105" s="65"/>
      <c r="P105" s="101"/>
    </row>
    <row r="106" spans="1:16" ht="20.2" customHeight="1">
      <c r="A106" s="886"/>
      <c r="B106" s="914"/>
      <c r="C106" s="889"/>
      <c r="D106" s="72"/>
      <c r="E106" s="166" t="s">
        <v>1053</v>
      </c>
      <c r="F106" s="71"/>
      <c r="G106" s="71"/>
      <c r="H106" s="71"/>
      <c r="I106" s="71"/>
      <c r="J106" s="71"/>
      <c r="K106" s="66"/>
      <c r="L106" s="78"/>
      <c r="M106" s="78"/>
      <c r="N106" s="78"/>
      <c r="O106" s="78"/>
      <c r="P106" s="69"/>
    </row>
    <row r="107" spans="1:16" ht="20.2" customHeight="1">
      <c r="A107" s="892" t="s">
        <v>676</v>
      </c>
      <c r="B107" s="912" t="s">
        <v>677</v>
      </c>
      <c r="C107" s="887" t="s">
        <v>648</v>
      </c>
      <c r="D107" s="63"/>
      <c r="E107" s="63"/>
      <c r="F107" s="77">
        <v>45721</v>
      </c>
      <c r="G107" s="63"/>
      <c r="H107" s="63"/>
      <c r="I107" s="63"/>
      <c r="J107" s="63"/>
      <c r="K107" s="77"/>
      <c r="L107" s="77"/>
      <c r="M107" s="77"/>
      <c r="N107" s="77"/>
      <c r="O107" s="77"/>
      <c r="P107" s="68"/>
    </row>
    <row r="108" spans="1:16" ht="20.2" customHeight="1">
      <c r="A108" s="910"/>
      <c r="B108" s="913"/>
      <c r="C108" s="888"/>
      <c r="D108" s="70"/>
      <c r="E108" s="70"/>
      <c r="F108" s="65">
        <v>0.70833333333333337</v>
      </c>
      <c r="G108" s="70"/>
      <c r="H108" s="70"/>
      <c r="I108" s="70"/>
      <c r="J108" s="70"/>
      <c r="K108" s="65"/>
      <c r="L108" s="65"/>
      <c r="M108" s="65"/>
      <c r="N108" s="65"/>
      <c r="O108" s="65"/>
      <c r="P108" s="101"/>
    </row>
    <row r="109" spans="1:16" ht="20.2" customHeight="1">
      <c r="A109" s="911"/>
      <c r="B109" s="914"/>
      <c r="C109" s="889"/>
      <c r="D109" s="72"/>
      <c r="E109" s="72"/>
      <c r="F109" s="166" t="s">
        <v>1053</v>
      </c>
      <c r="G109" s="71"/>
      <c r="H109" s="71"/>
      <c r="I109" s="71"/>
      <c r="J109" s="71"/>
      <c r="K109" s="66"/>
      <c r="L109" s="78"/>
      <c r="M109" s="78"/>
      <c r="N109" s="78"/>
      <c r="O109" s="78"/>
      <c r="P109" s="69"/>
    </row>
    <row r="110" spans="1:16" ht="20.2" customHeight="1">
      <c r="A110" s="892" t="s">
        <v>676</v>
      </c>
      <c r="B110" s="912" t="s">
        <v>678</v>
      </c>
      <c r="C110" s="887" t="s">
        <v>648</v>
      </c>
      <c r="D110" s="63"/>
      <c r="E110" s="63"/>
      <c r="F110" s="63"/>
      <c r="G110" s="63">
        <v>45754</v>
      </c>
      <c r="H110" s="63"/>
      <c r="I110" s="63"/>
      <c r="J110" s="63"/>
      <c r="K110" s="77"/>
      <c r="L110" s="77"/>
      <c r="M110" s="77"/>
      <c r="N110" s="77"/>
      <c r="O110" s="77"/>
      <c r="P110" s="68"/>
    </row>
    <row r="111" spans="1:16" ht="20.2" customHeight="1">
      <c r="A111" s="910"/>
      <c r="B111" s="913"/>
      <c r="C111" s="888"/>
      <c r="D111" s="70"/>
      <c r="E111" s="70"/>
      <c r="F111" s="70"/>
      <c r="G111" s="70">
        <v>0.70833333333333337</v>
      </c>
      <c r="H111" s="70"/>
      <c r="I111" s="70"/>
      <c r="J111" s="70"/>
      <c r="K111" s="65"/>
      <c r="L111" s="65"/>
      <c r="M111" s="65"/>
      <c r="N111" s="65"/>
      <c r="O111" s="65"/>
      <c r="P111" s="101"/>
    </row>
    <row r="112" spans="1:16" ht="20.2" customHeight="1">
      <c r="A112" s="911"/>
      <c r="B112" s="914"/>
      <c r="C112" s="889"/>
      <c r="D112" s="72"/>
      <c r="E112" s="72"/>
      <c r="F112" s="71"/>
      <c r="G112" s="166" t="s">
        <v>2815</v>
      </c>
      <c r="H112" s="71"/>
      <c r="I112" s="71"/>
      <c r="J112" s="71"/>
      <c r="K112" s="66"/>
      <c r="L112" s="78"/>
      <c r="M112" s="78"/>
      <c r="N112" s="78"/>
      <c r="O112" s="78"/>
      <c r="P112" s="69"/>
    </row>
    <row r="113" spans="1:16" ht="20.2" customHeight="1">
      <c r="A113" s="892" t="s">
        <v>676</v>
      </c>
      <c r="B113" s="912" t="s">
        <v>679</v>
      </c>
      <c r="C113" s="887" t="s">
        <v>648</v>
      </c>
      <c r="D113" s="63"/>
      <c r="E113" s="63"/>
      <c r="F113" s="77">
        <v>45721</v>
      </c>
      <c r="G113" s="63"/>
      <c r="H113" s="63"/>
      <c r="I113" s="63"/>
      <c r="J113" s="63"/>
      <c r="K113" s="77"/>
      <c r="L113" s="77"/>
      <c r="M113" s="77"/>
      <c r="N113" s="77"/>
      <c r="O113" s="77"/>
      <c r="P113" s="68"/>
    </row>
    <row r="114" spans="1:16" ht="20.2" customHeight="1">
      <c r="A114" s="910"/>
      <c r="B114" s="913"/>
      <c r="C114" s="888"/>
      <c r="D114" s="70"/>
      <c r="E114" s="70"/>
      <c r="F114" s="65">
        <v>0.70833333333333337</v>
      </c>
      <c r="G114" s="70"/>
      <c r="H114" s="70"/>
      <c r="I114" s="70"/>
      <c r="J114" s="70"/>
      <c r="K114" s="65"/>
      <c r="L114" s="65"/>
      <c r="M114" s="65"/>
      <c r="N114" s="65"/>
      <c r="O114" s="65"/>
      <c r="P114" s="101"/>
    </row>
    <row r="115" spans="1:16" ht="20.2" customHeight="1">
      <c r="A115" s="911"/>
      <c r="B115" s="914"/>
      <c r="C115" s="889"/>
      <c r="D115" s="72"/>
      <c r="E115" s="72"/>
      <c r="F115" s="166" t="s">
        <v>1053</v>
      </c>
      <c r="G115" s="71"/>
      <c r="H115" s="71"/>
      <c r="I115" s="71"/>
      <c r="J115" s="71"/>
      <c r="K115" s="66"/>
      <c r="L115" s="78"/>
      <c r="M115" s="78"/>
      <c r="N115" s="78"/>
      <c r="O115" s="78"/>
      <c r="P115" s="69"/>
    </row>
    <row r="116" spans="1:16" ht="20.2" customHeight="1">
      <c r="A116" s="892" t="s">
        <v>676</v>
      </c>
      <c r="B116" s="912" t="s">
        <v>680</v>
      </c>
      <c r="C116" s="887" t="s">
        <v>648</v>
      </c>
      <c r="D116" s="63"/>
      <c r="E116" s="63"/>
      <c r="F116" s="63"/>
      <c r="G116" s="63">
        <v>45754</v>
      </c>
      <c r="H116" s="63"/>
      <c r="I116" s="63"/>
      <c r="J116" s="63"/>
      <c r="K116" s="77"/>
      <c r="L116" s="77"/>
      <c r="M116" s="77"/>
      <c r="N116" s="77"/>
      <c r="O116" s="77"/>
      <c r="P116" s="68"/>
    </row>
    <row r="117" spans="1:16" ht="20.2" customHeight="1">
      <c r="A117" s="910"/>
      <c r="B117" s="913"/>
      <c r="C117" s="888"/>
      <c r="D117" s="70"/>
      <c r="E117" s="70"/>
      <c r="F117" s="70"/>
      <c r="G117" s="70">
        <v>0.70833333333333337</v>
      </c>
      <c r="H117" s="70"/>
      <c r="I117" s="70"/>
      <c r="J117" s="70"/>
      <c r="K117" s="65"/>
      <c r="L117" s="65"/>
      <c r="M117" s="65"/>
      <c r="N117" s="65"/>
      <c r="O117" s="65"/>
      <c r="P117" s="101"/>
    </row>
    <row r="118" spans="1:16" ht="20.2" customHeight="1">
      <c r="A118" s="911"/>
      <c r="B118" s="914"/>
      <c r="C118" s="889"/>
      <c r="D118" s="72"/>
      <c r="E118" s="72"/>
      <c r="F118" s="71"/>
      <c r="G118" s="71" t="s">
        <v>674</v>
      </c>
      <c r="H118" s="71"/>
      <c r="I118" s="71"/>
      <c r="J118" s="71"/>
      <c r="K118" s="66"/>
      <c r="L118" s="78"/>
      <c r="M118" s="78"/>
      <c r="N118" s="78"/>
      <c r="O118" s="78"/>
      <c r="P118" s="69"/>
    </row>
    <row r="119" spans="1:16" ht="20.2" customHeight="1">
      <c r="A119" s="884" t="s">
        <v>681</v>
      </c>
      <c r="B119" s="898" t="s">
        <v>682</v>
      </c>
      <c r="C119" s="887" t="s">
        <v>648</v>
      </c>
      <c r="D119" s="63"/>
      <c r="E119" s="63"/>
      <c r="F119" s="63">
        <v>45736</v>
      </c>
      <c r="G119" s="63"/>
      <c r="H119" s="63"/>
      <c r="I119" s="63"/>
      <c r="J119" s="63"/>
      <c r="K119" s="77"/>
      <c r="L119" s="77"/>
      <c r="M119" s="77"/>
      <c r="N119" s="77"/>
      <c r="O119" s="77"/>
      <c r="P119" s="68"/>
    </row>
    <row r="120" spans="1:16" ht="20.2" customHeight="1">
      <c r="A120" s="885"/>
      <c r="B120" s="899"/>
      <c r="C120" s="888"/>
      <c r="D120" s="70"/>
      <c r="E120" s="70"/>
      <c r="F120" s="70">
        <v>0.70833333333333337</v>
      </c>
      <c r="G120" s="70"/>
      <c r="H120" s="70"/>
      <c r="I120" s="70"/>
      <c r="J120" s="70"/>
      <c r="K120" s="65"/>
      <c r="L120" s="65"/>
      <c r="M120" s="65"/>
      <c r="N120" s="65"/>
      <c r="O120" s="65"/>
      <c r="P120" s="101"/>
    </row>
    <row r="121" spans="1:16" ht="20.2" customHeight="1">
      <c r="A121" s="886"/>
      <c r="B121" s="900"/>
      <c r="C121" s="889"/>
      <c r="D121" s="72"/>
      <c r="E121" s="72"/>
      <c r="F121" s="166" t="s">
        <v>2285</v>
      </c>
      <c r="G121" s="72"/>
      <c r="H121" s="71"/>
      <c r="I121" s="71"/>
      <c r="J121" s="71"/>
      <c r="K121" s="66"/>
      <c r="L121" s="66"/>
      <c r="M121" s="66"/>
      <c r="N121" s="78"/>
      <c r="O121" s="78"/>
      <c r="P121" s="69"/>
    </row>
    <row r="122" spans="1:16" ht="20.2" customHeight="1">
      <c r="A122" s="884" t="s">
        <v>681</v>
      </c>
      <c r="B122" s="898" t="s">
        <v>683</v>
      </c>
      <c r="C122" s="887" t="s">
        <v>648</v>
      </c>
      <c r="D122" s="63"/>
      <c r="E122" s="63"/>
      <c r="F122" s="63">
        <v>45736</v>
      </c>
      <c r="G122" s="63"/>
      <c r="H122" s="63"/>
      <c r="I122" s="63"/>
      <c r="J122" s="63"/>
      <c r="K122" s="77"/>
      <c r="L122" s="77"/>
      <c r="M122" s="77"/>
      <c r="N122" s="77"/>
      <c r="O122" s="77"/>
      <c r="P122" s="68"/>
    </row>
    <row r="123" spans="1:16" ht="20.2" customHeight="1">
      <c r="A123" s="885"/>
      <c r="B123" s="899"/>
      <c r="C123" s="888"/>
      <c r="D123" s="70"/>
      <c r="E123" s="70"/>
      <c r="F123" s="70">
        <v>0.70833333333333337</v>
      </c>
      <c r="G123" s="70"/>
      <c r="H123" s="70"/>
      <c r="I123" s="70"/>
      <c r="J123" s="70"/>
      <c r="K123" s="65"/>
      <c r="L123" s="65"/>
      <c r="M123" s="65"/>
      <c r="N123" s="65"/>
      <c r="O123" s="65"/>
      <c r="P123" s="101"/>
    </row>
    <row r="124" spans="1:16" ht="20.2" customHeight="1">
      <c r="A124" s="886"/>
      <c r="B124" s="900"/>
      <c r="C124" s="889"/>
      <c r="D124" s="72"/>
      <c r="E124" s="72"/>
      <c r="F124" s="166" t="s">
        <v>2285</v>
      </c>
      <c r="G124" s="72"/>
      <c r="H124" s="72"/>
      <c r="I124" s="72"/>
      <c r="J124" s="72"/>
      <c r="K124" s="78"/>
      <c r="L124" s="78"/>
      <c r="M124" s="78"/>
      <c r="N124" s="78"/>
      <c r="O124" s="78"/>
      <c r="P124" s="69"/>
    </row>
    <row r="125" spans="1:16" ht="20.2" customHeight="1">
      <c r="A125" s="884" t="s">
        <v>681</v>
      </c>
      <c r="B125" s="898" t="s">
        <v>684</v>
      </c>
      <c r="C125" s="887" t="s">
        <v>648</v>
      </c>
      <c r="D125" s="63"/>
      <c r="E125" s="63"/>
      <c r="F125" s="63">
        <v>45736</v>
      </c>
      <c r="G125" s="63"/>
      <c r="H125" s="63"/>
      <c r="I125" s="63"/>
      <c r="J125" s="63"/>
      <c r="K125" s="77"/>
      <c r="L125" s="77"/>
      <c r="M125" s="77"/>
      <c r="N125" s="77"/>
      <c r="O125" s="77"/>
      <c r="P125" s="68"/>
    </row>
    <row r="126" spans="1:16" ht="20.2" customHeight="1">
      <c r="A126" s="885"/>
      <c r="B126" s="899"/>
      <c r="C126" s="888"/>
      <c r="D126" s="70"/>
      <c r="E126" s="70"/>
      <c r="F126" s="70">
        <v>0.70833333333333337</v>
      </c>
      <c r="G126" s="70"/>
      <c r="H126" s="70"/>
      <c r="I126" s="70"/>
      <c r="J126" s="70"/>
      <c r="K126" s="65"/>
      <c r="L126" s="65"/>
      <c r="M126" s="65"/>
      <c r="N126" s="65"/>
      <c r="O126" s="65"/>
      <c r="P126" s="101"/>
    </row>
    <row r="127" spans="1:16" ht="20.2" customHeight="1">
      <c r="A127" s="886"/>
      <c r="B127" s="900"/>
      <c r="C127" s="889"/>
      <c r="D127" s="72"/>
      <c r="E127" s="72"/>
      <c r="F127" s="166" t="s">
        <v>2354</v>
      </c>
      <c r="G127" s="72"/>
      <c r="H127" s="72"/>
      <c r="I127" s="72"/>
      <c r="J127" s="72"/>
      <c r="K127" s="78"/>
      <c r="L127" s="78"/>
      <c r="M127" s="78"/>
      <c r="N127" s="78"/>
      <c r="O127" s="78"/>
      <c r="P127" s="69"/>
    </row>
    <row r="128" spans="1:16" ht="20.2" customHeight="1">
      <c r="A128" s="884" t="s">
        <v>681</v>
      </c>
      <c r="B128" s="898" t="s">
        <v>685</v>
      </c>
      <c r="C128" s="887" t="s">
        <v>648</v>
      </c>
      <c r="D128" s="63"/>
      <c r="E128" s="63"/>
      <c r="F128" s="63">
        <v>45736</v>
      </c>
      <c r="G128" s="63"/>
      <c r="H128" s="63"/>
      <c r="I128" s="63"/>
      <c r="J128" s="63"/>
      <c r="K128" s="77"/>
      <c r="L128" s="77"/>
      <c r="M128" s="77"/>
      <c r="N128" s="77"/>
      <c r="O128" s="77"/>
      <c r="P128" s="68"/>
    </row>
    <row r="129" spans="1:16" ht="20.2" customHeight="1">
      <c r="A129" s="885"/>
      <c r="B129" s="899"/>
      <c r="C129" s="888"/>
      <c r="D129" s="70"/>
      <c r="E129" s="70"/>
      <c r="F129" s="70">
        <v>0.70833333333333337</v>
      </c>
      <c r="G129" s="70"/>
      <c r="H129" s="70"/>
      <c r="I129" s="70"/>
      <c r="J129" s="70"/>
      <c r="K129" s="65"/>
      <c r="L129" s="65"/>
      <c r="M129" s="65"/>
      <c r="N129" s="65"/>
      <c r="O129" s="65"/>
      <c r="P129" s="101"/>
    </row>
    <row r="130" spans="1:16" ht="20.2" customHeight="1">
      <c r="A130" s="886"/>
      <c r="B130" s="900"/>
      <c r="C130" s="889"/>
      <c r="D130" s="72"/>
      <c r="E130" s="72"/>
      <c r="F130" s="166" t="s">
        <v>2285</v>
      </c>
      <c r="G130" s="72"/>
      <c r="H130" s="72"/>
      <c r="I130" s="72"/>
      <c r="J130" s="72"/>
      <c r="K130" s="78"/>
      <c r="L130" s="78"/>
      <c r="M130" s="78"/>
      <c r="N130" s="78"/>
      <c r="O130" s="78"/>
      <c r="P130" s="69"/>
    </row>
    <row r="131" spans="1:16" ht="20.2" customHeight="1">
      <c r="A131" s="884" t="s">
        <v>681</v>
      </c>
      <c r="B131" s="898" t="s">
        <v>686</v>
      </c>
      <c r="C131" s="887" t="s">
        <v>648</v>
      </c>
      <c r="D131" s="63"/>
      <c r="E131" s="63"/>
      <c r="F131" s="63"/>
      <c r="G131" s="63"/>
      <c r="H131" s="63">
        <v>45782</v>
      </c>
      <c r="I131" s="63"/>
      <c r="J131" s="63"/>
      <c r="K131" s="77"/>
      <c r="L131" s="77"/>
      <c r="M131" s="77"/>
      <c r="N131" s="77"/>
      <c r="O131" s="77"/>
      <c r="P131" s="68"/>
    </row>
    <row r="132" spans="1:16" ht="20.2" customHeight="1">
      <c r="A132" s="885"/>
      <c r="B132" s="899"/>
      <c r="C132" s="888"/>
      <c r="D132" s="70"/>
      <c r="E132" s="70"/>
      <c r="F132" s="70"/>
      <c r="G132" s="70"/>
      <c r="H132" s="70">
        <v>0.70833333333333337</v>
      </c>
      <c r="I132" s="70"/>
      <c r="J132" s="70"/>
      <c r="K132" s="65"/>
      <c r="L132" s="65"/>
      <c r="M132" s="65"/>
      <c r="N132" s="65"/>
      <c r="O132" s="65"/>
      <c r="P132" s="101"/>
    </row>
    <row r="133" spans="1:16" ht="20.2" customHeight="1">
      <c r="A133" s="886"/>
      <c r="B133" s="900"/>
      <c r="C133" s="889"/>
      <c r="D133" s="72"/>
      <c r="E133" s="72"/>
      <c r="F133" s="72"/>
      <c r="G133" s="72"/>
      <c r="H133" s="166" t="s">
        <v>1826</v>
      </c>
      <c r="I133" s="72"/>
      <c r="J133" s="72"/>
      <c r="K133" s="78"/>
      <c r="L133" s="78"/>
      <c r="M133" s="78"/>
      <c r="N133" s="78"/>
      <c r="O133" s="78"/>
      <c r="P133" s="69"/>
    </row>
    <row r="134" spans="1:16" ht="20.2" customHeight="1">
      <c r="A134" s="884" t="s">
        <v>681</v>
      </c>
      <c r="B134" s="898" t="s">
        <v>687</v>
      </c>
      <c r="C134" s="887" t="s">
        <v>648</v>
      </c>
      <c r="D134" s="81"/>
      <c r="E134" s="86"/>
      <c r="F134" s="63">
        <v>45741</v>
      </c>
      <c r="G134" s="81"/>
      <c r="H134" s="87"/>
      <c r="I134" s="81"/>
      <c r="J134" s="81"/>
      <c r="K134" s="86"/>
      <c r="L134" s="81"/>
      <c r="M134" s="81"/>
      <c r="N134" s="86"/>
      <c r="O134" s="81"/>
      <c r="P134" s="88"/>
    </row>
    <row r="135" spans="1:16" ht="20.2" customHeight="1">
      <c r="A135" s="885"/>
      <c r="B135" s="905"/>
      <c r="C135" s="888"/>
      <c r="D135" s="81"/>
      <c r="E135" s="86"/>
      <c r="F135" s="70">
        <v>0.70833333333333337</v>
      </c>
      <c r="G135" s="81"/>
      <c r="H135" s="87"/>
      <c r="I135" s="81"/>
      <c r="J135" s="81"/>
      <c r="K135" s="86"/>
      <c r="L135" s="81"/>
      <c r="M135" s="81"/>
      <c r="N135" s="86"/>
      <c r="O135" s="81"/>
      <c r="P135" s="88"/>
    </row>
    <row r="136" spans="1:16" ht="20.2" customHeight="1">
      <c r="A136" s="886"/>
      <c r="B136" s="906"/>
      <c r="C136" s="889"/>
      <c r="D136" s="81"/>
      <c r="E136" s="86"/>
      <c r="F136" s="71" t="s">
        <v>672</v>
      </c>
      <c r="G136" s="81"/>
      <c r="H136" s="87"/>
      <c r="I136" s="81"/>
      <c r="J136" s="81"/>
      <c r="K136" s="86"/>
      <c r="L136" s="81"/>
      <c r="M136" s="81"/>
      <c r="N136" s="86"/>
      <c r="O136" s="81"/>
      <c r="P136" s="88"/>
    </row>
    <row r="137" spans="1:16" ht="20.2" customHeight="1">
      <c r="A137" s="892" t="s">
        <v>688</v>
      </c>
      <c r="B137" s="901" t="s">
        <v>689</v>
      </c>
      <c r="C137" s="887" t="s">
        <v>648</v>
      </c>
      <c r="D137" s="77"/>
      <c r="E137" s="104">
        <v>45713</v>
      </c>
      <c r="F137" s="63"/>
      <c r="G137" s="77"/>
      <c r="H137" s="89"/>
      <c r="I137" s="77"/>
      <c r="J137" s="77"/>
      <c r="K137" s="89"/>
      <c r="L137" s="77"/>
      <c r="M137" s="77"/>
      <c r="N137" s="89"/>
      <c r="O137" s="77"/>
      <c r="P137" s="68"/>
    </row>
    <row r="138" spans="1:16" ht="20.2" customHeight="1">
      <c r="A138" s="893"/>
      <c r="B138" s="882"/>
      <c r="C138" s="888"/>
      <c r="D138" s="65"/>
      <c r="E138" s="105">
        <v>0.70833333333333337</v>
      </c>
      <c r="F138" s="70"/>
      <c r="G138" s="65"/>
      <c r="I138" s="65"/>
      <c r="J138" s="65"/>
      <c r="L138" s="65"/>
      <c r="M138" s="65"/>
      <c r="O138" s="65"/>
      <c r="P138" s="101"/>
    </row>
    <row r="139" spans="1:16" ht="20.2" customHeight="1">
      <c r="A139" s="894"/>
      <c r="B139" s="883"/>
      <c r="C139" s="889"/>
      <c r="D139" s="66"/>
      <c r="E139" s="106" t="s">
        <v>1058</v>
      </c>
      <c r="F139" s="71"/>
      <c r="G139" s="66"/>
      <c r="H139" s="75"/>
      <c r="I139" s="66"/>
      <c r="J139" s="66"/>
      <c r="K139" s="75"/>
      <c r="L139" s="66"/>
      <c r="M139" s="66"/>
      <c r="N139" s="75"/>
      <c r="O139" s="78"/>
      <c r="P139" s="69"/>
    </row>
    <row r="140" spans="1:16" ht="20.2" customHeight="1">
      <c r="A140" s="892" t="s">
        <v>690</v>
      </c>
      <c r="B140" s="901" t="s">
        <v>691</v>
      </c>
      <c r="C140" s="887" t="s">
        <v>648</v>
      </c>
      <c r="D140" s="90"/>
      <c r="E140" s="77">
        <v>45708</v>
      </c>
      <c r="G140" s="90"/>
      <c r="I140" s="90"/>
      <c r="J140" s="90"/>
      <c r="L140" s="90"/>
      <c r="M140" s="90"/>
      <c r="O140" s="90"/>
      <c r="P140" s="68"/>
    </row>
    <row r="141" spans="1:16" ht="20.2" customHeight="1">
      <c r="A141" s="893"/>
      <c r="B141" s="882"/>
      <c r="C141" s="888"/>
      <c r="D141" s="65"/>
      <c r="E141" s="65">
        <v>0.70833333333333337</v>
      </c>
      <c r="G141" s="65"/>
      <c r="I141" s="65"/>
      <c r="J141" s="65"/>
      <c r="L141" s="65"/>
      <c r="M141" s="65"/>
      <c r="O141" s="65"/>
      <c r="P141" s="101"/>
    </row>
    <row r="142" spans="1:16" ht="20.2" customHeight="1">
      <c r="A142" s="894"/>
      <c r="B142" s="883"/>
      <c r="C142" s="889"/>
      <c r="D142" s="66"/>
      <c r="E142" s="66" t="s">
        <v>665</v>
      </c>
      <c r="G142" s="66"/>
      <c r="H142" s="75"/>
      <c r="I142" s="66"/>
      <c r="J142" s="66"/>
      <c r="K142" s="75"/>
      <c r="L142" s="66"/>
      <c r="M142" s="66"/>
      <c r="N142" s="75"/>
      <c r="O142" s="78"/>
      <c r="P142" s="69"/>
    </row>
    <row r="143" spans="1:16" ht="20.2" customHeight="1">
      <c r="A143" s="892" t="s">
        <v>690</v>
      </c>
      <c r="B143" s="901" t="s">
        <v>692</v>
      </c>
      <c r="C143" s="887" t="s">
        <v>648</v>
      </c>
      <c r="D143" s="90"/>
      <c r="E143" s="77">
        <v>45708</v>
      </c>
      <c r="F143" s="77"/>
      <c r="G143" s="90"/>
      <c r="I143" s="90"/>
      <c r="J143" s="90"/>
      <c r="L143" s="90"/>
      <c r="M143" s="90"/>
      <c r="O143" s="90"/>
      <c r="P143" s="68"/>
    </row>
    <row r="144" spans="1:16" ht="20.2" customHeight="1">
      <c r="A144" s="893"/>
      <c r="B144" s="882"/>
      <c r="C144" s="888"/>
      <c r="D144" s="65"/>
      <c r="E144" s="65">
        <v>0.70833333333333337</v>
      </c>
      <c r="F144" s="65"/>
      <c r="G144" s="65"/>
      <c r="I144" s="65"/>
      <c r="J144" s="65"/>
      <c r="L144" s="65"/>
      <c r="M144" s="65"/>
      <c r="O144" s="65"/>
      <c r="P144" s="101"/>
    </row>
    <row r="145" spans="1:16" ht="20.2" customHeight="1">
      <c r="A145" s="894"/>
      <c r="B145" s="883"/>
      <c r="C145" s="889"/>
      <c r="D145" s="66"/>
      <c r="E145" s="66" t="s">
        <v>665</v>
      </c>
      <c r="F145" s="66"/>
      <c r="G145" s="66"/>
      <c r="H145" s="75"/>
      <c r="I145" s="66"/>
      <c r="J145" s="66"/>
      <c r="K145" s="75"/>
      <c r="L145" s="66"/>
      <c r="M145" s="66"/>
      <c r="N145" s="75"/>
      <c r="O145" s="78"/>
      <c r="P145" s="69"/>
    </row>
    <row r="146" spans="1:16" ht="20.2" customHeight="1">
      <c r="A146" s="892" t="s">
        <v>690</v>
      </c>
      <c r="B146" s="901" t="s">
        <v>693</v>
      </c>
      <c r="C146" s="887" t="s">
        <v>648</v>
      </c>
      <c r="D146" s="90"/>
      <c r="E146" s="77">
        <v>45708</v>
      </c>
      <c r="F146" s="77"/>
      <c r="G146" s="90"/>
      <c r="I146" s="90"/>
      <c r="J146" s="90"/>
      <c r="L146" s="90"/>
      <c r="M146" s="90"/>
      <c r="O146" s="90"/>
      <c r="P146" s="68"/>
    </row>
    <row r="147" spans="1:16" ht="20.2" customHeight="1">
      <c r="A147" s="893"/>
      <c r="B147" s="882"/>
      <c r="C147" s="888"/>
      <c r="D147" s="65"/>
      <c r="E147" s="65">
        <v>0.70833333333333337</v>
      </c>
      <c r="F147" s="65"/>
      <c r="G147" s="65"/>
      <c r="I147" s="65"/>
      <c r="J147" s="65"/>
      <c r="L147" s="65"/>
      <c r="M147" s="65"/>
      <c r="O147" s="65"/>
      <c r="P147" s="101"/>
    </row>
    <row r="148" spans="1:16" ht="21.05" customHeight="1">
      <c r="A148" s="894"/>
      <c r="B148" s="882"/>
      <c r="C148" s="889"/>
      <c r="D148" s="82"/>
      <c r="E148" s="66" t="s">
        <v>665</v>
      </c>
      <c r="F148" s="82"/>
      <c r="G148" s="82"/>
      <c r="I148" s="82"/>
      <c r="J148" s="82"/>
      <c r="L148" s="82"/>
      <c r="M148" s="82"/>
      <c r="O148" s="81"/>
      <c r="P148" s="88"/>
    </row>
    <row r="149" spans="1:16" ht="20.2" customHeight="1">
      <c r="A149" s="948" t="s">
        <v>694</v>
      </c>
      <c r="B149" s="949" t="s">
        <v>958</v>
      </c>
      <c r="C149" s="950" t="s">
        <v>695</v>
      </c>
      <c r="D149" s="77"/>
      <c r="E149" s="91"/>
      <c r="F149" s="92"/>
      <c r="G149" s="77"/>
      <c r="H149" s="77"/>
      <c r="I149" s="77"/>
      <c r="J149" s="77"/>
      <c r="K149" s="77"/>
      <c r="L149" s="77"/>
      <c r="M149" s="77"/>
      <c r="N149" s="77"/>
      <c r="O149" s="77"/>
      <c r="P149" s="945"/>
    </row>
    <row r="150" spans="1:16">
      <c r="A150" s="948"/>
      <c r="B150" s="949"/>
      <c r="C150" s="950"/>
      <c r="D150" s="65"/>
      <c r="E150" s="90">
        <v>45708</v>
      </c>
      <c r="F150" s="90"/>
      <c r="G150" s="65"/>
      <c r="H150" s="65"/>
      <c r="I150" s="65"/>
      <c r="J150" s="65"/>
      <c r="K150" s="65"/>
      <c r="L150" s="65"/>
      <c r="M150" s="65"/>
      <c r="N150" s="65"/>
      <c r="O150" s="65"/>
      <c r="P150" s="946"/>
    </row>
    <row r="151" spans="1:16" ht="14" customHeight="1">
      <c r="A151" s="948"/>
      <c r="B151" s="949"/>
      <c r="C151" s="950"/>
      <c r="D151" s="82"/>
      <c r="E151" s="65">
        <v>0.70833333333333337</v>
      </c>
      <c r="F151" s="65"/>
      <c r="G151" s="82"/>
      <c r="H151" s="82"/>
      <c r="I151" s="82"/>
      <c r="J151" s="82"/>
      <c r="K151" s="82"/>
      <c r="L151" s="82"/>
      <c r="M151" s="82"/>
      <c r="N151" s="82"/>
      <c r="O151" s="82"/>
      <c r="P151" s="946"/>
    </row>
    <row r="152" spans="1:16">
      <c r="A152" s="948"/>
      <c r="B152" s="949"/>
      <c r="C152" s="950"/>
      <c r="D152" s="93"/>
      <c r="E152" s="82" t="s">
        <v>665</v>
      </c>
      <c r="F152" s="82"/>
      <c r="G152" s="93"/>
      <c r="H152" s="93"/>
      <c r="I152" s="93"/>
      <c r="J152" s="93"/>
      <c r="K152" s="93"/>
      <c r="L152" s="93"/>
      <c r="M152" s="93"/>
      <c r="N152" s="93"/>
      <c r="O152" s="93"/>
      <c r="P152" s="946"/>
    </row>
    <row r="153" spans="1:16" ht="21.6" customHeight="1">
      <c r="A153" s="948"/>
      <c r="B153" s="949"/>
      <c r="C153" s="950"/>
      <c r="D153" s="80"/>
      <c r="E153" s="80"/>
      <c r="F153" s="80"/>
      <c r="G153" s="80"/>
      <c r="H153" s="80"/>
      <c r="I153" s="80"/>
      <c r="J153" s="80"/>
      <c r="K153" s="80"/>
      <c r="L153" s="80"/>
      <c r="M153" s="80"/>
      <c r="N153" s="80"/>
      <c r="O153" s="80"/>
      <c r="P153" s="947"/>
    </row>
    <row r="154" spans="1:16" ht="20.2" customHeight="1">
      <c r="A154" s="892" t="s">
        <v>696</v>
      </c>
      <c r="B154" s="895" t="s">
        <v>697</v>
      </c>
      <c r="C154" s="887" t="s">
        <v>648</v>
      </c>
      <c r="D154" s="90"/>
      <c r="F154" s="90"/>
      <c r="G154" s="104">
        <v>45767</v>
      </c>
      <c r="I154" s="90"/>
      <c r="J154" s="90"/>
      <c r="L154" s="90"/>
      <c r="M154" s="90"/>
      <c r="O154" s="90"/>
      <c r="P154" s="68"/>
    </row>
    <row r="155" spans="1:16" ht="20.2" customHeight="1">
      <c r="A155" s="893"/>
      <c r="B155" s="896"/>
      <c r="C155" s="888"/>
      <c r="D155" s="65"/>
      <c r="F155" s="65"/>
      <c r="G155" s="105">
        <v>0.70833333333333337</v>
      </c>
      <c r="I155" s="65"/>
      <c r="J155" s="65"/>
      <c r="L155" s="65"/>
      <c r="M155" s="65"/>
      <c r="O155" s="65"/>
      <c r="P155" s="101"/>
    </row>
    <row r="156" spans="1:16" ht="20.2" customHeight="1">
      <c r="A156" s="894"/>
      <c r="B156" s="897"/>
      <c r="C156" s="889"/>
      <c r="D156" s="66"/>
      <c r="E156" s="75"/>
      <c r="F156" s="66"/>
      <c r="G156" s="106" t="s">
        <v>1058</v>
      </c>
      <c r="H156" s="75"/>
      <c r="I156" s="66"/>
      <c r="J156" s="66"/>
      <c r="K156" s="75"/>
      <c r="L156" s="66"/>
      <c r="M156" s="66"/>
      <c r="N156" s="75"/>
      <c r="O156" s="78"/>
      <c r="P156" s="69"/>
    </row>
    <row r="157" spans="1:16" ht="20.2" customHeight="1">
      <c r="A157" s="892" t="s">
        <v>698</v>
      </c>
      <c r="B157" s="895" t="s">
        <v>699</v>
      </c>
      <c r="C157" s="887" t="s">
        <v>648</v>
      </c>
      <c r="D157" s="90"/>
      <c r="E157" s="104">
        <v>45713</v>
      </c>
      <c r="F157" s="74"/>
      <c r="G157" s="90"/>
      <c r="I157" s="90"/>
      <c r="J157" s="90"/>
      <c r="L157" s="90"/>
      <c r="M157" s="90"/>
      <c r="O157" s="90"/>
      <c r="P157" s="68"/>
    </row>
    <row r="158" spans="1:16" ht="20.2" customHeight="1">
      <c r="A158" s="893"/>
      <c r="B158" s="896"/>
      <c r="C158" s="888"/>
      <c r="D158" s="65"/>
      <c r="E158" s="105">
        <v>0.70833333333333337</v>
      </c>
      <c r="F158" s="65"/>
      <c r="G158" s="65"/>
      <c r="I158" s="65"/>
      <c r="J158" s="65"/>
      <c r="L158" s="65"/>
      <c r="M158" s="65"/>
      <c r="O158" s="65"/>
      <c r="P158" s="101"/>
    </row>
    <row r="159" spans="1:16" ht="20.2" customHeight="1">
      <c r="A159" s="894"/>
      <c r="B159" s="897"/>
      <c r="C159" s="889"/>
      <c r="D159" s="66"/>
      <c r="E159" s="106" t="s">
        <v>1058</v>
      </c>
      <c r="F159" s="66"/>
      <c r="G159" s="66"/>
      <c r="H159" s="75"/>
      <c r="I159" s="66"/>
      <c r="J159" s="66"/>
      <c r="K159" s="75"/>
      <c r="L159" s="66"/>
      <c r="M159" s="66"/>
      <c r="N159" s="75"/>
      <c r="O159" s="78"/>
      <c r="P159" s="69"/>
    </row>
    <row r="160" spans="1:16" ht="20.2" customHeight="1">
      <c r="A160" s="892" t="s">
        <v>700</v>
      </c>
      <c r="B160" s="895" t="s">
        <v>701</v>
      </c>
      <c r="C160" s="887" t="s">
        <v>648</v>
      </c>
      <c r="D160" s="90"/>
      <c r="E160" s="74"/>
      <c r="F160" s="74">
        <v>45721</v>
      </c>
      <c r="G160" s="90"/>
      <c r="I160" s="90"/>
      <c r="J160" s="90"/>
      <c r="L160" s="90"/>
      <c r="M160" s="90"/>
      <c r="O160" s="90"/>
      <c r="P160" s="68"/>
    </row>
    <row r="161" spans="1:16" ht="20.2" customHeight="1">
      <c r="A161" s="893"/>
      <c r="B161" s="896"/>
      <c r="C161" s="888"/>
      <c r="D161" s="65"/>
      <c r="E161" s="65"/>
      <c r="F161" s="65">
        <v>0.70833333333333337</v>
      </c>
      <c r="G161" s="65"/>
      <c r="I161" s="65"/>
      <c r="J161" s="65"/>
      <c r="L161" s="65"/>
      <c r="M161" s="65"/>
      <c r="O161" s="65"/>
      <c r="P161" s="101"/>
    </row>
    <row r="162" spans="1:16" ht="20.2" customHeight="1">
      <c r="A162" s="894"/>
      <c r="B162" s="897"/>
      <c r="C162" s="889"/>
      <c r="D162" s="66"/>
      <c r="E162" s="66"/>
      <c r="F162" s="66" t="s">
        <v>1053</v>
      </c>
      <c r="G162" s="66"/>
      <c r="H162" s="75"/>
      <c r="I162" s="66"/>
      <c r="J162" s="66"/>
      <c r="K162" s="75"/>
      <c r="L162" s="66"/>
      <c r="M162" s="66"/>
      <c r="N162" s="75"/>
      <c r="O162" s="78"/>
      <c r="P162" s="69"/>
    </row>
    <row r="163" spans="1:16" ht="20.2" customHeight="1">
      <c r="A163" s="892" t="s">
        <v>700</v>
      </c>
      <c r="B163" s="895" t="s">
        <v>702</v>
      </c>
      <c r="C163" s="887" t="s">
        <v>648</v>
      </c>
      <c r="D163" s="90"/>
      <c r="E163" s="74"/>
      <c r="F163" s="74">
        <v>45721</v>
      </c>
      <c r="G163" s="90"/>
      <c r="I163" s="90"/>
      <c r="J163" s="90"/>
      <c r="L163" s="90"/>
      <c r="M163" s="90"/>
      <c r="O163" s="90"/>
      <c r="P163" s="68"/>
    </row>
    <row r="164" spans="1:16" ht="20.2" customHeight="1">
      <c r="A164" s="893"/>
      <c r="B164" s="896"/>
      <c r="C164" s="888"/>
      <c r="D164" s="65"/>
      <c r="E164" s="65"/>
      <c r="F164" s="65">
        <v>0.70833333333333337</v>
      </c>
      <c r="G164" s="65"/>
      <c r="I164" s="65"/>
      <c r="J164" s="65"/>
      <c r="L164" s="65"/>
      <c r="M164" s="65"/>
      <c r="O164" s="65"/>
      <c r="P164" s="101"/>
    </row>
    <row r="165" spans="1:16" ht="20.2" customHeight="1">
      <c r="A165" s="894"/>
      <c r="B165" s="897"/>
      <c r="C165" s="889"/>
      <c r="D165" s="66"/>
      <c r="E165" s="66"/>
      <c r="F165" s="66" t="s">
        <v>1053</v>
      </c>
      <c r="G165" s="66"/>
      <c r="H165" s="75"/>
      <c r="I165" s="66"/>
      <c r="J165" s="66"/>
      <c r="K165" s="75"/>
      <c r="L165" s="66"/>
      <c r="M165" s="66"/>
      <c r="N165" s="75"/>
      <c r="O165" s="78"/>
      <c r="P165" s="69"/>
    </row>
    <row r="317" spans="5:5" ht="96.8">
      <c r="E317" s="47" t="s">
        <v>703</v>
      </c>
    </row>
  </sheetData>
  <sheetProtection selectLockedCells="1" selectUnlockedCells="1"/>
  <mergeCells count="191">
    <mergeCell ref="P71:P73"/>
    <mergeCell ref="P74:P76"/>
    <mergeCell ref="P14:P16"/>
    <mergeCell ref="P20:P22"/>
    <mergeCell ref="B23:B25"/>
    <mergeCell ref="C23:C25"/>
    <mergeCell ref="A26:A28"/>
    <mergeCell ref="B26:B28"/>
    <mergeCell ref="C26:C28"/>
    <mergeCell ref="A38:A40"/>
    <mergeCell ref="B38:B40"/>
    <mergeCell ref="C38:C40"/>
    <mergeCell ref="P23:P25"/>
    <mergeCell ref="P26:P28"/>
    <mergeCell ref="C20:C22"/>
    <mergeCell ref="P35:P37"/>
    <mergeCell ref="P38:P40"/>
    <mergeCell ref="A17:A19"/>
    <mergeCell ref="C17:C19"/>
    <mergeCell ref="P17:P19"/>
    <mergeCell ref="B14:B16"/>
    <mergeCell ref="B17:B19"/>
    <mergeCell ref="A32:A34"/>
    <mergeCell ref="C32:C34"/>
    <mergeCell ref="P32:P34"/>
    <mergeCell ref="B32:B34"/>
    <mergeCell ref="P149:P153"/>
    <mergeCell ref="A149:A153"/>
    <mergeCell ref="B149:B153"/>
    <mergeCell ref="C149:C153"/>
    <mergeCell ref="A143:A145"/>
    <mergeCell ref="B143:B145"/>
    <mergeCell ref="C143:C145"/>
    <mergeCell ref="A146:A148"/>
    <mergeCell ref="B146:B148"/>
    <mergeCell ref="C146:C148"/>
    <mergeCell ref="A119:A121"/>
    <mergeCell ref="B119:B121"/>
    <mergeCell ref="C119:C121"/>
    <mergeCell ref="A95:A97"/>
    <mergeCell ref="C95:C97"/>
    <mergeCell ref="B95:B97"/>
    <mergeCell ref="A107:A109"/>
    <mergeCell ref="B107:B109"/>
    <mergeCell ref="C107:C109"/>
    <mergeCell ref="A110:A112"/>
    <mergeCell ref="B110:B112"/>
    <mergeCell ref="C110:C112"/>
    <mergeCell ref="A1:P1"/>
    <mergeCell ref="A2:P2"/>
    <mergeCell ref="A104:A106"/>
    <mergeCell ref="B104:B106"/>
    <mergeCell ref="C104:C106"/>
    <mergeCell ref="A98:A100"/>
    <mergeCell ref="B98:B100"/>
    <mergeCell ref="C98:C100"/>
    <mergeCell ref="A101:A103"/>
    <mergeCell ref="B101:B103"/>
    <mergeCell ref="C101:C103"/>
    <mergeCell ref="A14:A16"/>
    <mergeCell ref="C14:C16"/>
    <mergeCell ref="A20:A22"/>
    <mergeCell ref="M6:P6"/>
    <mergeCell ref="M7:P7"/>
    <mergeCell ref="B11:B13"/>
    <mergeCell ref="B9:B10"/>
    <mergeCell ref="C9:C10"/>
    <mergeCell ref="C11:C13"/>
    <mergeCell ref="D9:O9"/>
    <mergeCell ref="A3:B3"/>
    <mergeCell ref="C3:D3"/>
    <mergeCell ref="A74:A76"/>
    <mergeCell ref="A11:A13"/>
    <mergeCell ref="A6:D6"/>
    <mergeCell ref="A9:A10"/>
    <mergeCell ref="A5:D5"/>
    <mergeCell ref="A4:D4"/>
    <mergeCell ref="A71:A73"/>
    <mergeCell ref="C71:C73"/>
    <mergeCell ref="A29:A31"/>
    <mergeCell ref="B29:B31"/>
    <mergeCell ref="C29:C31"/>
    <mergeCell ref="A35:A37"/>
    <mergeCell ref="C35:C37"/>
    <mergeCell ref="A44:A46"/>
    <mergeCell ref="B44:B46"/>
    <mergeCell ref="C44:C46"/>
    <mergeCell ref="A50:A52"/>
    <mergeCell ref="C50:C52"/>
    <mergeCell ref="A65:A67"/>
    <mergeCell ref="A41:A43"/>
    <mergeCell ref="B41:B43"/>
    <mergeCell ref="C41:C43"/>
    <mergeCell ref="A23:A25"/>
    <mergeCell ref="A53:A55"/>
    <mergeCell ref="A113:A115"/>
    <mergeCell ref="B113:B115"/>
    <mergeCell ref="C113:C115"/>
    <mergeCell ref="B59:B61"/>
    <mergeCell ref="C59:C61"/>
    <mergeCell ref="A116:A118"/>
    <mergeCell ref="B116:B118"/>
    <mergeCell ref="C116:C118"/>
    <mergeCell ref="A80:A82"/>
    <mergeCell ref="B80:B82"/>
    <mergeCell ref="C80:C82"/>
    <mergeCell ref="A83:A85"/>
    <mergeCell ref="B83:B85"/>
    <mergeCell ref="C83:C85"/>
    <mergeCell ref="A77:A79"/>
    <mergeCell ref="C77:C79"/>
    <mergeCell ref="A89:A91"/>
    <mergeCell ref="A86:A88"/>
    <mergeCell ref="B86:B88"/>
    <mergeCell ref="C86:C88"/>
    <mergeCell ref="B89:B91"/>
    <mergeCell ref="A68:A70"/>
    <mergeCell ref="B68:B70"/>
    <mergeCell ref="C68:C70"/>
    <mergeCell ref="C89:C91"/>
    <mergeCell ref="A92:A94"/>
    <mergeCell ref="B92:B94"/>
    <mergeCell ref="B131:B133"/>
    <mergeCell ref="B65:B67"/>
    <mergeCell ref="A163:A165"/>
    <mergeCell ref="B163:B165"/>
    <mergeCell ref="C163:C165"/>
    <mergeCell ref="A154:A156"/>
    <mergeCell ref="B154:B156"/>
    <mergeCell ref="C154:C156"/>
    <mergeCell ref="C131:C133"/>
    <mergeCell ref="A128:A130"/>
    <mergeCell ref="B128:B130"/>
    <mergeCell ref="C128:C130"/>
    <mergeCell ref="B134:B136"/>
    <mergeCell ref="C134:C136"/>
    <mergeCell ref="C65:C67"/>
    <mergeCell ref="C92:C94"/>
    <mergeCell ref="B74:B76"/>
    <mergeCell ref="C74:C76"/>
    <mergeCell ref="A125:A127"/>
    <mergeCell ref="B125:B127"/>
    <mergeCell ref="C125:C127"/>
    <mergeCell ref="P89:P91"/>
    <mergeCell ref="P92:P94"/>
    <mergeCell ref="B53:B55"/>
    <mergeCell ref="C53:C55"/>
    <mergeCell ref="A56:A58"/>
    <mergeCell ref="B56:B58"/>
    <mergeCell ref="C56:C58"/>
    <mergeCell ref="A160:A162"/>
    <mergeCell ref="B160:B162"/>
    <mergeCell ref="C160:C162"/>
    <mergeCell ref="A157:A159"/>
    <mergeCell ref="B157:B159"/>
    <mergeCell ref="C157:C159"/>
    <mergeCell ref="A122:A124"/>
    <mergeCell ref="B122:B124"/>
    <mergeCell ref="C122:C124"/>
    <mergeCell ref="A137:A139"/>
    <mergeCell ref="B137:B139"/>
    <mergeCell ref="C137:C139"/>
    <mergeCell ref="A140:A142"/>
    <mergeCell ref="B140:B142"/>
    <mergeCell ref="C140:C142"/>
    <mergeCell ref="A134:A136"/>
    <mergeCell ref="A131:A133"/>
    <mergeCell ref="P29:P31"/>
    <mergeCell ref="P44:P46"/>
    <mergeCell ref="P59:P61"/>
    <mergeCell ref="P68:P70"/>
    <mergeCell ref="P83:P85"/>
    <mergeCell ref="P86:P88"/>
    <mergeCell ref="B35:B37"/>
    <mergeCell ref="A47:A49"/>
    <mergeCell ref="C47:C49"/>
    <mergeCell ref="P47:P49"/>
    <mergeCell ref="B47:B49"/>
    <mergeCell ref="B50:B52"/>
    <mergeCell ref="A62:A64"/>
    <mergeCell ref="C62:C64"/>
    <mergeCell ref="P62:P64"/>
    <mergeCell ref="B62:B64"/>
    <mergeCell ref="P41:P43"/>
    <mergeCell ref="P50:P52"/>
    <mergeCell ref="P53:P55"/>
    <mergeCell ref="P56:P58"/>
    <mergeCell ref="P65:P67"/>
    <mergeCell ref="P77:P79"/>
    <mergeCell ref="P80:P82"/>
    <mergeCell ref="A59:A61"/>
  </mergeCells>
  <phoneticPr fontId="5"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98:B100" location="辦理調解業務概況!A1" display="辦理調解業務概況" xr:uid="{00000000-0004-0000-0000-000006000000}"/>
    <hyperlink ref="B101:B103" location="調解委員會組織概況!A1" display="調解委員會組織概況" xr:uid="{00000000-0004-0000-0000-000007000000}"/>
    <hyperlink ref="B104:B106" location="辦理調解方式概況!A1" display="辦理調解方式概況" xr:uid="{00000000-0004-0000-0000-000008000000}"/>
    <hyperlink ref="B74:B76" location="推行社區發展工作概況!A1" display="推行社區發展工作概況" xr:uid="{00000000-0004-0000-0000-000009000000}"/>
    <hyperlink ref="B119:B121" location="公墓設施使用概況!A1" display="公墓設施使用概況" xr:uid="{00000000-0004-0000-0000-00000A000000}"/>
    <hyperlink ref="B122:B124" location="'骨灰(骸)存放設施使用概況'!A1" display="骨灰(骸)存放設施使用概況" xr:uid="{00000000-0004-0000-0000-00000B000000}"/>
    <hyperlink ref="B125:B127" location="殯葬管理業務概況!A1" display="殯葬管理業務概況" xr:uid="{00000000-0004-0000-0000-00000C000000}"/>
    <hyperlink ref="B128:B130" location="殯儀館設施概況!A1" display="殯儀館設施概況" xr:uid="{00000000-0004-0000-0000-00000D000000}"/>
    <hyperlink ref="B131:B133" location="火化場設施概況!A1" display="火化場設施概況" xr:uid="{00000000-0004-0000-0000-00000E000000}"/>
    <hyperlink ref="B92:B94" location="環境保護決算概況!A1" display="環境保護決算概況" xr:uid="{00000000-0004-0000-0000-00000F000000}"/>
    <hyperlink ref="B86:B88" location="'垃圾處理場(廠)數(114年新增)'!A1" display="垃圾處理場(廠)數" xr:uid="{00000000-0004-0000-0000-000010000000}"/>
    <hyperlink ref="B29:B31" location="'路外停車位概況(114年第1季起)'!A1" display="路外停車位概況" xr:uid="{00000000-0004-0000-0000-000011000000}"/>
    <hyperlink ref="B44:B46" location="'路外停車位概況－身心障礙者專用停車位(114年第1季起)'!A1" display="路外停車位概況－身心障礙者專用停車位" xr:uid="{00000000-0004-0000-0000-000012000000}"/>
    <hyperlink ref="B59:B61" location="'路外停車位概況－電動汽車充電專用停車位(114年第1季起)'!A1" display="路外停車位概況－電動汽車充電專用停車位" xr:uid="{00000000-0004-0000-0000-000013000000}"/>
    <hyperlink ref="B137:B139" location="農路改善及維護工程!A1" display="農路改善及維護工程" xr:uid="{00000000-0004-0000-0000-000014000000}"/>
    <hyperlink ref="B140:B142" location="都市計畫區域內公共工程實施數量!A1" display="都市計畫區域內公共工程實施數量" xr:uid="{00000000-0004-0000-0000-000015000000}"/>
    <hyperlink ref="B143:B145" location="都市計畫公共設施用地已取得面積!A1" display="農路改善及維護工程" xr:uid="{00000000-0004-0000-0000-000016000000}"/>
    <hyperlink ref="B146:B148" location="都市計畫公共設施用地已闢建面積!A1" display="農路改善及維護工程" xr:uid="{00000000-0004-0000-0000-000017000000}"/>
    <hyperlink ref="B149:B151" location="都市計畫區域內現有已開闢道路長度及面積暨橋梁座數、自行車道長度!A1" display="農路改善及維護工程" xr:uid="{00000000-0004-0000-0000-000018000000}"/>
    <hyperlink ref="B107:B109" location="宗教財團法人概況!A1" display="宗教財團法人概況" xr:uid="{00000000-0004-0000-0000-000019000000}"/>
    <hyperlink ref="B110:B112" location="寺廟登記概況!A1" display="寺廟登記概況" xr:uid="{00000000-0004-0000-0000-00001A000000}"/>
    <hyperlink ref="B113:B115" location="'教會（堂）概況'!A1" display="宗教財團法人概況" xr:uid="{00000000-0004-0000-0000-00001B000000}"/>
    <hyperlink ref="B116:B118" location="宗教團體興辦公益慈善及社會教化事業概況!A1" display="宗教團體興辦公益慈善及社會教化事業概況" xr:uid="{00000000-0004-0000-0000-00001C000000}"/>
    <hyperlink ref="B154:B156" location="農耕土地面積!A1" display="農耕土地面積" xr:uid="{00000000-0004-0000-0000-00001D000000}"/>
    <hyperlink ref="B160:B162" location="漁業從業人數!A1" display="漁業從業人數" xr:uid="{00000000-0004-0000-0000-00001E000000}"/>
    <hyperlink ref="B157:B159" location="天然災害水土保持設施損失情形!A1" display="天然災害水土保持設施損失情形" xr:uid="{00000000-0004-0000-0000-00001F000000}"/>
    <hyperlink ref="B163:B165" location="漁戶數及漁戶人口數!A1" display="漁戶數及漁戶人口數" xr:uid="{00000000-0004-0000-0000-000020000000}"/>
    <hyperlink ref="B134:B136" location="公共造產成果概況!A1" display="公共造產成果概況" xr:uid="{00000000-0004-0000-0000-000021000000}"/>
    <hyperlink ref="B95:B97" location="治山防災整體治理工程!A1" display="治山防災整體治理工程" xr:uid="{00000000-0004-0000-0000-000022000000}"/>
    <hyperlink ref="B83:B85" location="'垃圾回收清除車輛數(114年新增)'!A1" display="垃圾回收清除車輛數" xr:uid="{00000000-0004-0000-0000-000023000000}"/>
    <hyperlink ref="B14" location="'資源回收成果統計(至113年12月)'!A1" display="資源回收成果統計" xr:uid="{00000000-0004-0000-0000-000024000000}"/>
    <hyperlink ref="B21" location="'一般垃圾及廚餘清理狀況(至113年12月)'!A1" display="113年12月" xr:uid="{00000000-0004-0000-0000-000025000000}"/>
    <hyperlink ref="B22" location="'一般垃圾及廚餘清理狀況(114年1月起)'!A1" display="114年1月-" xr:uid="{00000000-0004-0000-0000-000026000000}"/>
    <hyperlink ref="B23:B25" location="'停車位概況-都市計畫區內路外(至113年第4季)'!A1" display="停車位概況－都市計畫區內路外" xr:uid="{00000000-0004-0000-0000-000027000000}"/>
    <hyperlink ref="B26:B28" location="'停車位概況-都市計畫區外路外(至113年第4季)'!A1" display="停車位概況-都市計畫區外路外" xr:uid="{00000000-0004-0000-0000-000028000000}"/>
    <hyperlink ref="B35" location="'路邊停車位概況(114年第1季起)'!A1" display="路邊停車位概況" xr:uid="{00000000-0004-0000-0000-000029000000}"/>
    <hyperlink ref="B38:B40" location="'停車位概況-區內路外身心障礙者專用停車位(至113年第4季)'!A1" display="停車位概況-區內路外身心障礙者專用停車位" xr:uid="{00000000-0004-0000-0000-00002A000000}"/>
    <hyperlink ref="B41:B43" location="'停車位概況-區外路外身心障礙者專用停車位(至113年第4季)'!A1" display="停車位概況-區外路外身心障礙者專用停車位" xr:uid="{00000000-0004-0000-0000-00002B000000}"/>
    <hyperlink ref="B50" location="'路邊停車位概況－身心障礙者專用停車位(114年第1季起)'!A1" display="路邊停車位概況－身心障礙者專用停車位" xr:uid="{00000000-0004-0000-0000-00002C000000}"/>
    <hyperlink ref="B53:B55" location="'停車位概況-區內路外電動車專用停車位(至113年第4季)'!A1" display="停車位概況-區內路外電動車專用停車位" xr:uid="{00000000-0004-0000-0000-00002D000000}"/>
    <hyperlink ref="B56:B58" location="'停車位概況-區外路外電動車專用停車位(至113年第4季)'!A1" display="停車位概況-區外路外電動車專用停車位" xr:uid="{00000000-0004-0000-0000-00002E000000}"/>
    <hyperlink ref="B65" location="'路邊停車位概況－電動汽車充電專用停車位(114年第1季起)'!A1" display="路邊停車位概況－電動汽車充電專用停車位" xr:uid="{00000000-0004-0000-0000-00002F000000}"/>
    <hyperlink ref="B68:B70" location="'孕婦及育有六歲以下兒童者停車位概況(114年第1季起)'!A1" display="孕婦及育有六歲以下兒童者停車位概況" xr:uid="{00000000-0004-0000-0000-000030000000}"/>
    <hyperlink ref="B80:B82" location="'垃圾處理場(廠)及垃圾回收清除車輛統計'!A1" display="垃圾處理場(廠)及垃圾回收清除車輛統計" xr:uid="{00000000-0004-0000-0000-000031000000}"/>
    <hyperlink ref="B89:B91" location="環境保護預算概況!A1" display="環境保護預算概況" xr:uid="{00000000-0004-0000-0000-000032000000}"/>
    <hyperlink ref="B78" location="'環保人員概況(至113年下半年)'!A1" display="113年下半年" xr:uid="{00000000-0004-0000-0000-000033000000}"/>
    <hyperlink ref="B79" location="'環保人員概況(114年上半年起)'!A1" display="114年上半年" xr:uid="{00000000-0004-0000-0000-000034000000}"/>
    <hyperlink ref="B17" location="'資源回收量(114年1月起)'!A1" display="資源回收量" xr:uid="{00000000-0004-0000-0000-000035000000}"/>
    <hyperlink ref="B32" location="'停車位概況-路邊停車位(至113年第4季)'!A1" display="停車位概況-路邊停車位" xr:uid="{00000000-0004-0000-0000-000036000000}"/>
    <hyperlink ref="B47" location="'停車位概況-路邊身心障礙者專用停車位(至113年第4季)'!A1" display="停車位概況-路邊身心障礙者專用停車位" xr:uid="{00000000-0004-0000-0000-000037000000}"/>
    <hyperlink ref="B62" location="'停車位概況-路邊電動車專用停車位(至113年第4季)'!A1" display="停車位概況-路邊電動車專用停車位" xr:uid="{00000000-0004-0000-0000-000038000000}"/>
    <hyperlink ref="B72" location="'獨居老人服務概況(至113年第4季)'!A1" display="113年第4季" xr:uid="{00000000-0004-0000-0000-000039000000}"/>
    <hyperlink ref="B73" location="'獨居老人服務概況(114年第1季起)'!A1" display="114年第1季-第3季" xr:uid="{00000000-0004-0000-0000-00003A000000}"/>
    <hyperlink ref="D16" location="'113年12月資源回收成果統計'!A1" display="(113年12月)" xr:uid="{00000000-0004-0000-0000-00003B000000}"/>
    <hyperlink ref="D22" location="'113年12月一般垃圾及廚餘清理狀況'!A1" display="(113年12月)" xr:uid="{00000000-0004-0000-0000-00003C000000}"/>
    <hyperlink ref="D25" location="'113年第四季停車位概況-都市計畫區內路外'!A1" display="(113年第四季)" xr:uid="{00000000-0004-0000-0000-00003D000000}"/>
    <hyperlink ref="D28" location="'113年第四季停車位概況－都市計畫區外路外'!A1" display="(113年第四季)" xr:uid="{00000000-0004-0000-0000-00003E000000}"/>
    <hyperlink ref="D34" location="'113年第4季停車位概況－路邊停車位'!A1" display="(113年第四季)" xr:uid="{00000000-0004-0000-0000-00003F000000}"/>
    <hyperlink ref="D40" location="'113年第四季停車位概況-區內路外身心障礙者專用停車位'!A1" display="(113年第四季)" xr:uid="{00000000-0004-0000-0000-000040000000}"/>
    <hyperlink ref="D43" location="'113年第四季停車位概況-區外路外身心障礙者專用停車位'!A1" display="(113年第四季)" xr:uid="{00000000-0004-0000-0000-000041000000}"/>
    <hyperlink ref="D49" location="'113年第四季停車位概況-路邊身心障礙者專用停車位'!A1" display="(113年第四季)" xr:uid="{00000000-0004-0000-0000-000042000000}"/>
    <hyperlink ref="D55" location="'113年第四季停車位概況-區內路外電動車專用停車位'!A1" display="(113年第四季)" xr:uid="{00000000-0004-0000-0000-000043000000}"/>
    <hyperlink ref="D58" location="'113年第四季停車位概況-區外路外電動車專用停車位   '!A1" display="(113年第四季)" xr:uid="{00000000-0004-0000-0000-000044000000}"/>
    <hyperlink ref="D64" location="'113年第四季停車位概況-路邊電動車專用停車位'!A1" display="(113年第四季)" xr:uid="{00000000-0004-0000-0000-000045000000}"/>
    <hyperlink ref="E13" location="'114年1月公庫收支月報 '!A1" display="'114年1月公庫收支月報 '!A1" xr:uid="{00000000-0004-0000-0000-000046000000}"/>
    <hyperlink ref="E22" location="'114年1月一般垃圾及廚餘清理狀況空表'!A1" display="(114年1月)" xr:uid="{00000000-0004-0000-0000-000047000000}"/>
    <hyperlink ref="E73" location="'113年獨居老人人數及服務概況(第四季)'!A1" display="(113年第四季)" xr:uid="{00000000-0004-0000-0000-000048000000}"/>
    <hyperlink ref="E79" location="'113年下半年環保人員概況'!A1" display="(113年下半年度)" xr:uid="{00000000-0004-0000-0000-000049000000}"/>
    <hyperlink ref="E82" location="'113年12月垃圾處理場(廠)及垃圾回收清除車輛統計'!A1" display="(113年下半年度)" xr:uid="{00000000-0004-0000-0000-00004A000000}"/>
    <hyperlink ref="E97" location="'113年治山防災整體治理工程'!A1" display="(113年)" xr:uid="{00000000-0004-0000-0000-00004B000000}"/>
    <hyperlink ref="E100" location="'113年調解業務概況'!A1" display="(113年)" xr:uid="{00000000-0004-0000-0000-00004C000000}"/>
    <hyperlink ref="E103" location="'113年調解委員會組織概況'!A1" display="(113年)" xr:uid="{00000000-0004-0000-0000-00004D000000}"/>
    <hyperlink ref="E106" location="'113年調解方式概況'!A1" display="(113年)" xr:uid="{00000000-0004-0000-0000-00004E000000}"/>
    <hyperlink ref="E19" location="'114年1月資源回收量'!A1" display="(114年1月)" xr:uid="{00000000-0004-0000-0000-00004F000000}"/>
    <hyperlink ref="F13" location="'114年2月公庫收支月報 '!A1" display="(114年2月)" xr:uid="{00000000-0004-0000-0000-000050000000}"/>
    <hyperlink ref="F19" location="'114年2月資源回收量'!A1" display="(114年2月)" xr:uid="{00000000-0004-0000-0000-000051000000}"/>
    <hyperlink ref="F22" location="'114年2月一般垃圾及廚餘清理狀況空表'!A1" display="(114年2月)" xr:uid="{00000000-0004-0000-0000-000052000000}"/>
    <hyperlink ref="F76" location="'113年推行社區發展工作概況'!A1" display="(113年)" xr:uid="{00000000-0004-0000-0000-000053000000}"/>
    <hyperlink ref="F91" location="'114年環境保護預算'!A1" display="(114年)" xr:uid="{00000000-0004-0000-0000-000054000000}"/>
    <hyperlink ref="F121" location="'113年公墓設施概況'!A1" display="(113年)" xr:uid="{00000000-0004-0000-0000-000055000000}"/>
    <hyperlink ref="F124" location="'113年池上鄉骨灰(骸)存放設施概況 '!A1" display="(113年)" xr:uid="{00000000-0004-0000-0000-000056000000}"/>
    <hyperlink ref="F127" location="'113年池上鄉殯葬管理業務概況'!A1" display="(113年)" xr:uid="{00000000-0004-0000-0000-000057000000}"/>
    <hyperlink ref="F130" location="'113年池上鄉殯儀館設施概況'!A1" display="(113年)" xr:uid="{00000000-0004-0000-0000-000058000000}"/>
    <hyperlink ref="G13" location="'114年3月公庫收支月報 '!A1" display="(114年3月)" xr:uid="{00000000-0004-0000-0000-000059000000}"/>
    <hyperlink ref="G19" location="'114年3月資源回收量'!A1" display="(114年3月)" xr:uid="{00000000-0004-0000-0000-00005A000000}"/>
    <hyperlink ref="G22" location="'114年3月一般垃圾及廚餘清理狀況空表'!A1" display="(114年3月)" xr:uid="{00000000-0004-0000-0000-00005B000000}"/>
    <hyperlink ref="G31" location="'114年第1季停車位概況－都市計畫區外路外 '!A1" display="(114年第一季)" xr:uid="{00000000-0004-0000-0000-00005C000000}"/>
    <hyperlink ref="G37" location="'114年第1季停車位概況－路邊停車位 '!A1" display="(114年第一季)" xr:uid="{00000000-0004-0000-0000-00005D000000}"/>
    <hyperlink ref="G46" location="'114年第1季身心障礙者專用停車位'!A1" display="(114年第一季)" xr:uid="{00000000-0004-0000-0000-00005E000000}"/>
    <hyperlink ref="G52" location="'114年第一季停車位概況-路邊身心障礙者專用停車位'!A1" display="(114年第一季)" xr:uid="{00000000-0004-0000-0000-00005F000000}"/>
    <hyperlink ref="G61" location="'114年第一季停車位概況-路外電動車專用停車位 '!A1" display="(114年第一季)" xr:uid="{00000000-0004-0000-0000-000060000000}"/>
    <hyperlink ref="H13" location="'114年4月公庫收支月報 '!A1" display="(114年4月)" xr:uid="{00000000-0004-0000-0000-000061000000}"/>
    <hyperlink ref="H19" location="'114年4月資源回收量'!A1" display="(114年4月)" xr:uid="{00000000-0004-0000-0000-000062000000}"/>
    <hyperlink ref="H22" location="'114年4月一般垃圾及廚餘清理狀況空表'!A1" display="(114年4月)" xr:uid="{00000000-0004-0000-0000-000063000000}"/>
    <hyperlink ref="H73" location="'114年獨居老人人數及服務概況(第一季)'!A1" display="(114年第一季)" xr:uid="{00000000-0004-0000-0000-000064000000}"/>
    <hyperlink ref="H133" location="'113年火化場設施概況'!A1" display="(113年)" xr:uid="{00000000-0004-0000-0000-000065000000}"/>
    <hyperlink ref="F109" location="'113年宗教財團法人概況'!A1" display="(113年)" xr:uid="{00000000-0004-0000-0000-000066000000}"/>
    <hyperlink ref="G112" location="'113年寺廟登記概況'!A1" display="(113年)" xr:uid="{00000000-0004-0000-0000-000067000000}"/>
    <hyperlink ref="F115" location="'113年池上鄉教會堂概況'!A1" display="(113年)" xr:uid="{00000000-0004-0000-0000-000068000000}"/>
    <hyperlink ref="I13" location="'114年5月公庫收支月報 '!A1" display="(114年5月)" xr:uid="{00000000-0004-0000-0000-000069000000}"/>
    <hyperlink ref="I19" location="'114年5月資源回收量'!A1" display="(114年5月)" xr:uid="{00000000-0004-0000-0000-00006A000000}"/>
    <hyperlink ref="I22" location="'114年5月一般垃圾及廚餘清理狀況空表'!A1" display="(114年5月)" xr:uid="{00000000-0004-0000-0000-00006B000000}"/>
    <hyperlink ref="J13" location="'114年6月公庫收支月報'!A1" display="(114年6月)" xr:uid="{4D528C55-5CB4-4647-9882-734C577ADC6C}"/>
    <hyperlink ref="J19" location="'114年6月資源回收量'!A1" display="(114年6月)" xr:uid="{0E0EAB5D-64F6-448E-B1B3-472ADD4DB080}"/>
    <hyperlink ref="J22" location="'114年6一般垃圾及廚餘清理狀況空表'!A1" display="(114年6月)" xr:uid="{ED337AEE-908B-4F46-BFEF-37AF361BB272}"/>
    <hyperlink ref="J31" location="'114年第2季池上鄉路外停車位概況'!A1" display="(114年第二季)" xr:uid="{4E50C568-9DA7-4044-99D3-35FAB0CF71EB}"/>
    <hyperlink ref="J37" location="'114年第2季池上鄉路邊停車位概況'!A1" display="(114年第二季)" xr:uid="{FB02A153-7816-4DE5-AE53-F1A77421427A}"/>
    <hyperlink ref="J46" location="'114年第2季身心障礙者專用停車位'!A1" display="(114年第二季)" xr:uid="{DDEC10C7-91F4-4047-8BDE-907ABF20384A}"/>
    <hyperlink ref="J52" location="'114年第二季停車位概況-路邊身心障礙者專用停車位'!A1" display="(114年第二季)" xr:uid="{769463F0-95E5-4468-876C-E4F9046EFB16}"/>
    <hyperlink ref="J61" location="'114年第二季停車位概況-路外電動汽車專用停車位 '!A1" display="(114年第二季)" xr:uid="{FE7D6F8E-9D86-4894-8332-FBAAEFB81E3E}"/>
    <hyperlink ref="J67" location="'114年第二季路邊停車位概況-電動汽車充電專用停車位'!A1" display="(114年第二季)" xr:uid="{33F1C9D6-9FA6-45A9-BF81-39E96D717E1E}"/>
    <hyperlink ref="J70" location="'114年第2季池上鄉孕婦及育有六歲以下兒童者停車位概況'!A1" display="(114年第二季)" xr:uid="{66E3848D-2666-4600-B281-3C62DB24F850}"/>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B32"/>
  <sheetViews>
    <sheetView workbookViewId="0">
      <selection activeCell="B1" sqref="B1"/>
    </sheetView>
  </sheetViews>
  <sheetFormatPr defaultRowHeight="16.149999999999999"/>
  <cols>
    <col min="1" max="1" width="93.59765625" customWidth="1"/>
  </cols>
  <sheetData>
    <row r="1" spans="1:2" ht="19.600000000000001">
      <c r="A1" s="12" t="s">
        <v>503</v>
      </c>
      <c r="B1" s="1" t="s">
        <v>13</v>
      </c>
    </row>
    <row r="2" spans="1:2" ht="19.600000000000001">
      <c r="A2" s="13" t="s">
        <v>243</v>
      </c>
    </row>
    <row r="3" spans="1:2" ht="19.600000000000001">
      <c r="A3" s="13" t="s">
        <v>504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269</v>
      </c>
    </row>
    <row r="14" spans="1:2" ht="76.05">
      <c r="A14" s="17" t="s">
        <v>497</v>
      </c>
    </row>
    <row r="15" spans="1:2" ht="19.600000000000001">
      <c r="A15" s="10" t="s">
        <v>141</v>
      </c>
    </row>
    <row r="16" spans="1:2" ht="19.600000000000001">
      <c r="A16" s="9" t="s">
        <v>5</v>
      </c>
    </row>
    <row r="17" spans="1:1" ht="19.600000000000001">
      <c r="A17" s="10" t="s">
        <v>499</v>
      </c>
    </row>
    <row r="18" spans="1:1" ht="19.600000000000001">
      <c r="A18" s="10" t="s">
        <v>500</v>
      </c>
    </row>
    <row r="19" spans="1:1" ht="19.600000000000001">
      <c r="A19" s="10" t="s">
        <v>501</v>
      </c>
    </row>
    <row r="20" spans="1:1" ht="19.600000000000001">
      <c r="A20" s="22" t="s">
        <v>495</v>
      </c>
    </row>
    <row r="21" spans="1:1" ht="39.200000000000003">
      <c r="A21" s="22" t="s">
        <v>498</v>
      </c>
    </row>
    <row r="22" spans="1:1" ht="19.600000000000001">
      <c r="A22" s="22" t="s">
        <v>94</v>
      </c>
    </row>
    <row r="23" spans="1:1" ht="19.600000000000001">
      <c r="A23" s="22" t="s">
        <v>956</v>
      </c>
    </row>
    <row r="24" spans="1:1" ht="19.600000000000001">
      <c r="A24" s="22" t="s">
        <v>7</v>
      </c>
    </row>
    <row r="25" spans="1:1" ht="19.600000000000001">
      <c r="A25" s="28" t="s">
        <v>8</v>
      </c>
    </row>
    <row r="26" spans="1:1" ht="39.200000000000003">
      <c r="A26" s="22" t="s">
        <v>482</v>
      </c>
    </row>
    <row r="27" spans="1:1" ht="39.200000000000003">
      <c r="A27" s="22" t="s">
        <v>493</v>
      </c>
    </row>
    <row r="28" spans="1:1" ht="19.600000000000001">
      <c r="A28" s="28" t="s">
        <v>9</v>
      </c>
    </row>
    <row r="29" spans="1:1" ht="39.200000000000003">
      <c r="A29" s="22" t="s">
        <v>502</v>
      </c>
    </row>
    <row r="30" spans="1:1" ht="19.600000000000001">
      <c r="A30" s="22" t="s">
        <v>26</v>
      </c>
    </row>
    <row r="31" spans="1:1" ht="39.200000000000003">
      <c r="A31" s="15" t="s">
        <v>12</v>
      </c>
    </row>
    <row r="32" spans="1:1" ht="20.2" thickBot="1">
      <c r="A32" s="16" t="s">
        <v>10</v>
      </c>
    </row>
  </sheetData>
  <phoneticPr fontId="14" type="noConversion"/>
  <hyperlinks>
    <hyperlink ref="B1" location="預告統計資料發布時間表!A1" display="回發布時間表" xr:uid="{00000000-0004-0000-09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A6FF8-3293-43B2-A32B-A981BBE8FAFB}">
  <dimension ref="A1:G17"/>
  <sheetViews>
    <sheetView workbookViewId="0">
      <selection activeCell="G2" sqref="G2"/>
    </sheetView>
  </sheetViews>
  <sheetFormatPr defaultRowHeight="16.149999999999999"/>
  <cols>
    <col min="1" max="1" width="20" customWidth="1"/>
    <col min="2" max="2" width="24.19921875" bestFit="1" customWidth="1"/>
    <col min="3" max="3" width="25.3984375" bestFit="1" customWidth="1"/>
    <col min="4" max="4" width="35.8984375" bestFit="1" customWidth="1"/>
    <col min="5" max="5" width="15.69921875" customWidth="1"/>
    <col min="6" max="6" width="14.69921875" bestFit="1" customWidth="1"/>
    <col min="7" max="7" width="12.3984375" bestFit="1" customWidth="1"/>
  </cols>
  <sheetData>
    <row r="1" spans="1:7">
      <c r="A1" s="248" t="s">
        <v>1252</v>
      </c>
      <c r="B1" s="249"/>
      <c r="C1" s="249"/>
      <c r="D1" s="250"/>
      <c r="E1" s="248" t="s">
        <v>1132</v>
      </c>
      <c r="F1" s="251" t="s">
        <v>1182</v>
      </c>
      <c r="G1" s="250"/>
    </row>
    <row r="2" spans="1:7">
      <c r="A2" s="248" t="s">
        <v>1255</v>
      </c>
      <c r="B2" s="252" t="s">
        <v>1256</v>
      </c>
      <c r="C2" s="250"/>
      <c r="D2" s="250"/>
      <c r="E2" s="248" t="s">
        <v>1258</v>
      </c>
      <c r="F2" s="248" t="s">
        <v>1260</v>
      </c>
      <c r="G2" s="201" t="s">
        <v>13</v>
      </c>
    </row>
    <row r="3" spans="1:7" ht="30.55">
      <c r="A3" s="1056" t="s">
        <v>2990</v>
      </c>
      <c r="B3" s="1057"/>
      <c r="C3" s="1057"/>
      <c r="D3" s="1057"/>
      <c r="E3" s="1057"/>
      <c r="F3" s="1057"/>
      <c r="G3" s="253"/>
    </row>
    <row r="4" spans="1:7" ht="19.600000000000001">
      <c r="A4" s="1058" t="s">
        <v>2988</v>
      </c>
      <c r="B4" s="1058"/>
      <c r="C4" s="1058"/>
      <c r="D4" s="1058"/>
      <c r="E4" s="1058"/>
      <c r="F4" s="254" t="s">
        <v>1189</v>
      </c>
      <c r="G4" s="250"/>
    </row>
    <row r="5" spans="1:7">
      <c r="A5" s="1059" t="s">
        <v>1265</v>
      </c>
      <c r="B5" s="1061" t="s">
        <v>1266</v>
      </c>
      <c r="C5" s="1061" t="s">
        <v>1267</v>
      </c>
      <c r="D5" s="1061"/>
      <c r="E5" s="1061"/>
      <c r="F5" s="1062" t="s">
        <v>1269</v>
      </c>
      <c r="G5" s="249"/>
    </row>
    <row r="6" spans="1:7">
      <c r="A6" s="1060"/>
      <c r="B6" s="1061"/>
      <c r="C6" s="248" t="s">
        <v>1199</v>
      </c>
      <c r="D6" s="248" t="s">
        <v>1270</v>
      </c>
      <c r="E6" s="248" t="s">
        <v>1271</v>
      </c>
      <c r="F6" s="1063"/>
      <c r="G6" s="249"/>
    </row>
    <row r="7" spans="1:7">
      <c r="A7" s="255" t="s">
        <v>1266</v>
      </c>
      <c r="B7" s="256">
        <v>14</v>
      </c>
      <c r="C7" s="778" t="s">
        <v>1208</v>
      </c>
      <c r="D7" s="778" t="s">
        <v>1208</v>
      </c>
      <c r="E7" s="778" t="s">
        <v>1208</v>
      </c>
      <c r="F7" s="779">
        <v>14</v>
      </c>
      <c r="G7" s="249"/>
    </row>
    <row r="8" spans="1:7">
      <c r="A8" s="255" t="s">
        <v>1273</v>
      </c>
      <c r="B8" s="778" t="s">
        <v>1208</v>
      </c>
      <c r="C8" s="778" t="s">
        <v>1208</v>
      </c>
      <c r="D8" s="780" t="s">
        <v>1208</v>
      </c>
      <c r="E8" s="780" t="s">
        <v>1208</v>
      </c>
      <c r="F8" s="781" t="s">
        <v>1208</v>
      </c>
      <c r="G8" s="249"/>
    </row>
    <row r="9" spans="1:7">
      <c r="A9" s="255" t="s">
        <v>1274</v>
      </c>
      <c r="B9" s="256">
        <v>7</v>
      </c>
      <c r="C9" s="778" t="s">
        <v>1208</v>
      </c>
      <c r="D9" s="780" t="s">
        <v>1208</v>
      </c>
      <c r="E9" s="780" t="s">
        <v>1208</v>
      </c>
      <c r="F9" s="259">
        <v>7</v>
      </c>
      <c r="G9" s="249"/>
    </row>
    <row r="10" spans="1:7">
      <c r="A10" s="255" t="s">
        <v>1275</v>
      </c>
      <c r="B10" s="256">
        <v>7</v>
      </c>
      <c r="C10" s="778" t="s">
        <v>1208</v>
      </c>
      <c r="D10" s="780" t="s">
        <v>1208</v>
      </c>
      <c r="E10" s="780" t="s">
        <v>1208</v>
      </c>
      <c r="F10" s="259">
        <v>7</v>
      </c>
      <c r="G10" s="249"/>
    </row>
    <row r="11" spans="1:7">
      <c r="A11" s="260" t="s">
        <v>1117</v>
      </c>
      <c r="B11" s="260" t="s">
        <v>1276</v>
      </c>
      <c r="C11" s="261" t="s">
        <v>1277</v>
      </c>
      <c r="D11" s="250" t="s">
        <v>1278</v>
      </c>
      <c r="E11" s="1052" t="s">
        <v>2989</v>
      </c>
      <c r="F11" s="1052"/>
      <c r="G11" s="250"/>
    </row>
    <row r="12" spans="1:7">
      <c r="A12" s="250"/>
      <c r="B12" s="250"/>
      <c r="C12" s="260" t="s">
        <v>1280</v>
      </c>
      <c r="D12" s="262"/>
      <c r="E12" s="250"/>
      <c r="F12" s="250"/>
      <c r="G12" s="250"/>
    </row>
    <row r="13" spans="1:7">
      <c r="A13" s="263"/>
      <c r="B13" s="250"/>
      <c r="C13" s="264"/>
      <c r="D13" s="264"/>
      <c r="E13" s="264"/>
      <c r="F13" s="264"/>
      <c r="G13" s="250"/>
    </row>
    <row r="14" spans="1:7">
      <c r="A14" s="250" t="s">
        <v>1281</v>
      </c>
      <c r="B14" s="250"/>
      <c r="C14" s="264"/>
      <c r="D14" s="264"/>
      <c r="E14" s="1053"/>
      <c r="F14" s="1053"/>
      <c r="G14" s="250"/>
    </row>
    <row r="15" spans="1:7">
      <c r="A15" s="1054" t="s">
        <v>1282</v>
      </c>
      <c r="B15" s="1055"/>
      <c r="C15" s="1055"/>
      <c r="D15" s="1055"/>
      <c r="E15" s="1055"/>
      <c r="F15" s="1055"/>
      <c r="G15" s="250"/>
    </row>
    <row r="16" spans="1:7">
      <c r="A16" s="263" t="s">
        <v>1283</v>
      </c>
      <c r="B16" s="265"/>
      <c r="C16" s="265"/>
      <c r="D16" s="265"/>
      <c r="E16" s="265"/>
      <c r="F16" s="265"/>
      <c r="G16" s="250"/>
    </row>
    <row r="17" spans="1:7">
      <c r="A17" s="263" t="s">
        <v>1284</v>
      </c>
      <c r="B17" s="265"/>
      <c r="C17" s="265"/>
      <c r="D17" s="265"/>
      <c r="E17" s="265"/>
      <c r="F17" s="265" t="s">
        <v>1285</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336553E0-C1DB-4B0C-B3A5-CBD320712ABE}"/>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U42"/>
  <sheetViews>
    <sheetView workbookViewId="0"/>
  </sheetViews>
  <sheetFormatPr defaultRowHeight="16.149999999999999"/>
  <cols>
    <col min="1" max="1" width="13.59765625" style="324" customWidth="1"/>
    <col min="2" max="2" width="10.59765625" style="324" customWidth="1"/>
    <col min="3" max="13" width="9.09765625" style="324" customWidth="1"/>
    <col min="14" max="14" width="15" style="324" customWidth="1"/>
    <col min="15" max="16" width="9.09765625" style="324" customWidth="1"/>
    <col min="17" max="17" width="8.09765625" style="324" customWidth="1"/>
    <col min="18" max="18" width="8" style="324" customWidth="1"/>
    <col min="19" max="19" width="9.09765625" style="324" customWidth="1"/>
    <col min="20" max="20" width="12.8984375" style="324" customWidth="1"/>
    <col min="21" max="21" width="8.69921875" style="324"/>
  </cols>
  <sheetData>
    <row r="1" spans="1:21">
      <c r="A1" s="266" t="s">
        <v>1252</v>
      </c>
      <c r="B1" s="267"/>
      <c r="C1" s="268"/>
      <c r="D1" s="269"/>
      <c r="E1" s="269"/>
      <c r="F1" s="269"/>
      <c r="G1" s="269"/>
      <c r="H1" s="269"/>
      <c r="I1" s="269"/>
      <c r="J1" s="269"/>
      <c r="K1" s="1082" t="s">
        <v>2532</v>
      </c>
      <c r="L1" s="1082"/>
      <c r="M1" s="1083" t="s">
        <v>2533</v>
      </c>
      <c r="N1" s="1084"/>
      <c r="O1" s="782"/>
      <c r="P1"/>
      <c r="Q1"/>
      <c r="R1"/>
      <c r="S1"/>
      <c r="T1"/>
      <c r="U1"/>
    </row>
    <row r="2" spans="1:21">
      <c r="A2" s="266" t="s">
        <v>1255</v>
      </c>
      <c r="B2" s="252" t="s">
        <v>1256</v>
      </c>
      <c r="C2" s="270"/>
      <c r="D2" s="271"/>
      <c r="E2" s="271"/>
      <c r="F2" s="271"/>
      <c r="G2" s="271"/>
      <c r="H2" s="271"/>
      <c r="I2" s="271"/>
      <c r="J2" s="271"/>
      <c r="K2" s="1082" t="s">
        <v>2534</v>
      </c>
      <c r="L2" s="1082"/>
      <c r="M2" s="1082" t="s">
        <v>2535</v>
      </c>
      <c r="N2" s="1082"/>
      <c r="O2" s="201" t="s">
        <v>27</v>
      </c>
      <c r="P2"/>
      <c r="Q2"/>
      <c r="R2"/>
      <c r="S2"/>
      <c r="T2"/>
      <c r="U2"/>
    </row>
    <row r="3" spans="1:21" ht="30.55">
      <c r="A3" s="1085" t="s">
        <v>2544</v>
      </c>
      <c r="B3" s="1086"/>
      <c r="C3" s="1086"/>
      <c r="D3" s="1086"/>
      <c r="E3" s="1086"/>
      <c r="F3" s="1086"/>
      <c r="G3" s="1086"/>
      <c r="H3" s="1086"/>
      <c r="I3" s="1086"/>
      <c r="J3" s="1086"/>
      <c r="K3" s="1086"/>
      <c r="L3" s="1086"/>
      <c r="M3" s="1086"/>
      <c r="N3" s="1086"/>
      <c r="O3" s="1086"/>
      <c r="P3" s="1086"/>
      <c r="Q3" s="1086"/>
      <c r="R3" s="1086"/>
      <c r="S3" s="1086"/>
      <c r="T3" s="1086"/>
    </row>
    <row r="4" spans="1:21" ht="34.15" customHeight="1">
      <c r="A4" s="272"/>
      <c r="B4" s="272"/>
      <c r="C4" s="272"/>
      <c r="D4" s="272"/>
      <c r="E4" s="272"/>
      <c r="F4" s="272"/>
      <c r="G4" s="272"/>
      <c r="H4" s="272"/>
      <c r="I4" s="273" t="s">
        <v>2546</v>
      </c>
      <c r="J4" s="272"/>
      <c r="K4" s="272"/>
      <c r="L4" s="272"/>
      <c r="M4" s="272"/>
      <c r="N4" s="272" t="s">
        <v>2545</v>
      </c>
      <c r="O4" s="789"/>
      <c r="P4" s="789"/>
      <c r="Q4" s="789"/>
      <c r="R4" s="789"/>
      <c r="T4"/>
      <c r="U4"/>
    </row>
    <row r="5" spans="1:21" ht="16.850000000000001" customHeight="1">
      <c r="A5" s="1075" t="s">
        <v>2536</v>
      </c>
      <c r="B5" s="1078" t="s">
        <v>1266</v>
      </c>
      <c r="C5" s="1065" t="s">
        <v>1298</v>
      </c>
      <c r="D5" s="1066"/>
      <c r="E5" s="1081"/>
      <c r="F5" s="1065" t="s">
        <v>1299</v>
      </c>
      <c r="G5" s="1066"/>
      <c r="H5" s="1081"/>
      <c r="I5" s="1065" t="s">
        <v>1298</v>
      </c>
      <c r="J5" s="1066"/>
      <c r="K5" s="1081"/>
      <c r="L5" s="1065" t="s">
        <v>2537</v>
      </c>
      <c r="M5" s="1066"/>
      <c r="N5" s="1081"/>
      <c r="O5" s="326"/>
      <c r="P5"/>
      <c r="Q5"/>
      <c r="R5"/>
      <c r="S5"/>
      <c r="T5"/>
      <c r="U5"/>
    </row>
    <row r="6" spans="1:21">
      <c r="A6" s="1076"/>
      <c r="B6" s="1079"/>
      <c r="C6" s="1469" t="s">
        <v>2547</v>
      </c>
      <c r="D6" s="1469" t="s">
        <v>1267</v>
      </c>
      <c r="E6" s="1469" t="s">
        <v>1269</v>
      </c>
      <c r="F6" s="1469" t="s">
        <v>2548</v>
      </c>
      <c r="G6" s="1469" t="s">
        <v>1267</v>
      </c>
      <c r="H6" s="1469" t="s">
        <v>2538</v>
      </c>
      <c r="I6" s="1469" t="s">
        <v>1199</v>
      </c>
      <c r="J6" s="1469" t="s">
        <v>2539</v>
      </c>
      <c r="K6" s="1469" t="s">
        <v>1269</v>
      </c>
      <c r="L6" s="1469" t="s">
        <v>1199</v>
      </c>
      <c r="M6" s="1469" t="s">
        <v>2539</v>
      </c>
      <c r="N6" s="1469" t="s">
        <v>1269</v>
      </c>
      <c r="O6" s="326"/>
      <c r="P6"/>
      <c r="Q6"/>
      <c r="R6"/>
      <c r="S6"/>
      <c r="T6"/>
      <c r="U6"/>
    </row>
    <row r="7" spans="1:21">
      <c r="A7" s="1077"/>
      <c r="B7" s="1080"/>
      <c r="C7" s="1470"/>
      <c r="D7" s="1470"/>
      <c r="E7" s="1470"/>
      <c r="F7" s="1470"/>
      <c r="G7" s="1470"/>
      <c r="H7" s="1470"/>
      <c r="I7" s="1470"/>
      <c r="J7" s="1470"/>
      <c r="K7" s="1470"/>
      <c r="L7" s="1470"/>
      <c r="M7" s="1470"/>
      <c r="N7" s="1470"/>
      <c r="O7" s="326"/>
      <c r="P7"/>
      <c r="Q7"/>
      <c r="R7"/>
      <c r="S7"/>
      <c r="T7"/>
      <c r="U7"/>
    </row>
    <row r="8" spans="1:21">
      <c r="A8" s="278" t="s">
        <v>1266</v>
      </c>
      <c r="B8" s="279">
        <v>6</v>
      </c>
      <c r="C8" s="283">
        <v>6</v>
      </c>
      <c r="D8" s="283" t="s">
        <v>1208</v>
      </c>
      <c r="E8" s="283">
        <v>6</v>
      </c>
      <c r="F8" s="283" t="s">
        <v>1208</v>
      </c>
      <c r="G8" s="283" t="s">
        <v>1208</v>
      </c>
      <c r="H8" s="783" t="s">
        <v>1208</v>
      </c>
      <c r="I8" s="783" t="s">
        <v>1208</v>
      </c>
      <c r="J8" s="783" t="s">
        <v>2508</v>
      </c>
      <c r="K8" s="783" t="s">
        <v>1208</v>
      </c>
      <c r="L8" s="783" t="s">
        <v>2508</v>
      </c>
      <c r="M8" s="783" t="s">
        <v>1208</v>
      </c>
      <c r="N8" s="783" t="s">
        <v>2508</v>
      </c>
      <c r="O8" s="332"/>
      <c r="P8"/>
      <c r="Q8"/>
      <c r="R8"/>
      <c r="S8"/>
      <c r="T8"/>
      <c r="U8"/>
    </row>
    <row r="9" spans="1:21">
      <c r="A9" s="281" t="s">
        <v>1274</v>
      </c>
      <c r="B9" s="282">
        <v>4</v>
      </c>
      <c r="C9" s="283">
        <v>4</v>
      </c>
      <c r="D9" s="283" t="s">
        <v>2529</v>
      </c>
      <c r="E9" s="283">
        <v>4</v>
      </c>
      <c r="F9" s="283" t="s">
        <v>1208</v>
      </c>
      <c r="G9" s="283" t="s">
        <v>1208</v>
      </c>
      <c r="H9" s="783" t="s">
        <v>2507</v>
      </c>
      <c r="I9" s="783" t="s">
        <v>2512</v>
      </c>
      <c r="J9" s="783" t="s">
        <v>2512</v>
      </c>
      <c r="K9" s="783" t="s">
        <v>2512</v>
      </c>
      <c r="L9" s="783" t="s">
        <v>1208</v>
      </c>
      <c r="M9" s="783" t="s">
        <v>2507</v>
      </c>
      <c r="N9" s="783" t="s">
        <v>2549</v>
      </c>
      <c r="O9" s="332"/>
      <c r="P9"/>
      <c r="Q9"/>
      <c r="R9"/>
      <c r="S9"/>
      <c r="T9"/>
      <c r="U9"/>
    </row>
    <row r="10" spans="1:21">
      <c r="A10" s="281" t="s">
        <v>2540</v>
      </c>
      <c r="B10" s="282">
        <v>2</v>
      </c>
      <c r="C10" s="283">
        <v>2</v>
      </c>
      <c r="D10" s="283" t="s">
        <v>1208</v>
      </c>
      <c r="E10" s="283">
        <v>2</v>
      </c>
      <c r="F10" s="283" t="s">
        <v>2507</v>
      </c>
      <c r="G10" s="283" t="s">
        <v>2508</v>
      </c>
      <c r="H10" s="783" t="s">
        <v>2550</v>
      </c>
      <c r="I10" s="783" t="s">
        <v>1208</v>
      </c>
      <c r="J10" s="783" t="s">
        <v>2508</v>
      </c>
      <c r="K10" s="783" t="s">
        <v>1208</v>
      </c>
      <c r="L10" s="783" t="s">
        <v>1208</v>
      </c>
      <c r="M10" s="783" t="s">
        <v>2508</v>
      </c>
      <c r="N10" s="783" t="s">
        <v>2508</v>
      </c>
      <c r="O10" s="332"/>
      <c r="P10"/>
      <c r="Q10"/>
      <c r="R10"/>
      <c r="S10"/>
      <c r="T10"/>
      <c r="U10"/>
    </row>
    <row r="11" spans="1:21">
      <c r="A11" s="787"/>
      <c r="B11" s="788"/>
      <c r="C11" s="249"/>
      <c r="D11" s="249" t="s">
        <v>1119</v>
      </c>
      <c r="E11" s="262"/>
      <c r="F11" s="249"/>
      <c r="G11" s="249"/>
      <c r="H11" s="1053" t="s">
        <v>2541</v>
      </c>
      <c r="I11" s="1070"/>
      <c r="J11" s="1070"/>
      <c r="K11" s="1070"/>
      <c r="L11" s="1070"/>
      <c r="M11" s="249"/>
      <c r="N11" s="249" t="s">
        <v>1315</v>
      </c>
      <c r="O11" s="332"/>
      <c r="P11"/>
      <c r="Q11"/>
      <c r="R11"/>
      <c r="S11"/>
      <c r="T11"/>
      <c r="U11"/>
    </row>
    <row r="12" spans="1:21">
      <c r="A12" s="260" t="s">
        <v>1117</v>
      </c>
      <c r="B12" s="249"/>
      <c r="C12" s="249"/>
      <c r="D12" s="249"/>
      <c r="E12" s="249"/>
      <c r="F12" s="249"/>
      <c r="G12" s="249"/>
      <c r="H12" s="1053" t="s">
        <v>2542</v>
      </c>
      <c r="I12" s="1070"/>
      <c r="J12" s="1070"/>
      <c r="K12" s="1070"/>
      <c r="L12" s="1070"/>
      <c r="M12" s="249"/>
      <c r="N12" s="249"/>
      <c r="O12" s="249"/>
      <c r="P12" s="249"/>
      <c r="Q12" s="249"/>
      <c r="R12" s="249"/>
      <c r="S12" s="249"/>
      <c r="T12" s="249"/>
      <c r="U12" s="249"/>
    </row>
    <row r="13" spans="1:21">
      <c r="A13" s="249"/>
      <c r="B13" s="249"/>
      <c r="C13"/>
      <c r="D13"/>
      <c r="E13"/>
      <c r="F13"/>
      <c r="G13"/>
      <c r="H13"/>
      <c r="I13"/>
      <c r="J13"/>
      <c r="K13"/>
      <c r="L13"/>
      <c r="M13"/>
      <c r="N13" s="1053" t="s">
        <v>2551</v>
      </c>
      <c r="O13" s="1053"/>
      <c r="P13" s="1053"/>
      <c r="Q13" s="1053"/>
      <c r="R13" s="1053"/>
      <c r="S13" s="284"/>
      <c r="T13" s="284"/>
      <c r="U13" s="249"/>
    </row>
    <row r="14" spans="1:21">
      <c r="A14"/>
      <c r="B14"/>
      <c r="C14" s="264"/>
      <c r="D14" s="264"/>
      <c r="E14" s="250"/>
      <c r="F14" s="250"/>
      <c r="G14" s="250"/>
      <c r="H14" s="250"/>
      <c r="I14" s="250"/>
      <c r="J14" s="250"/>
      <c r="K14" s="250"/>
      <c r="L14" s="250"/>
      <c r="M14" s="250"/>
      <c r="N14" s="250"/>
      <c r="O14" s="1071"/>
      <c r="P14" s="1071"/>
      <c r="Q14" s="1071"/>
      <c r="R14" s="1071"/>
      <c r="S14" s="1071"/>
      <c r="T14" s="1071"/>
      <c r="U14" s="284"/>
    </row>
    <row r="15" spans="1:21">
      <c r="A15" s="250" t="s">
        <v>2543</v>
      </c>
      <c r="B15" s="250"/>
      <c r="C15" s="776"/>
      <c r="D15" s="776"/>
      <c r="E15" s="776"/>
      <c r="F15" s="776"/>
      <c r="G15" s="776"/>
      <c r="H15" s="776"/>
      <c r="I15" s="776"/>
      <c r="J15" s="776"/>
      <c r="K15" s="776"/>
      <c r="L15" s="776"/>
      <c r="M15" s="776"/>
      <c r="N15" s="776"/>
      <c r="O15" s="776"/>
      <c r="P15" s="776"/>
      <c r="Q15" s="776"/>
      <c r="R15" s="776"/>
      <c r="S15" s="776"/>
      <c r="T15" s="776"/>
      <c r="U15" s="250"/>
    </row>
    <row r="16" spans="1:21" ht="16.850000000000001" customHeight="1">
      <c r="A16" s="776" t="s">
        <v>1282</v>
      </c>
      <c r="B16" s="776"/>
      <c r="C16" s="121"/>
      <c r="D16" s="121"/>
      <c r="E16" s="121"/>
      <c r="F16" s="121"/>
      <c r="G16" s="121"/>
      <c r="H16" s="121"/>
      <c r="I16" s="121"/>
      <c r="J16" s="121"/>
      <c r="K16" s="121"/>
      <c r="L16" s="121"/>
      <c r="M16" s="285"/>
      <c r="N16" s="285"/>
      <c r="O16" s="285"/>
      <c r="P16" s="285"/>
      <c r="Q16" s="285"/>
      <c r="R16" s="285"/>
      <c r="S16" s="285"/>
      <c r="T16" s="285"/>
      <c r="U16" s="250"/>
    </row>
    <row r="17" spans="1:21">
      <c r="A17" s="121" t="s">
        <v>1320</v>
      </c>
      <c r="B17" s="121"/>
      <c r="C17" s="785"/>
      <c r="D17" s="785"/>
      <c r="E17" s="785"/>
      <c r="F17" s="785"/>
      <c r="G17" s="785"/>
      <c r="H17" s="785"/>
      <c r="I17" s="785"/>
      <c r="J17" s="785"/>
      <c r="K17" s="785"/>
      <c r="L17" s="785"/>
      <c r="M17" s="785"/>
      <c r="N17" s="785"/>
      <c r="O17" s="785"/>
      <c r="P17" s="785"/>
      <c r="Q17" s="785"/>
      <c r="R17" s="785"/>
      <c r="S17" s="785"/>
      <c r="T17" s="785"/>
      <c r="U17" s="285"/>
    </row>
    <row r="18" spans="1:21" ht="19.600000000000001">
      <c r="A18" s="784"/>
      <c r="B18" s="785"/>
      <c r="C18" s="785"/>
      <c r="D18" s="785"/>
      <c r="E18" s="785"/>
      <c r="F18" s="785"/>
      <c r="G18" s="785"/>
      <c r="H18" s="785"/>
      <c r="I18" s="785"/>
      <c r="J18" s="785"/>
      <c r="K18" s="785"/>
      <c r="L18" s="785"/>
      <c r="M18" s="785"/>
      <c r="N18" s="785"/>
      <c r="O18" s="785"/>
      <c r="P18" s="785"/>
      <c r="Q18" s="785"/>
      <c r="R18" s="785"/>
      <c r="S18" s="785"/>
      <c r="T18" s="785"/>
      <c r="U18" s="785"/>
    </row>
    <row r="19" spans="1:21" ht="17.850000000000001">
      <c r="A19" s="786"/>
      <c r="B19" s="785"/>
      <c r="C19" s="785"/>
      <c r="D19" s="785"/>
      <c r="E19" s="785"/>
      <c r="F19" s="785"/>
      <c r="G19" s="785"/>
      <c r="H19" s="785"/>
      <c r="I19" s="785"/>
      <c r="J19" s="785"/>
      <c r="K19" s="785"/>
      <c r="L19" s="785"/>
      <c r="M19" s="785"/>
      <c r="N19" s="785"/>
      <c r="O19" s="785"/>
      <c r="P19" s="785"/>
      <c r="Q19" s="785"/>
      <c r="R19" s="785"/>
      <c r="S19" s="785"/>
      <c r="T19" s="785"/>
      <c r="U19" s="785"/>
    </row>
    <row r="20" spans="1:21">
      <c r="A20" s="785"/>
      <c r="B20" s="785"/>
      <c r="C20" s="785"/>
      <c r="D20" s="785"/>
      <c r="E20" s="785"/>
      <c r="F20" s="785"/>
      <c r="G20" s="785"/>
      <c r="H20" s="785"/>
      <c r="I20" s="785"/>
      <c r="J20" s="785"/>
      <c r="K20" s="785"/>
      <c r="L20" s="785"/>
      <c r="M20" s="785"/>
      <c r="N20" s="785"/>
      <c r="O20" s="785"/>
      <c r="P20" s="785"/>
      <c r="Q20" s="785"/>
      <c r="R20" s="785"/>
      <c r="S20" s="785"/>
      <c r="T20" s="785"/>
      <c r="U20" s="785"/>
    </row>
    <row r="21" spans="1:21">
      <c r="A21" s="785"/>
      <c r="B21" s="785"/>
      <c r="C21" s="785"/>
      <c r="D21" s="785"/>
      <c r="E21" s="785"/>
      <c r="F21" s="785"/>
      <c r="G21" s="785"/>
      <c r="H21" s="785"/>
      <c r="I21" s="785"/>
      <c r="J21" s="785"/>
      <c r="K21" s="785"/>
      <c r="L21" s="785"/>
      <c r="M21" s="785"/>
      <c r="N21" s="785"/>
      <c r="O21" s="785"/>
      <c r="P21" s="785"/>
      <c r="Q21" s="785"/>
      <c r="R21" s="785"/>
      <c r="S21" s="785"/>
      <c r="T21" s="785"/>
      <c r="U21" s="785"/>
    </row>
    <row r="22" spans="1:21">
      <c r="A22" s="785"/>
      <c r="B22" s="785"/>
      <c r="C22" s="785"/>
      <c r="D22" s="785"/>
      <c r="E22" s="785"/>
      <c r="F22" s="785"/>
      <c r="G22" s="785"/>
      <c r="H22" s="785"/>
      <c r="I22" s="785"/>
      <c r="J22" s="785"/>
      <c r="K22" s="785"/>
      <c r="L22" s="785"/>
      <c r="M22" s="785"/>
      <c r="N22" s="785"/>
      <c r="O22" s="785"/>
      <c r="P22" s="785"/>
      <c r="Q22" s="785"/>
      <c r="R22" s="785"/>
      <c r="S22" s="785"/>
      <c r="T22" s="785"/>
      <c r="U22" s="785"/>
    </row>
    <row r="23" spans="1:21">
      <c r="A23" s="785"/>
      <c r="B23" s="785"/>
      <c r="C23" s="785"/>
      <c r="D23" s="785"/>
      <c r="E23" s="785"/>
      <c r="F23" s="785"/>
      <c r="G23" s="785"/>
      <c r="H23" s="785"/>
      <c r="I23" s="785"/>
      <c r="J23" s="785"/>
      <c r="K23" s="785"/>
      <c r="L23" s="785"/>
      <c r="M23" s="785"/>
      <c r="N23" s="785"/>
      <c r="O23" s="785"/>
      <c r="P23" s="785"/>
      <c r="Q23" s="785"/>
      <c r="R23" s="785"/>
      <c r="S23" s="785"/>
      <c r="T23" s="785"/>
      <c r="U23" s="785"/>
    </row>
    <row r="24" spans="1:21">
      <c r="A24" s="785"/>
      <c r="B24" s="785"/>
      <c r="C24" s="785"/>
      <c r="D24" s="785"/>
      <c r="E24" s="785"/>
      <c r="F24" s="785"/>
      <c r="G24" s="785"/>
      <c r="H24" s="785"/>
      <c r="I24" s="785"/>
      <c r="J24" s="785"/>
      <c r="K24" s="785"/>
      <c r="L24" s="785"/>
      <c r="M24" s="785"/>
      <c r="N24" s="785"/>
      <c r="O24" s="785"/>
      <c r="P24" s="785"/>
      <c r="Q24" s="785"/>
      <c r="R24" s="785"/>
      <c r="S24" s="785"/>
      <c r="T24" s="785"/>
      <c r="U24" s="785"/>
    </row>
    <row r="25" spans="1:21">
      <c r="A25" s="785"/>
      <c r="B25" s="785"/>
      <c r="C25" s="785"/>
      <c r="D25" s="785"/>
      <c r="E25" s="785"/>
      <c r="F25" s="785"/>
      <c r="G25" s="785"/>
      <c r="H25" s="785"/>
      <c r="I25" s="785"/>
      <c r="J25" s="785"/>
      <c r="K25" s="785"/>
      <c r="L25" s="785"/>
      <c r="M25" s="785"/>
      <c r="N25" s="785"/>
      <c r="O25" s="785"/>
      <c r="P25" s="785"/>
      <c r="Q25" s="785"/>
      <c r="R25" s="785"/>
      <c r="S25" s="785"/>
      <c r="T25" s="785"/>
      <c r="U25" s="785"/>
    </row>
    <row r="26" spans="1:21">
      <c r="A26" s="785"/>
      <c r="B26" s="785"/>
      <c r="C26" s="785"/>
      <c r="D26" s="785"/>
      <c r="E26" s="785"/>
      <c r="F26" s="785"/>
      <c r="G26" s="785"/>
      <c r="H26" s="785"/>
      <c r="I26" s="785"/>
      <c r="J26" s="785"/>
      <c r="K26" s="785"/>
      <c r="L26" s="785"/>
      <c r="M26" s="785"/>
      <c r="N26" s="785"/>
      <c r="O26" s="785"/>
      <c r="P26" s="785"/>
      <c r="Q26" s="785"/>
      <c r="R26" s="785"/>
      <c r="S26" s="785"/>
      <c r="T26" s="785"/>
      <c r="U26" s="785"/>
    </row>
    <row r="27" spans="1:21">
      <c r="A27" s="785"/>
      <c r="B27" s="785"/>
      <c r="C27" s="785"/>
      <c r="D27" s="785"/>
      <c r="E27" s="785"/>
      <c r="F27" s="785"/>
      <c r="G27" s="785"/>
      <c r="H27" s="785"/>
      <c r="I27" s="785"/>
      <c r="J27" s="785"/>
      <c r="K27" s="785"/>
      <c r="L27" s="785"/>
      <c r="M27" s="785"/>
      <c r="N27" s="785"/>
      <c r="O27" s="785"/>
      <c r="P27" s="785"/>
      <c r="Q27" s="785"/>
      <c r="R27" s="785"/>
      <c r="S27" s="785"/>
      <c r="T27" s="785"/>
      <c r="U27" s="785"/>
    </row>
    <row r="28" spans="1:21">
      <c r="A28" s="785"/>
      <c r="B28" s="785"/>
      <c r="C28" s="785"/>
      <c r="D28" s="785"/>
      <c r="E28" s="785"/>
      <c r="F28" s="785"/>
      <c r="G28" s="785"/>
      <c r="H28" s="785"/>
      <c r="I28" s="785"/>
      <c r="J28" s="785"/>
      <c r="K28" s="785"/>
      <c r="L28" s="785"/>
      <c r="M28" s="785"/>
      <c r="N28" s="785"/>
      <c r="O28" s="785"/>
      <c r="P28" s="785"/>
      <c r="Q28" s="785"/>
      <c r="R28" s="785"/>
      <c r="S28" s="785"/>
      <c r="T28" s="785"/>
      <c r="U28" s="785"/>
    </row>
    <row r="29" spans="1:21">
      <c r="A29" s="785"/>
      <c r="B29" s="785"/>
      <c r="C29" s="785"/>
      <c r="D29" s="785"/>
      <c r="E29" s="785"/>
      <c r="F29" s="785"/>
      <c r="G29" s="785"/>
      <c r="H29" s="785"/>
      <c r="I29" s="785"/>
      <c r="J29" s="785"/>
      <c r="K29" s="785"/>
      <c r="L29" s="785"/>
      <c r="M29" s="785"/>
      <c r="N29" s="785"/>
      <c r="O29" s="785"/>
      <c r="P29" s="785"/>
      <c r="Q29" s="785"/>
      <c r="R29" s="785"/>
      <c r="S29" s="785"/>
      <c r="T29" s="785"/>
      <c r="U29" s="785"/>
    </row>
    <row r="30" spans="1:21">
      <c r="A30" s="785"/>
      <c r="B30" s="785"/>
      <c r="C30" s="785"/>
      <c r="D30" s="785"/>
      <c r="E30" s="785"/>
      <c r="F30" s="785"/>
      <c r="G30" s="785"/>
      <c r="H30" s="785"/>
      <c r="I30" s="785"/>
      <c r="J30" s="785"/>
      <c r="K30" s="785"/>
      <c r="L30" s="785"/>
      <c r="M30" s="785"/>
      <c r="N30" s="785"/>
      <c r="O30" s="785"/>
      <c r="P30" s="785"/>
      <c r="Q30" s="785"/>
      <c r="R30" s="785"/>
      <c r="S30" s="785"/>
      <c r="T30" s="785"/>
      <c r="U30" s="785"/>
    </row>
    <row r="31" spans="1:21">
      <c r="A31" s="785"/>
      <c r="B31" s="785"/>
      <c r="C31" s="785"/>
      <c r="D31" s="785"/>
      <c r="E31" s="785"/>
      <c r="F31" s="785"/>
      <c r="G31" s="785"/>
      <c r="H31" s="785"/>
      <c r="I31" s="785"/>
      <c r="J31" s="785"/>
      <c r="K31" s="785"/>
      <c r="L31" s="785"/>
      <c r="M31" s="785"/>
      <c r="N31" s="785"/>
      <c r="O31" s="785"/>
      <c r="P31" s="785"/>
      <c r="Q31" s="785"/>
      <c r="R31" s="785"/>
      <c r="S31" s="785"/>
      <c r="T31" s="785"/>
      <c r="U31" s="785"/>
    </row>
    <row r="32" spans="1:21">
      <c r="A32" s="785"/>
      <c r="B32" s="785"/>
      <c r="C32" s="785"/>
      <c r="D32" s="785"/>
      <c r="E32" s="785"/>
      <c r="F32" s="785"/>
      <c r="G32" s="785"/>
      <c r="H32" s="785"/>
      <c r="I32" s="785"/>
      <c r="J32" s="785"/>
      <c r="K32" s="785"/>
      <c r="L32" s="785"/>
      <c r="M32" s="785"/>
      <c r="N32" s="785"/>
      <c r="O32" s="785"/>
      <c r="P32" s="785"/>
      <c r="Q32" s="785"/>
      <c r="R32" s="785"/>
      <c r="S32" s="785"/>
      <c r="T32" s="785"/>
      <c r="U32" s="785"/>
    </row>
    <row r="33" spans="1:21">
      <c r="A33" s="785"/>
      <c r="B33" s="785"/>
      <c r="C33" s="785"/>
      <c r="D33" s="785"/>
      <c r="E33" s="785"/>
      <c r="F33" s="785"/>
      <c r="G33" s="785"/>
      <c r="H33" s="785"/>
      <c r="I33" s="785"/>
      <c r="J33" s="785"/>
      <c r="K33" s="785"/>
      <c r="L33" s="785"/>
      <c r="M33" s="785"/>
      <c r="N33" s="785"/>
      <c r="O33" s="785"/>
      <c r="P33" s="785"/>
      <c r="Q33" s="785"/>
      <c r="R33" s="785"/>
      <c r="S33" s="785"/>
      <c r="T33" s="785"/>
      <c r="U33" s="785"/>
    </row>
    <row r="34" spans="1:21">
      <c r="A34" s="785"/>
      <c r="B34" s="785"/>
      <c r="C34" s="785"/>
      <c r="D34" s="785"/>
      <c r="E34" s="785"/>
      <c r="F34" s="785"/>
      <c r="G34" s="785"/>
      <c r="H34" s="785"/>
      <c r="I34" s="785"/>
      <c r="J34" s="785"/>
      <c r="K34" s="785"/>
      <c r="L34" s="785"/>
      <c r="M34" s="785"/>
      <c r="N34" s="785"/>
      <c r="O34" s="785"/>
      <c r="P34" s="785"/>
      <c r="Q34" s="785"/>
      <c r="R34" s="785"/>
      <c r="S34" s="785"/>
      <c r="T34" s="785"/>
      <c r="U34" s="785"/>
    </row>
    <row r="35" spans="1:21">
      <c r="A35" s="785"/>
      <c r="B35" s="785"/>
      <c r="C35" s="785"/>
      <c r="D35" s="785"/>
      <c r="E35" s="785"/>
      <c r="F35" s="785"/>
      <c r="G35" s="785"/>
      <c r="H35" s="785"/>
      <c r="I35" s="785"/>
      <c r="J35" s="785"/>
      <c r="K35" s="785"/>
      <c r="L35" s="785"/>
      <c r="M35" s="785"/>
      <c r="N35" s="785"/>
      <c r="O35" s="785"/>
      <c r="P35" s="785"/>
      <c r="Q35" s="785"/>
      <c r="R35" s="785"/>
      <c r="S35" s="785"/>
      <c r="T35" s="785"/>
      <c r="U35" s="785"/>
    </row>
    <row r="36" spans="1:21">
      <c r="A36" s="785"/>
      <c r="B36" s="785"/>
      <c r="C36" s="785"/>
      <c r="D36" s="785"/>
      <c r="E36" s="785"/>
      <c r="F36" s="785"/>
      <c r="G36" s="785"/>
      <c r="H36" s="785"/>
      <c r="I36" s="785"/>
      <c r="J36" s="785"/>
      <c r="K36" s="785"/>
      <c r="L36" s="785"/>
      <c r="M36" s="785"/>
      <c r="N36" s="785"/>
      <c r="O36" s="785"/>
      <c r="P36" s="785"/>
      <c r="Q36" s="785"/>
      <c r="R36" s="785"/>
      <c r="S36" s="785"/>
      <c r="T36" s="785"/>
      <c r="U36" s="785"/>
    </row>
    <row r="37" spans="1:21">
      <c r="A37" s="785"/>
      <c r="B37" s="785"/>
      <c r="C37" s="785"/>
      <c r="D37" s="785"/>
      <c r="E37" s="785"/>
      <c r="F37" s="785"/>
      <c r="G37" s="785"/>
      <c r="H37" s="785"/>
      <c r="I37" s="785"/>
      <c r="J37" s="785"/>
      <c r="K37" s="785"/>
      <c r="L37" s="785"/>
      <c r="M37" s="785"/>
      <c r="N37" s="785"/>
      <c r="O37" s="785"/>
      <c r="P37" s="785"/>
      <c r="Q37" s="785"/>
      <c r="R37" s="785"/>
      <c r="S37" s="785"/>
      <c r="T37" s="785"/>
      <c r="U37" s="785"/>
    </row>
    <row r="38" spans="1:21">
      <c r="A38" s="785"/>
      <c r="B38" s="785"/>
      <c r="C38" s="785"/>
      <c r="D38" s="785"/>
      <c r="E38" s="785"/>
      <c r="F38" s="785"/>
      <c r="G38" s="785"/>
      <c r="H38" s="785"/>
      <c r="I38" s="785"/>
      <c r="J38" s="785"/>
      <c r="K38" s="785"/>
      <c r="L38" s="785"/>
      <c r="M38" s="785"/>
      <c r="N38" s="785"/>
      <c r="O38" s="785"/>
      <c r="P38" s="785"/>
      <c r="Q38" s="785"/>
      <c r="R38" s="785"/>
      <c r="S38" s="785"/>
      <c r="T38" s="785"/>
      <c r="U38" s="785"/>
    </row>
    <row r="39" spans="1:21">
      <c r="A39" s="785"/>
      <c r="B39" s="785"/>
      <c r="C39" s="785"/>
      <c r="D39" s="785"/>
      <c r="E39" s="785"/>
      <c r="F39" s="785"/>
      <c r="G39" s="785"/>
      <c r="H39" s="785"/>
      <c r="I39" s="785"/>
      <c r="J39" s="785"/>
      <c r="K39" s="785"/>
      <c r="L39" s="785"/>
      <c r="M39" s="785"/>
      <c r="N39" s="785"/>
      <c r="O39" s="785"/>
      <c r="P39" s="785"/>
      <c r="Q39" s="785"/>
      <c r="R39" s="785"/>
      <c r="S39" s="785"/>
      <c r="T39" s="785"/>
      <c r="U39" s="785"/>
    </row>
    <row r="40" spans="1:21">
      <c r="A40" s="785"/>
      <c r="B40" s="785"/>
      <c r="C40" s="785"/>
      <c r="D40" s="785"/>
      <c r="E40" s="785"/>
      <c r="F40" s="785"/>
      <c r="G40" s="785"/>
      <c r="H40" s="785"/>
      <c r="I40" s="785"/>
      <c r="J40" s="785"/>
      <c r="K40" s="785"/>
      <c r="L40" s="785"/>
      <c r="M40" s="785"/>
      <c r="N40" s="785"/>
      <c r="O40" s="785"/>
      <c r="P40" s="785"/>
      <c r="Q40" s="785"/>
      <c r="R40" s="785"/>
      <c r="S40" s="785"/>
      <c r="T40" s="785"/>
      <c r="U40" s="785"/>
    </row>
    <row r="41" spans="1:21">
      <c r="A41" s="785"/>
      <c r="B41" s="785"/>
      <c r="C41" s="785"/>
      <c r="D41" s="785"/>
      <c r="E41" s="785"/>
      <c r="F41" s="785"/>
      <c r="G41" s="785"/>
      <c r="H41" s="785"/>
      <c r="I41" s="785"/>
      <c r="J41" s="785"/>
      <c r="K41" s="785"/>
      <c r="L41" s="785"/>
      <c r="M41" s="785"/>
      <c r="N41" s="785"/>
      <c r="O41" s="785"/>
      <c r="P41" s="785"/>
      <c r="Q41" s="785"/>
      <c r="R41" s="785"/>
      <c r="S41" s="785"/>
      <c r="T41" s="785"/>
      <c r="U41" s="785"/>
    </row>
    <row r="42" spans="1:21">
      <c r="A42" s="785"/>
      <c r="B42" s="785"/>
      <c r="U42" s="785"/>
    </row>
  </sheetData>
  <mergeCells count="27">
    <mergeCell ref="O14:T14"/>
    <mergeCell ref="L5:N5"/>
    <mergeCell ref="I5:K5"/>
    <mergeCell ref="M6:M7"/>
    <mergeCell ref="N6:N7"/>
    <mergeCell ref="L6:L7"/>
    <mergeCell ref="N13:R13"/>
    <mergeCell ref="H11:L11"/>
    <mergeCell ref="H12:L12"/>
    <mergeCell ref="H6:H7"/>
    <mergeCell ref="I6:I7"/>
    <mergeCell ref="J6:J7"/>
    <mergeCell ref="K6:K7"/>
    <mergeCell ref="M1:N1"/>
    <mergeCell ref="K2:L2"/>
    <mergeCell ref="M2:N2"/>
    <mergeCell ref="A3:T3"/>
    <mergeCell ref="A5:A7"/>
    <mergeCell ref="B5:B7"/>
    <mergeCell ref="C5:E5"/>
    <mergeCell ref="F5:H5"/>
    <mergeCell ref="K1:L1"/>
    <mergeCell ref="C6:C7"/>
    <mergeCell ref="D6:D7"/>
    <mergeCell ref="E6:E7"/>
    <mergeCell ref="F6:F7"/>
    <mergeCell ref="G6:G7"/>
  </mergeCells>
  <phoneticPr fontId="14" type="noConversion"/>
  <hyperlinks>
    <hyperlink ref="I1" location="預告統計資料發布時間表!A1" display="回發布時間表" xr:uid="{00000000-0004-0000-5F00-000000000000}"/>
    <hyperlink ref="O2" location="預告統計資料發布時間表!A1" display="回發布時間表" xr:uid="{00000000-0004-0000-5F00-000001000000}"/>
  </hyperlink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E128-775C-4D7A-A812-764E047850F6}">
  <dimension ref="A1:O42"/>
  <sheetViews>
    <sheetView workbookViewId="0">
      <selection activeCell="O2" sqref="O2"/>
    </sheetView>
  </sheetViews>
  <sheetFormatPr defaultRowHeight="16.149999999999999"/>
  <cols>
    <col min="1" max="1" width="13.59765625" style="324" customWidth="1"/>
    <col min="2" max="2" width="10.59765625" style="324" customWidth="1"/>
    <col min="3" max="13" width="9.09765625" style="324" customWidth="1"/>
    <col min="14" max="14" width="15" style="324" customWidth="1"/>
    <col min="15" max="15" width="9.09765625" style="324" customWidth="1"/>
  </cols>
  <sheetData>
    <row r="1" spans="1:15">
      <c r="A1" s="266" t="s">
        <v>1252</v>
      </c>
      <c r="B1" s="267"/>
      <c r="C1" s="268"/>
      <c r="D1" s="269"/>
      <c r="E1" s="269"/>
      <c r="F1" s="269"/>
      <c r="G1" s="269"/>
      <c r="H1" s="269"/>
      <c r="I1" s="269"/>
      <c r="J1" s="269"/>
      <c r="K1" s="1082" t="s">
        <v>1132</v>
      </c>
      <c r="L1" s="1082"/>
      <c r="M1" s="1083" t="s">
        <v>1182</v>
      </c>
      <c r="N1" s="1084"/>
      <c r="O1" s="782"/>
    </row>
    <row r="2" spans="1:15">
      <c r="A2" s="266" t="s">
        <v>1255</v>
      </c>
      <c r="B2" s="252" t="s">
        <v>1256</v>
      </c>
      <c r="C2" s="270"/>
      <c r="D2" s="271"/>
      <c r="E2" s="271"/>
      <c r="F2" s="271"/>
      <c r="G2" s="271"/>
      <c r="H2" s="271"/>
      <c r="I2" s="271"/>
      <c r="J2" s="271"/>
      <c r="K2" s="1082" t="s">
        <v>1258</v>
      </c>
      <c r="L2" s="1082"/>
      <c r="M2" s="1082" t="s">
        <v>1289</v>
      </c>
      <c r="N2" s="1082"/>
      <c r="O2" s="201" t="s">
        <v>13</v>
      </c>
    </row>
    <row r="3" spans="1:15">
      <c r="A3"/>
      <c r="B3"/>
      <c r="C3"/>
      <c r="D3"/>
      <c r="E3"/>
      <c r="F3"/>
      <c r="G3"/>
      <c r="H3"/>
      <c r="I3"/>
      <c r="J3"/>
      <c r="K3"/>
      <c r="L3"/>
      <c r="M3"/>
      <c r="N3"/>
      <c r="O3"/>
    </row>
    <row r="4" spans="1:15">
      <c r="A4" s="272"/>
      <c r="B4" s="272"/>
      <c r="C4" s="272"/>
      <c r="D4" s="272"/>
      <c r="E4" s="272"/>
      <c r="F4" s="272"/>
      <c r="G4" s="272"/>
      <c r="H4" s="272"/>
      <c r="I4" s="273" t="s">
        <v>2546</v>
      </c>
      <c r="J4" s="272"/>
      <c r="K4" s="272"/>
      <c r="L4" s="272"/>
      <c r="M4" s="272"/>
      <c r="N4" s="272" t="s">
        <v>2545</v>
      </c>
      <c r="O4" s="789"/>
    </row>
    <row r="5" spans="1:15">
      <c r="A5" s="1075" t="s">
        <v>1293</v>
      </c>
      <c r="B5" s="1078" t="s">
        <v>1266</v>
      </c>
      <c r="C5" s="1065" t="s">
        <v>1298</v>
      </c>
      <c r="D5" s="1066"/>
      <c r="E5" s="1081"/>
      <c r="F5" s="1065" t="s">
        <v>1299</v>
      </c>
      <c r="G5" s="1066"/>
      <c r="H5" s="1081"/>
      <c r="I5" s="1065" t="s">
        <v>1298</v>
      </c>
      <c r="J5" s="1066"/>
      <c r="K5" s="1081"/>
      <c r="L5" s="1065" t="s">
        <v>1299</v>
      </c>
      <c r="M5" s="1066"/>
      <c r="N5" s="1081"/>
      <c r="O5" s="326"/>
    </row>
    <row r="6" spans="1:15">
      <c r="A6" s="1076"/>
      <c r="B6" s="1079"/>
      <c r="C6" s="1469" t="s">
        <v>1199</v>
      </c>
      <c r="D6" s="1469" t="s">
        <v>1267</v>
      </c>
      <c r="E6" s="1469" t="s">
        <v>1269</v>
      </c>
      <c r="F6" s="1469" t="s">
        <v>1199</v>
      </c>
      <c r="G6" s="1469" t="s">
        <v>1267</v>
      </c>
      <c r="H6" s="1469" t="s">
        <v>1269</v>
      </c>
      <c r="I6" s="1469" t="s">
        <v>1199</v>
      </c>
      <c r="J6" s="1469" t="s">
        <v>1267</v>
      </c>
      <c r="K6" s="1469" t="s">
        <v>1269</v>
      </c>
      <c r="L6" s="1469" t="s">
        <v>1199</v>
      </c>
      <c r="M6" s="1469" t="s">
        <v>1267</v>
      </c>
      <c r="N6" s="1469" t="s">
        <v>1269</v>
      </c>
      <c r="O6" s="326"/>
    </row>
    <row r="7" spans="1:15">
      <c r="A7" s="1077"/>
      <c r="B7" s="1080"/>
      <c r="C7" s="1470"/>
      <c r="D7" s="1470"/>
      <c r="E7" s="1470"/>
      <c r="F7" s="1470"/>
      <c r="G7" s="1470"/>
      <c r="H7" s="1470"/>
      <c r="I7" s="1470"/>
      <c r="J7" s="1470"/>
      <c r="K7" s="1470"/>
      <c r="L7" s="1470"/>
      <c r="M7" s="1470"/>
      <c r="N7" s="1470"/>
      <c r="O7" s="326"/>
    </row>
    <row r="8" spans="1:15">
      <c r="A8" s="278" t="s">
        <v>1266</v>
      </c>
      <c r="B8" s="279">
        <v>6</v>
      </c>
      <c r="C8" s="283">
        <v>6</v>
      </c>
      <c r="D8" s="283" t="s">
        <v>1208</v>
      </c>
      <c r="E8" s="283">
        <v>6</v>
      </c>
      <c r="F8" s="283" t="s">
        <v>1208</v>
      </c>
      <c r="G8" s="283" t="s">
        <v>1208</v>
      </c>
      <c r="H8" s="783" t="s">
        <v>1208</v>
      </c>
      <c r="I8" s="783" t="s">
        <v>1208</v>
      </c>
      <c r="J8" s="783" t="s">
        <v>1208</v>
      </c>
      <c r="K8" s="783" t="s">
        <v>1208</v>
      </c>
      <c r="L8" s="783" t="s">
        <v>1208</v>
      </c>
      <c r="M8" s="783" t="s">
        <v>1208</v>
      </c>
      <c r="N8" s="783" t="s">
        <v>1208</v>
      </c>
      <c r="O8" s="332"/>
    </row>
    <row r="9" spans="1:15">
      <c r="A9" s="281" t="s">
        <v>1274</v>
      </c>
      <c r="B9" s="282">
        <v>4</v>
      </c>
      <c r="C9" s="283">
        <v>4</v>
      </c>
      <c r="D9" s="283" t="s">
        <v>1208</v>
      </c>
      <c r="E9" s="283">
        <v>4</v>
      </c>
      <c r="F9" s="283" t="s">
        <v>1208</v>
      </c>
      <c r="G9" s="283" t="s">
        <v>1208</v>
      </c>
      <c r="H9" s="783" t="s">
        <v>1208</v>
      </c>
      <c r="I9" s="783" t="s">
        <v>1208</v>
      </c>
      <c r="J9" s="783" t="s">
        <v>1208</v>
      </c>
      <c r="K9" s="783" t="s">
        <v>1208</v>
      </c>
      <c r="L9" s="783" t="s">
        <v>1208</v>
      </c>
      <c r="M9" s="783" t="s">
        <v>1208</v>
      </c>
      <c r="N9" s="783" t="s">
        <v>1208</v>
      </c>
      <c r="O9" s="332"/>
    </row>
    <row r="10" spans="1:15">
      <c r="A10" s="281" t="s">
        <v>1275</v>
      </c>
      <c r="B10" s="282">
        <v>2</v>
      </c>
      <c r="C10" s="283">
        <v>2</v>
      </c>
      <c r="D10" s="283" t="s">
        <v>1208</v>
      </c>
      <c r="E10" s="283">
        <v>2</v>
      </c>
      <c r="F10" s="283" t="s">
        <v>1208</v>
      </c>
      <c r="G10" s="283" t="s">
        <v>1208</v>
      </c>
      <c r="H10" s="783" t="s">
        <v>1208</v>
      </c>
      <c r="I10" s="783" t="s">
        <v>1208</v>
      </c>
      <c r="J10" s="783" t="s">
        <v>1208</v>
      </c>
      <c r="K10" s="783" t="s">
        <v>1208</v>
      </c>
      <c r="L10" s="783" t="s">
        <v>1208</v>
      </c>
      <c r="M10" s="783" t="s">
        <v>1208</v>
      </c>
      <c r="N10" s="783" t="s">
        <v>1208</v>
      </c>
      <c r="O10" s="332"/>
    </row>
    <row r="11" spans="1:15">
      <c r="A11" s="787"/>
      <c r="B11" s="788"/>
      <c r="C11" s="249"/>
      <c r="D11" s="249" t="s">
        <v>1119</v>
      </c>
      <c r="E11" s="262"/>
      <c r="F11" s="249"/>
      <c r="G11" s="249"/>
      <c r="H11" s="1053" t="s">
        <v>1277</v>
      </c>
      <c r="I11" s="1070"/>
      <c r="J11" s="1070"/>
      <c r="K11" s="1070"/>
      <c r="L11" s="1070"/>
      <c r="M11" s="249"/>
      <c r="N11" s="249" t="s">
        <v>1315</v>
      </c>
      <c r="O11" s="332"/>
    </row>
    <row r="12" spans="1:15">
      <c r="A12" s="260" t="s">
        <v>1117</v>
      </c>
      <c r="B12" s="249"/>
      <c r="C12" s="249"/>
      <c r="D12" s="249"/>
      <c r="E12" s="249"/>
      <c r="F12" s="249"/>
      <c r="G12" s="249"/>
      <c r="H12" s="1053" t="s">
        <v>1280</v>
      </c>
      <c r="I12" s="1070"/>
      <c r="J12" s="1070"/>
      <c r="K12" s="1070"/>
      <c r="L12" s="1070"/>
      <c r="M12" s="249"/>
      <c r="N12" s="249"/>
      <c r="O12" s="249"/>
    </row>
    <row r="13" spans="1:15">
      <c r="A13" s="249"/>
      <c r="B13" s="249"/>
      <c r="C13"/>
      <c r="D13"/>
      <c r="E13"/>
      <c r="F13"/>
      <c r="G13"/>
      <c r="H13"/>
      <c r="I13"/>
      <c r="J13"/>
      <c r="K13"/>
      <c r="L13"/>
      <c r="M13"/>
      <c r="N13"/>
      <c r="O13"/>
    </row>
    <row r="14" spans="1:15">
      <c r="A14"/>
      <c r="B14"/>
      <c r="C14" s="264"/>
      <c r="D14" s="264"/>
      <c r="E14" s="250"/>
      <c r="F14" s="250"/>
      <c r="G14" s="250"/>
      <c r="H14" s="250"/>
      <c r="I14" s="250"/>
      <c r="J14" s="250"/>
      <c r="K14" s="250"/>
      <c r="L14" s="250"/>
      <c r="M14" s="250"/>
      <c r="N14" s="250"/>
      <c r="O14"/>
    </row>
    <row r="15" spans="1:15">
      <c r="A15" s="250" t="s">
        <v>1281</v>
      </c>
      <c r="B15" s="250"/>
      <c r="C15" s="776"/>
      <c r="D15" s="776"/>
      <c r="E15" s="776"/>
      <c r="F15" s="776"/>
      <c r="G15" s="776"/>
      <c r="H15" s="776"/>
      <c r="I15" s="776"/>
      <c r="J15" s="776"/>
      <c r="K15" s="776"/>
      <c r="L15" s="776"/>
      <c r="M15" s="776"/>
      <c r="N15" s="776"/>
      <c r="O15" s="776"/>
    </row>
    <row r="16" spans="1:15" ht="129.05000000000001">
      <c r="A16" s="776" t="s">
        <v>1282</v>
      </c>
      <c r="B16" s="776"/>
      <c r="C16" s="121"/>
      <c r="D16" s="121"/>
      <c r="E16" s="121"/>
      <c r="F16" s="121"/>
      <c r="G16" s="121"/>
      <c r="H16" s="121"/>
      <c r="I16" s="121"/>
      <c r="J16" s="121"/>
      <c r="K16" s="121"/>
      <c r="L16" s="121"/>
      <c r="M16" s="285"/>
      <c r="N16" s="285"/>
      <c r="O16" s="285"/>
    </row>
    <row r="17" spans="1:15">
      <c r="A17" s="121" t="s">
        <v>1320</v>
      </c>
      <c r="B17" s="121"/>
      <c r="C17" s="785"/>
      <c r="D17" s="785"/>
      <c r="E17" s="785"/>
      <c r="F17" s="785"/>
      <c r="G17" s="785"/>
      <c r="H17" s="785"/>
      <c r="I17" s="785"/>
      <c r="J17" s="785"/>
      <c r="K17" s="785"/>
      <c r="L17" s="785"/>
      <c r="M17" s="785"/>
      <c r="N17" s="785"/>
      <c r="O17" s="785"/>
    </row>
    <row r="18" spans="1:15" ht="19.600000000000001">
      <c r="A18" s="784"/>
      <c r="B18" s="785"/>
      <c r="C18" s="785"/>
      <c r="D18" s="785"/>
      <c r="E18" s="785"/>
      <c r="F18" s="785"/>
      <c r="G18" s="785"/>
      <c r="H18" s="785"/>
      <c r="I18" s="785"/>
      <c r="J18" s="785"/>
      <c r="K18" s="785"/>
      <c r="L18" s="785"/>
      <c r="M18" s="785"/>
      <c r="N18" s="785"/>
      <c r="O18" s="785"/>
    </row>
    <row r="19" spans="1:15" ht="17.850000000000001">
      <c r="A19" s="786"/>
      <c r="B19" s="785"/>
      <c r="C19" s="785"/>
      <c r="D19" s="785"/>
      <c r="E19" s="785"/>
      <c r="F19" s="785"/>
      <c r="G19" s="785"/>
      <c r="H19" s="785"/>
      <c r="I19" s="785"/>
      <c r="J19" s="785"/>
      <c r="K19" s="785"/>
      <c r="L19" s="785"/>
      <c r="M19" s="785"/>
      <c r="N19" s="785"/>
      <c r="O19" s="785"/>
    </row>
    <row r="20" spans="1:15">
      <c r="A20" s="785"/>
      <c r="B20" s="785"/>
      <c r="C20" s="785"/>
      <c r="D20" s="785"/>
      <c r="E20" s="785"/>
      <c r="F20" s="785"/>
      <c r="G20" s="785"/>
      <c r="H20" s="785"/>
      <c r="I20" s="785"/>
      <c r="J20" s="785"/>
      <c r="K20" s="785"/>
      <c r="L20" s="785"/>
      <c r="M20" s="785"/>
      <c r="N20" s="785"/>
      <c r="O20" s="785"/>
    </row>
    <row r="21" spans="1:15">
      <c r="A21" s="785"/>
      <c r="B21" s="785"/>
      <c r="C21" s="785"/>
      <c r="D21" s="785"/>
      <c r="E21" s="785"/>
      <c r="F21" s="785"/>
      <c r="G21" s="785"/>
      <c r="H21" s="785"/>
      <c r="I21" s="785"/>
      <c r="J21" s="785"/>
      <c r="K21" s="785"/>
      <c r="L21" s="785"/>
      <c r="M21" s="785"/>
      <c r="N21" s="785"/>
      <c r="O21" s="785"/>
    </row>
    <row r="22" spans="1:15">
      <c r="A22" s="785"/>
      <c r="B22" s="785"/>
      <c r="C22" s="785"/>
      <c r="D22" s="785"/>
      <c r="E22" s="785"/>
      <c r="F22" s="785"/>
      <c r="G22" s="785"/>
      <c r="H22" s="785"/>
      <c r="I22" s="785"/>
      <c r="J22" s="785"/>
      <c r="K22" s="785"/>
      <c r="L22" s="785"/>
      <c r="M22" s="785"/>
      <c r="N22" s="785"/>
      <c r="O22" s="785"/>
    </row>
    <row r="23" spans="1:15">
      <c r="A23" s="785"/>
      <c r="B23" s="785"/>
      <c r="C23" s="785"/>
      <c r="D23" s="785"/>
      <c r="E23" s="785"/>
      <c r="F23" s="785"/>
      <c r="G23" s="785"/>
      <c r="H23" s="785"/>
      <c r="I23" s="785"/>
      <c r="J23" s="785"/>
      <c r="K23" s="785"/>
      <c r="L23" s="785"/>
      <c r="M23" s="785"/>
      <c r="N23" s="785"/>
      <c r="O23" s="785"/>
    </row>
    <row r="24" spans="1:15">
      <c r="A24" s="785"/>
      <c r="B24" s="785"/>
      <c r="C24" s="785"/>
      <c r="D24" s="785"/>
      <c r="E24" s="785"/>
      <c r="F24" s="785"/>
      <c r="G24" s="785"/>
      <c r="H24" s="785"/>
      <c r="I24" s="785"/>
      <c r="J24" s="785"/>
      <c r="K24" s="785"/>
      <c r="L24" s="785"/>
      <c r="M24" s="785"/>
      <c r="N24" s="785"/>
      <c r="O24" s="785"/>
    </row>
    <row r="25" spans="1:15">
      <c r="A25" s="785"/>
      <c r="B25" s="785"/>
      <c r="C25" s="785"/>
      <c r="D25" s="785"/>
      <c r="E25" s="785"/>
      <c r="F25" s="785"/>
      <c r="G25" s="785"/>
      <c r="H25" s="785"/>
      <c r="I25" s="785"/>
      <c r="J25" s="785"/>
      <c r="K25" s="785"/>
      <c r="L25" s="785"/>
      <c r="M25" s="785"/>
      <c r="N25" s="785"/>
      <c r="O25" s="785"/>
    </row>
    <row r="26" spans="1:15">
      <c r="A26" s="785"/>
      <c r="B26" s="785"/>
      <c r="C26" s="785"/>
      <c r="D26" s="785"/>
      <c r="E26" s="785"/>
      <c r="F26" s="785"/>
      <c r="G26" s="785"/>
      <c r="H26" s="785"/>
      <c r="I26" s="785"/>
      <c r="J26" s="785"/>
      <c r="K26" s="785"/>
      <c r="L26" s="785"/>
      <c r="M26" s="785"/>
      <c r="N26" s="785"/>
      <c r="O26" s="785"/>
    </row>
    <row r="27" spans="1:15">
      <c r="A27" s="785"/>
      <c r="B27" s="785"/>
      <c r="C27" s="785"/>
      <c r="D27" s="785"/>
      <c r="E27" s="785"/>
      <c r="F27" s="785"/>
      <c r="G27" s="785"/>
      <c r="H27" s="785"/>
      <c r="I27" s="785"/>
      <c r="J27" s="785"/>
      <c r="K27" s="785"/>
      <c r="L27" s="785"/>
      <c r="M27" s="785"/>
      <c r="N27" s="785"/>
      <c r="O27" s="785"/>
    </row>
    <row r="28" spans="1:15">
      <c r="A28" s="785"/>
      <c r="B28" s="785"/>
      <c r="C28" s="785"/>
      <c r="D28" s="785"/>
      <c r="E28" s="785"/>
      <c r="F28" s="785"/>
      <c r="G28" s="785"/>
      <c r="H28" s="785"/>
      <c r="I28" s="785"/>
      <c r="J28" s="785"/>
      <c r="K28" s="785"/>
      <c r="L28" s="785"/>
      <c r="M28" s="785"/>
      <c r="N28" s="785"/>
      <c r="O28" s="785"/>
    </row>
    <row r="29" spans="1:15">
      <c r="A29" s="785"/>
      <c r="B29" s="785"/>
      <c r="C29" s="785"/>
      <c r="D29" s="785"/>
      <c r="E29" s="785"/>
      <c r="F29" s="785"/>
      <c r="G29" s="785"/>
      <c r="H29" s="785"/>
      <c r="I29" s="785"/>
      <c r="J29" s="785"/>
      <c r="K29" s="785"/>
      <c r="L29" s="785"/>
      <c r="M29" s="785"/>
      <c r="N29" s="785"/>
      <c r="O29" s="785"/>
    </row>
    <row r="30" spans="1:15">
      <c r="A30" s="785"/>
      <c r="B30" s="785"/>
      <c r="C30" s="785"/>
      <c r="D30" s="785"/>
      <c r="E30" s="785"/>
      <c r="F30" s="785"/>
      <c r="G30" s="785"/>
      <c r="H30" s="785"/>
      <c r="I30" s="785"/>
      <c r="J30" s="785"/>
      <c r="K30" s="785"/>
      <c r="L30" s="785"/>
      <c r="M30" s="785"/>
      <c r="N30" s="785"/>
      <c r="O30" s="785"/>
    </row>
    <row r="31" spans="1:15">
      <c r="A31" s="785"/>
      <c r="B31" s="785"/>
      <c r="C31" s="785"/>
      <c r="D31" s="785"/>
      <c r="E31" s="785"/>
      <c r="F31" s="785"/>
      <c r="G31" s="785"/>
      <c r="H31" s="785"/>
      <c r="I31" s="785"/>
      <c r="J31" s="785"/>
      <c r="K31" s="785"/>
      <c r="L31" s="785"/>
      <c r="M31" s="785"/>
      <c r="N31" s="785"/>
      <c r="O31" s="785"/>
    </row>
    <row r="32" spans="1:15">
      <c r="A32" s="785"/>
      <c r="B32" s="785"/>
      <c r="C32" s="785"/>
      <c r="D32" s="785"/>
      <c r="E32" s="785"/>
      <c r="F32" s="785"/>
      <c r="G32" s="785"/>
      <c r="H32" s="785"/>
      <c r="I32" s="785"/>
      <c r="J32" s="785"/>
      <c r="K32" s="785"/>
      <c r="L32" s="785"/>
      <c r="M32" s="785"/>
      <c r="N32" s="785"/>
      <c r="O32" s="785"/>
    </row>
    <row r="33" spans="1:15">
      <c r="A33" s="785"/>
      <c r="B33" s="785"/>
      <c r="C33" s="785"/>
      <c r="D33" s="785"/>
      <c r="E33" s="785"/>
      <c r="F33" s="785"/>
      <c r="G33" s="785"/>
      <c r="H33" s="785"/>
      <c r="I33" s="785"/>
      <c r="J33" s="785"/>
      <c r="K33" s="785"/>
      <c r="L33" s="785"/>
      <c r="M33" s="785"/>
      <c r="N33" s="785"/>
      <c r="O33" s="785"/>
    </row>
    <row r="34" spans="1:15">
      <c r="A34" s="785"/>
      <c r="B34" s="785"/>
      <c r="C34" s="785"/>
      <c r="D34" s="785"/>
      <c r="E34" s="785"/>
      <c r="F34" s="785"/>
      <c r="G34" s="785"/>
      <c r="H34" s="785"/>
      <c r="I34" s="785"/>
      <c r="J34" s="785"/>
      <c r="K34" s="785"/>
      <c r="L34" s="785"/>
      <c r="M34" s="785"/>
      <c r="N34" s="785"/>
      <c r="O34" s="785"/>
    </row>
    <row r="35" spans="1:15">
      <c r="A35" s="785"/>
      <c r="B35" s="785"/>
      <c r="C35" s="785"/>
      <c r="D35" s="785"/>
      <c r="E35" s="785"/>
      <c r="F35" s="785"/>
      <c r="G35" s="785"/>
      <c r="H35" s="785"/>
      <c r="I35" s="785"/>
      <c r="J35" s="785"/>
      <c r="K35" s="785"/>
      <c r="L35" s="785"/>
      <c r="M35" s="785"/>
      <c r="N35" s="785"/>
      <c r="O35" s="785"/>
    </row>
    <row r="36" spans="1:15">
      <c r="A36" s="785"/>
      <c r="B36" s="785"/>
      <c r="C36" s="785"/>
      <c r="D36" s="785"/>
      <c r="E36" s="785"/>
      <c r="F36" s="785"/>
      <c r="G36" s="785"/>
      <c r="H36" s="785"/>
      <c r="I36" s="785"/>
      <c r="J36" s="785"/>
      <c r="K36" s="785"/>
      <c r="L36" s="785"/>
      <c r="M36" s="785"/>
      <c r="N36" s="785"/>
      <c r="O36" s="785"/>
    </row>
    <row r="37" spans="1:15">
      <c r="A37" s="785"/>
      <c r="B37" s="785"/>
      <c r="C37" s="785"/>
      <c r="D37" s="785"/>
      <c r="E37" s="785"/>
      <c r="F37" s="785"/>
      <c r="G37" s="785"/>
      <c r="H37" s="785"/>
      <c r="I37" s="785"/>
      <c r="J37" s="785"/>
      <c r="K37" s="785"/>
      <c r="L37" s="785"/>
      <c r="M37" s="785"/>
      <c r="N37" s="785"/>
      <c r="O37" s="785"/>
    </row>
    <row r="38" spans="1:15">
      <c r="A38" s="785"/>
      <c r="B38" s="785"/>
      <c r="C38" s="785"/>
      <c r="D38" s="785"/>
      <c r="E38" s="785"/>
      <c r="F38" s="785"/>
      <c r="G38" s="785"/>
      <c r="H38" s="785"/>
      <c r="I38" s="785"/>
      <c r="J38" s="785"/>
      <c r="K38" s="785"/>
      <c r="L38" s="785"/>
      <c r="M38" s="785"/>
      <c r="N38" s="785"/>
      <c r="O38" s="785"/>
    </row>
    <row r="39" spans="1:15">
      <c r="A39" s="785"/>
      <c r="B39" s="785"/>
      <c r="C39" s="785"/>
      <c r="D39" s="785"/>
      <c r="E39" s="785"/>
      <c r="F39" s="785"/>
      <c r="G39" s="785"/>
      <c r="H39" s="785"/>
      <c r="I39" s="785"/>
      <c r="J39" s="785"/>
      <c r="K39" s="785"/>
      <c r="L39" s="785"/>
      <c r="M39" s="785"/>
      <c r="N39" s="785"/>
      <c r="O39" s="785"/>
    </row>
    <row r="40" spans="1:15">
      <c r="A40" s="785"/>
      <c r="B40" s="785"/>
      <c r="C40" s="785"/>
      <c r="D40" s="785"/>
      <c r="E40" s="785"/>
      <c r="F40" s="785"/>
      <c r="G40" s="785"/>
      <c r="H40" s="785"/>
      <c r="I40" s="785"/>
      <c r="J40" s="785"/>
      <c r="K40" s="785"/>
      <c r="L40" s="785"/>
      <c r="M40" s="785"/>
      <c r="N40" s="785"/>
      <c r="O40" s="785"/>
    </row>
    <row r="41" spans="1:15">
      <c r="A41" s="785"/>
      <c r="B41" s="785"/>
      <c r="C41" s="785"/>
      <c r="D41" s="785"/>
      <c r="E41" s="785"/>
      <c r="F41" s="785"/>
      <c r="G41" s="785"/>
      <c r="H41" s="785"/>
      <c r="I41" s="785"/>
      <c r="J41" s="785"/>
      <c r="K41" s="785"/>
      <c r="L41" s="785"/>
      <c r="M41" s="785"/>
      <c r="N41" s="785"/>
      <c r="O41" s="785"/>
    </row>
    <row r="42" spans="1:15">
      <c r="A42" s="785"/>
      <c r="B42" s="785"/>
    </row>
  </sheetData>
  <mergeCells count="24">
    <mergeCell ref="H11:L11"/>
    <mergeCell ref="H12:L12"/>
    <mergeCell ref="I6:I7"/>
    <mergeCell ref="J6:J7"/>
    <mergeCell ref="K6:K7"/>
    <mergeCell ref="L6:L7"/>
    <mergeCell ref="M6:M7"/>
    <mergeCell ref="N6:N7"/>
    <mergeCell ref="C6:C7"/>
    <mergeCell ref="D6:D7"/>
    <mergeCell ref="E6:E7"/>
    <mergeCell ref="F6:F7"/>
    <mergeCell ref="G6:G7"/>
    <mergeCell ref="H6:H7"/>
    <mergeCell ref="K1:L1"/>
    <mergeCell ref="M1:N1"/>
    <mergeCell ref="K2:L2"/>
    <mergeCell ref="M2:N2"/>
    <mergeCell ref="A5:A7"/>
    <mergeCell ref="B5:B7"/>
    <mergeCell ref="C5:E5"/>
    <mergeCell ref="F5:H5"/>
    <mergeCell ref="I5:K5"/>
    <mergeCell ref="L5:N5"/>
  </mergeCells>
  <phoneticPr fontId="14" type="noConversion"/>
  <hyperlinks>
    <hyperlink ref="I1" location="預告統計資料發布時間表!A1" display="回發布時間表" xr:uid="{A0BAE641-B103-4CB1-99AC-FAF561C0F6AB}"/>
    <hyperlink ref="O2" location="預告統計資料發布時間表!A1" display="回發布時間表" xr:uid="{C7BDCD07-EA9A-40FE-98E3-27C7D7E19357}"/>
  </hyperlink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2">
    <tabColor theme="9" tint="0.79998168889431442"/>
  </sheetPr>
  <dimension ref="A1:B36"/>
  <sheetViews>
    <sheetView zoomScaleNormal="100" zoomScaleSheetLayoutView="83" workbookViewId="0"/>
  </sheetViews>
  <sheetFormatPr defaultRowHeight="16.149999999999999"/>
  <cols>
    <col min="1" max="1" width="93.5" customWidth="1"/>
  </cols>
  <sheetData>
    <row r="1" spans="1:2" ht="19.600000000000001">
      <c r="A1" s="18" t="s">
        <v>704</v>
      </c>
      <c r="B1" s="1" t="s">
        <v>13</v>
      </c>
    </row>
    <row r="2" spans="1:2" ht="19.600000000000001">
      <c r="A2" s="2" t="s">
        <v>0</v>
      </c>
    </row>
    <row r="3" spans="1:2" ht="19.600000000000001">
      <c r="A3" s="13" t="s">
        <v>705</v>
      </c>
    </row>
    <row r="4" spans="1:2" ht="19.600000000000001">
      <c r="A4" s="3" t="s">
        <v>1</v>
      </c>
    </row>
    <row r="5" spans="1:2" ht="19.600000000000001">
      <c r="A5" s="9" t="s">
        <v>462</v>
      </c>
    </row>
    <row r="6" spans="1:2" ht="19.600000000000001">
      <c r="A6" s="9" t="s">
        <v>463</v>
      </c>
    </row>
    <row r="7" spans="1:2" ht="19.600000000000001">
      <c r="A7" s="25" t="s">
        <v>464</v>
      </c>
    </row>
    <row r="8" spans="1:2" ht="19.600000000000001">
      <c r="A8" s="25" t="s">
        <v>465</v>
      </c>
    </row>
    <row r="9" spans="1:2" ht="19.600000000000001">
      <c r="A9" s="25" t="s">
        <v>466</v>
      </c>
    </row>
    <row r="10" spans="1:2" ht="19.600000000000001">
      <c r="A10" s="3" t="s">
        <v>2</v>
      </c>
    </row>
    <row r="11" spans="1:2" ht="19.600000000000001">
      <c r="A11" s="4" t="s">
        <v>3</v>
      </c>
    </row>
    <row r="12" spans="1:2" ht="78.349999999999994">
      <c r="A12" s="10" t="s">
        <v>471</v>
      </c>
    </row>
    <row r="13" spans="1:2" ht="19.600000000000001">
      <c r="A13" s="3" t="s">
        <v>4</v>
      </c>
    </row>
    <row r="14" spans="1:2" ht="19.05">
      <c r="A14" s="17" t="s">
        <v>467</v>
      </c>
    </row>
    <row r="15" spans="1:2" ht="39.200000000000003">
      <c r="A15" s="5" t="s">
        <v>14</v>
      </c>
    </row>
    <row r="16" spans="1:2" ht="19.600000000000001">
      <c r="A16" s="4" t="s">
        <v>5</v>
      </c>
    </row>
    <row r="17" spans="1:1" ht="19.600000000000001">
      <c r="A17" s="19" t="s">
        <v>164</v>
      </c>
    </row>
    <row r="18" spans="1:1" ht="19.600000000000001">
      <c r="A18" s="19" t="s">
        <v>161</v>
      </c>
    </row>
    <row r="19" spans="1:1" ht="19.600000000000001">
      <c r="A19" s="19" t="s">
        <v>165</v>
      </c>
    </row>
    <row r="20" spans="1:1" ht="19.600000000000001">
      <c r="A20" s="19" t="s">
        <v>166</v>
      </c>
    </row>
    <row r="21" spans="1:1" ht="19.600000000000001">
      <c r="A21" s="19" t="s">
        <v>162</v>
      </c>
    </row>
    <row r="22" spans="1:1" ht="19.600000000000001">
      <c r="A22" s="19" t="s">
        <v>163</v>
      </c>
    </row>
    <row r="23" spans="1:1" ht="58.75">
      <c r="A23" s="19" t="s">
        <v>167</v>
      </c>
    </row>
    <row r="24" spans="1:1" ht="19.600000000000001">
      <c r="A24" s="4" t="s">
        <v>6</v>
      </c>
    </row>
    <row r="25" spans="1:1" ht="39.200000000000003">
      <c r="A25" s="10" t="s">
        <v>470</v>
      </c>
    </row>
    <row r="26" spans="1:1" ht="19.600000000000001">
      <c r="A26" s="9" t="s">
        <v>16</v>
      </c>
    </row>
    <row r="27" spans="1:1" ht="19.600000000000001">
      <c r="A27" s="9" t="s">
        <v>468</v>
      </c>
    </row>
    <row r="28" spans="1:1" ht="19.600000000000001">
      <c r="A28" s="4" t="s">
        <v>7</v>
      </c>
    </row>
    <row r="29" spans="1:1" ht="19.600000000000001">
      <c r="A29" s="3" t="s">
        <v>8</v>
      </c>
    </row>
    <row r="30" spans="1:1" ht="39.200000000000003">
      <c r="A30" s="10" t="s">
        <v>469</v>
      </c>
    </row>
    <row r="31" spans="1:1" ht="39.200000000000003">
      <c r="A31" s="5" t="s">
        <v>11</v>
      </c>
    </row>
    <row r="32" spans="1:1" ht="19.600000000000001">
      <c r="A32" s="3" t="s">
        <v>9</v>
      </c>
    </row>
    <row r="33" spans="1:1" ht="39.200000000000003">
      <c r="A33" s="5" t="s">
        <v>15</v>
      </c>
    </row>
    <row r="34" spans="1:1" ht="19.600000000000001">
      <c r="A34" s="10" t="s">
        <v>17</v>
      </c>
    </row>
    <row r="35" spans="1:1" ht="39.200000000000003">
      <c r="A35" s="6" t="s">
        <v>12</v>
      </c>
    </row>
    <row r="36" spans="1:1" ht="20.2" thickBot="1">
      <c r="A36" s="7" t="s">
        <v>10</v>
      </c>
    </row>
  </sheetData>
  <phoneticPr fontId="5" type="noConversion"/>
  <hyperlinks>
    <hyperlink ref="B1" location="預告統計資料發布時間表!A1" display="回發布時間表" xr:uid="{00000000-0004-0000-6000-000000000000}"/>
  </hyperlinks>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I15"/>
  <sheetViews>
    <sheetView workbookViewId="0"/>
  </sheetViews>
  <sheetFormatPr defaultRowHeight="16.149999999999999"/>
  <cols>
    <col min="1" max="7" width="8.69921875"/>
    <col min="8" max="8" width="18.8984375" bestFit="1" customWidth="1"/>
    <col min="9" max="9" width="8.69921875"/>
  </cols>
  <sheetData>
    <row r="1" spans="1:9" ht="20.2" thickBot="1">
      <c r="A1" s="311" t="s">
        <v>1349</v>
      </c>
      <c r="B1" s="267"/>
      <c r="C1" s="312"/>
      <c r="D1" s="312"/>
      <c r="E1" s="313"/>
      <c r="F1" s="314"/>
      <c r="G1" s="315" t="s">
        <v>2552</v>
      </c>
      <c r="H1" s="316" t="s">
        <v>2553</v>
      </c>
      <c r="I1" s="317" t="s">
        <v>27</v>
      </c>
    </row>
    <row r="2" spans="1:9" ht="20.2" thickBot="1">
      <c r="A2" s="311" t="s">
        <v>2554</v>
      </c>
      <c r="B2" s="318" t="s">
        <v>2568</v>
      </c>
      <c r="C2" s="319"/>
      <c r="D2" s="319"/>
      <c r="E2" s="320"/>
      <c r="F2" s="321"/>
      <c r="G2" s="322" t="s">
        <v>1258</v>
      </c>
      <c r="H2" s="323" t="s">
        <v>1353</v>
      </c>
      <c r="I2" s="324"/>
    </row>
    <row r="3" spans="1:9" ht="24.2">
      <c r="A3" s="1105" t="s">
        <v>1354</v>
      </c>
      <c r="B3" s="1106"/>
      <c r="C3" s="1106"/>
      <c r="D3" s="1106"/>
      <c r="E3" s="1106"/>
      <c r="F3" s="1106"/>
      <c r="G3" s="1106"/>
      <c r="H3" s="1106"/>
      <c r="I3" s="324"/>
    </row>
    <row r="4" spans="1:9" ht="20.2" thickBot="1">
      <c r="A4" s="1107" t="s">
        <v>2567</v>
      </c>
      <c r="B4" s="1107"/>
      <c r="C4" s="1107"/>
      <c r="D4" s="1107"/>
      <c r="E4" s="1107"/>
      <c r="F4" s="1107"/>
      <c r="G4" s="1107"/>
      <c r="H4" s="325" t="s">
        <v>1189</v>
      </c>
      <c r="I4" s="324"/>
    </row>
    <row r="5" spans="1:9">
      <c r="A5" s="1108" t="s">
        <v>2555</v>
      </c>
      <c r="B5" s="1110" t="s">
        <v>1266</v>
      </c>
      <c r="C5" s="1112" t="s">
        <v>2556</v>
      </c>
      <c r="D5" s="1113"/>
      <c r="E5" s="1114"/>
      <c r="F5" s="1112" t="s">
        <v>1302</v>
      </c>
      <c r="G5" s="1113"/>
      <c r="H5" s="1114"/>
      <c r="I5" s="326"/>
    </row>
    <row r="6" spans="1:9" ht="16.7" thickBot="1">
      <c r="A6" s="1109"/>
      <c r="B6" s="1111"/>
      <c r="C6" s="327" t="s">
        <v>2557</v>
      </c>
      <c r="D6" s="327" t="s">
        <v>2558</v>
      </c>
      <c r="E6" s="328" t="s">
        <v>1269</v>
      </c>
      <c r="F6" s="329" t="s">
        <v>2557</v>
      </c>
      <c r="G6" s="327" t="s">
        <v>1267</v>
      </c>
      <c r="H6" s="330" t="s">
        <v>1269</v>
      </c>
      <c r="I6" s="326"/>
    </row>
    <row r="7" spans="1:9">
      <c r="A7" s="331" t="s">
        <v>2559</v>
      </c>
      <c r="B7" s="212">
        <v>2</v>
      </c>
      <c r="C7" s="212">
        <v>2</v>
      </c>
      <c r="D7" s="790" t="s">
        <v>2512</v>
      </c>
      <c r="E7" s="212">
        <v>2</v>
      </c>
      <c r="F7" s="790" t="s">
        <v>2512</v>
      </c>
      <c r="G7" s="790" t="s">
        <v>1208</v>
      </c>
      <c r="H7" s="790" t="s">
        <v>1208</v>
      </c>
      <c r="I7" s="332"/>
    </row>
    <row r="8" spans="1:9">
      <c r="A8" s="333" t="s">
        <v>2560</v>
      </c>
      <c r="B8" s="212">
        <v>1</v>
      </c>
      <c r="C8" s="212">
        <v>1</v>
      </c>
      <c r="D8" s="790" t="s">
        <v>1208</v>
      </c>
      <c r="E8" s="212">
        <v>1</v>
      </c>
      <c r="F8" s="790" t="s">
        <v>1208</v>
      </c>
      <c r="G8" s="790" t="s">
        <v>1208</v>
      </c>
      <c r="H8" s="790" t="s">
        <v>2508</v>
      </c>
      <c r="I8" s="332"/>
    </row>
    <row r="9" spans="1:9" ht="16.7" thickBot="1">
      <c r="A9" s="334" t="s">
        <v>1275</v>
      </c>
      <c r="B9" s="212">
        <v>1</v>
      </c>
      <c r="C9" s="212">
        <v>1</v>
      </c>
      <c r="D9" s="790" t="s">
        <v>2508</v>
      </c>
      <c r="E9" s="212">
        <v>1</v>
      </c>
      <c r="F9" s="212">
        <v>0</v>
      </c>
      <c r="G9" s="212">
        <v>0</v>
      </c>
      <c r="H9" s="212">
        <v>0</v>
      </c>
      <c r="I9" s="332"/>
    </row>
    <row r="10" spans="1:9">
      <c r="A10" s="220" t="s">
        <v>2561</v>
      </c>
      <c r="B10" s="208"/>
      <c r="C10" s="208" t="s">
        <v>2562</v>
      </c>
      <c r="D10" s="221"/>
      <c r="E10" s="220" t="s">
        <v>1120</v>
      </c>
      <c r="F10" s="208"/>
      <c r="G10" s="222" t="s">
        <v>1122</v>
      </c>
      <c r="H10" s="223"/>
      <c r="I10" s="324"/>
    </row>
    <row r="11" spans="1:9">
      <c r="A11" s="208"/>
      <c r="B11" s="208"/>
      <c r="C11" s="221"/>
      <c r="D11" s="221"/>
      <c r="E11" s="208" t="s">
        <v>2563</v>
      </c>
      <c r="F11" s="208"/>
      <c r="G11" s="208"/>
      <c r="H11" s="335"/>
      <c r="I11" s="324"/>
    </row>
    <row r="12" spans="1:9">
      <c r="A12" s="220"/>
      <c r="B12" s="208"/>
      <c r="C12" s="221"/>
      <c r="D12" s="221"/>
      <c r="E12" s="221"/>
      <c r="F12" s="208"/>
      <c r="G12" s="208"/>
      <c r="H12" s="208"/>
      <c r="I12" s="324"/>
    </row>
    <row r="13" spans="1:9">
      <c r="A13" s="208" t="s">
        <v>2564</v>
      </c>
      <c r="B13" s="208"/>
      <c r="C13" s="208"/>
      <c r="D13" s="221"/>
      <c r="E13" s="221"/>
      <c r="F13" s="221"/>
      <c r="G13" s="208"/>
      <c r="H13" s="208"/>
      <c r="I13" s="324"/>
    </row>
    <row r="14" spans="1:9">
      <c r="A14" s="1022" t="s">
        <v>2565</v>
      </c>
      <c r="B14" s="1022"/>
      <c r="C14" s="1022"/>
      <c r="D14" s="1022"/>
      <c r="E14" s="1022"/>
      <c r="F14" s="1022"/>
      <c r="G14" s="1022"/>
      <c r="H14" s="1022"/>
      <c r="I14" s="324"/>
    </row>
    <row r="15" spans="1:9">
      <c r="A15" s="1023" t="s">
        <v>2566</v>
      </c>
      <c r="B15" s="1023"/>
      <c r="C15" s="1023"/>
      <c r="D15" s="1023"/>
      <c r="E15" s="1023"/>
      <c r="F15" s="1023"/>
      <c r="G15" s="1023"/>
      <c r="H15" s="1023"/>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00000000-0004-0000-6100-000000000000}"/>
  </hyperlinks>
  <pageMargins left="0.7" right="0.7" top="0.75" bottom="0.75" header="0.3" footer="0.3"/>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D5F9B-602F-4C81-B055-A837462E0D76}">
  <dimension ref="A1:I15"/>
  <sheetViews>
    <sheetView workbookViewId="0">
      <selection activeCell="I1" sqref="I1"/>
    </sheetView>
  </sheetViews>
  <sheetFormatPr defaultRowHeight="16.149999999999999"/>
  <cols>
    <col min="8" max="8" width="18.8984375" bestFit="1" customWidth="1"/>
  </cols>
  <sheetData>
    <row r="1" spans="1:9" ht="20.2" thickBot="1">
      <c r="A1" s="311" t="s">
        <v>1349</v>
      </c>
      <c r="B1" s="267"/>
      <c r="C1" s="312"/>
      <c r="D1" s="312"/>
      <c r="E1" s="313"/>
      <c r="F1" s="314"/>
      <c r="G1" s="315" t="s">
        <v>1132</v>
      </c>
      <c r="H1" s="316" t="s">
        <v>1182</v>
      </c>
      <c r="I1" s="317" t="s">
        <v>13</v>
      </c>
    </row>
    <row r="2" spans="1:9" ht="20.2" thickBot="1">
      <c r="A2" s="311" t="s">
        <v>1184</v>
      </c>
      <c r="B2" s="318" t="s">
        <v>1324</v>
      </c>
      <c r="C2" s="319"/>
      <c r="D2" s="319"/>
      <c r="E2" s="320"/>
      <c r="F2" s="321"/>
      <c r="G2" s="322" t="s">
        <v>1258</v>
      </c>
      <c r="H2" s="323" t="s">
        <v>1353</v>
      </c>
      <c r="I2" s="324"/>
    </row>
    <row r="3" spans="1:9" ht="24.2">
      <c r="A3" s="1105" t="s">
        <v>1354</v>
      </c>
      <c r="B3" s="1106"/>
      <c r="C3" s="1106"/>
      <c r="D3" s="1106"/>
      <c r="E3" s="1106"/>
      <c r="F3" s="1106"/>
      <c r="G3" s="1106"/>
      <c r="H3" s="1106"/>
      <c r="I3" s="324"/>
    </row>
    <row r="4" spans="1:9" ht="20.2" thickBot="1">
      <c r="A4" s="1545" t="s">
        <v>2992</v>
      </c>
      <c r="B4" s="1107"/>
      <c r="C4" s="1107"/>
      <c r="D4" s="1107"/>
      <c r="E4" s="1107"/>
      <c r="F4" s="1107"/>
      <c r="G4" s="1107"/>
      <c r="H4" s="325" t="s">
        <v>1189</v>
      </c>
      <c r="I4" s="324"/>
    </row>
    <row r="5" spans="1:9">
      <c r="A5" s="1108" t="s">
        <v>1293</v>
      </c>
      <c r="B5" s="1110" t="s">
        <v>1266</v>
      </c>
      <c r="C5" s="1112" t="s">
        <v>1301</v>
      </c>
      <c r="D5" s="1113"/>
      <c r="E5" s="1114"/>
      <c r="F5" s="1112" t="s">
        <v>1302</v>
      </c>
      <c r="G5" s="1113"/>
      <c r="H5" s="1114"/>
      <c r="I5" s="326"/>
    </row>
    <row r="6" spans="1:9" ht="16.7" thickBot="1">
      <c r="A6" s="1109"/>
      <c r="B6" s="1111"/>
      <c r="C6" s="327" t="s">
        <v>1199</v>
      </c>
      <c r="D6" s="327" t="s">
        <v>1267</v>
      </c>
      <c r="E6" s="328" t="s">
        <v>1269</v>
      </c>
      <c r="F6" s="329" t="s">
        <v>1199</v>
      </c>
      <c r="G6" s="327" t="s">
        <v>1267</v>
      </c>
      <c r="H6" s="330" t="s">
        <v>1269</v>
      </c>
      <c r="I6" s="326"/>
    </row>
    <row r="7" spans="1:9">
      <c r="A7" s="331" t="s">
        <v>1266</v>
      </c>
      <c r="B7" s="212">
        <v>2</v>
      </c>
      <c r="C7" s="212">
        <v>2</v>
      </c>
      <c r="D7" s="790" t="s">
        <v>1208</v>
      </c>
      <c r="E7" s="212">
        <v>2</v>
      </c>
      <c r="F7" s="790" t="s">
        <v>1208</v>
      </c>
      <c r="G7" s="790" t="s">
        <v>1208</v>
      </c>
      <c r="H7" s="790" t="s">
        <v>1208</v>
      </c>
      <c r="I7" s="332"/>
    </row>
    <row r="8" spans="1:9">
      <c r="A8" s="333" t="s">
        <v>1274</v>
      </c>
      <c r="B8" s="212">
        <v>1</v>
      </c>
      <c r="C8" s="212">
        <v>1</v>
      </c>
      <c r="D8" s="790" t="s">
        <v>1208</v>
      </c>
      <c r="E8" s="212">
        <v>1</v>
      </c>
      <c r="F8" s="790" t="s">
        <v>1208</v>
      </c>
      <c r="G8" s="790" t="s">
        <v>1208</v>
      </c>
      <c r="H8" s="790" t="s">
        <v>1208</v>
      </c>
      <c r="I8" s="332"/>
    </row>
    <row r="9" spans="1:9" ht="16.7" thickBot="1">
      <c r="A9" s="334" t="s">
        <v>1275</v>
      </c>
      <c r="B9" s="212">
        <v>1</v>
      </c>
      <c r="C9" s="212">
        <v>1</v>
      </c>
      <c r="D9" s="790" t="s">
        <v>1208</v>
      </c>
      <c r="E9" s="212">
        <v>1</v>
      </c>
      <c r="F9" s="212">
        <v>0</v>
      </c>
      <c r="G9" s="212">
        <v>0</v>
      </c>
      <c r="H9" s="212">
        <v>0</v>
      </c>
      <c r="I9" s="332"/>
    </row>
    <row r="10" spans="1:9">
      <c r="A10" s="220" t="s">
        <v>1117</v>
      </c>
      <c r="B10" s="208"/>
      <c r="C10" s="208" t="s">
        <v>1119</v>
      </c>
      <c r="D10" s="221"/>
      <c r="E10" s="220" t="s">
        <v>1120</v>
      </c>
      <c r="F10" s="208"/>
      <c r="G10" s="222" t="s">
        <v>1122</v>
      </c>
      <c r="H10" s="223"/>
      <c r="I10" s="324"/>
    </row>
    <row r="11" spans="1:9">
      <c r="A11" s="208"/>
      <c r="B11" s="208"/>
      <c r="C11" s="221"/>
      <c r="D11" s="221"/>
      <c r="E11" s="208" t="s">
        <v>1123</v>
      </c>
      <c r="F11" s="208"/>
      <c r="G11" s="208"/>
      <c r="H11" s="335"/>
      <c r="I11" s="324"/>
    </row>
    <row r="12" spans="1:9">
      <c r="A12" s="220"/>
      <c r="B12" s="208"/>
      <c r="C12" s="221"/>
      <c r="D12" s="221"/>
      <c r="E12" s="221"/>
      <c r="F12" s="208"/>
      <c r="G12" s="208"/>
      <c r="H12" s="208"/>
      <c r="I12" s="324"/>
    </row>
    <row r="13" spans="1:9">
      <c r="A13" s="208" t="s">
        <v>1365</v>
      </c>
      <c r="B13" s="208"/>
      <c r="C13" s="208"/>
      <c r="D13" s="221"/>
      <c r="E13" s="221"/>
      <c r="F13" s="221"/>
      <c r="G13" s="208"/>
      <c r="H13" s="208"/>
      <c r="I13" s="324"/>
    </row>
    <row r="14" spans="1:9">
      <c r="A14" s="1022" t="s">
        <v>1366</v>
      </c>
      <c r="B14" s="1022"/>
      <c r="C14" s="1022"/>
      <c r="D14" s="1022"/>
      <c r="E14" s="1022"/>
      <c r="F14" s="1022"/>
      <c r="G14" s="1022"/>
      <c r="H14" s="1022"/>
      <c r="I14" s="324"/>
    </row>
    <row r="15" spans="1:9">
      <c r="A15" s="1023" t="s">
        <v>1367</v>
      </c>
      <c r="B15" s="1023"/>
      <c r="C15" s="1023"/>
      <c r="D15" s="1023"/>
      <c r="E15" s="1023"/>
      <c r="F15" s="1023"/>
      <c r="G15" s="1023"/>
      <c r="H15" s="1023"/>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AA24BF55-62ED-4B9C-8072-B5DDD982597F}"/>
  </hyperlinks>
  <pageMargins left="0.7" right="0.7" top="0.75" bottom="0.75" header="0.3" footer="0.3"/>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I16"/>
  <sheetViews>
    <sheetView workbookViewId="0">
      <selection sqref="A1:I1048576"/>
    </sheetView>
  </sheetViews>
  <sheetFormatPr defaultRowHeight="16.149999999999999"/>
  <cols>
    <col min="4" max="4" width="11.09765625" customWidth="1"/>
    <col min="5" max="5" width="11.8984375" customWidth="1"/>
    <col min="6" max="7" width="11.69921875" bestFit="1" customWidth="1"/>
    <col min="8" max="8" width="21" customWidth="1"/>
  </cols>
  <sheetData>
    <row r="1" spans="1:9" ht="19.600000000000001">
      <c r="A1" s="286" t="s">
        <v>1321</v>
      </c>
      <c r="B1" s="287"/>
      <c r="C1" s="288"/>
      <c r="D1" s="287"/>
      <c r="E1" s="288"/>
      <c r="F1" s="286" t="s">
        <v>1132</v>
      </c>
      <c r="G1" s="1093" t="s">
        <v>1182</v>
      </c>
      <c r="H1" s="1093"/>
      <c r="I1" s="288"/>
    </row>
    <row r="2" spans="1:9" ht="19.600000000000001">
      <c r="A2" s="286" t="s">
        <v>1323</v>
      </c>
      <c r="B2" s="289" t="s">
        <v>1324</v>
      </c>
      <c r="C2" s="288"/>
      <c r="D2" s="290"/>
      <c r="E2" s="291"/>
      <c r="F2" s="286" t="s">
        <v>1258</v>
      </c>
      <c r="G2" s="1094" t="s">
        <v>1372</v>
      </c>
      <c r="H2" s="1094"/>
      <c r="I2" s="317" t="s">
        <v>27</v>
      </c>
    </row>
    <row r="3" spans="1:9" ht="22.5">
      <c r="A3" s="1095" t="s">
        <v>2576</v>
      </c>
      <c r="B3" s="1095"/>
      <c r="C3" s="1095"/>
      <c r="D3" s="1095"/>
      <c r="E3" s="1095"/>
      <c r="F3" s="1095"/>
      <c r="G3" s="1095"/>
      <c r="H3" s="1095"/>
      <c r="I3" s="292"/>
    </row>
    <row r="4" spans="1:9" ht="20.2" thickBot="1">
      <c r="A4" s="1096" t="s">
        <v>2570</v>
      </c>
      <c r="B4" s="1096"/>
      <c r="C4" s="1096"/>
      <c r="D4" s="1096"/>
      <c r="E4" s="1096"/>
      <c r="F4" s="1096"/>
      <c r="G4" s="1096"/>
      <c r="H4" s="1096"/>
      <c r="I4" s="293"/>
    </row>
    <row r="5" spans="1:9">
      <c r="A5" s="1097" t="s">
        <v>1327</v>
      </c>
      <c r="B5" s="1099" t="s">
        <v>1328</v>
      </c>
      <c r="C5" s="1101" t="s">
        <v>1192</v>
      </c>
      <c r="D5" s="1102"/>
      <c r="E5" s="1102"/>
      <c r="F5" s="1103" t="s">
        <v>1329</v>
      </c>
      <c r="G5" s="1104"/>
      <c r="H5" s="1104"/>
      <c r="I5" s="294"/>
    </row>
    <row r="6" spans="1:9">
      <c r="A6" s="1098"/>
      <c r="B6" s="1100"/>
      <c r="C6" s="295" t="s">
        <v>1330</v>
      </c>
      <c r="D6" s="296" t="s">
        <v>1331</v>
      </c>
      <c r="E6" s="296" t="s">
        <v>1332</v>
      </c>
      <c r="F6" s="295" t="s">
        <v>1330</v>
      </c>
      <c r="G6" s="296" t="s">
        <v>1198</v>
      </c>
      <c r="H6" s="297" t="s">
        <v>1332</v>
      </c>
      <c r="I6" s="294"/>
    </row>
    <row r="7" spans="1:9">
      <c r="A7" s="298" t="s">
        <v>1334</v>
      </c>
      <c r="B7" s="299" t="s">
        <v>1208</v>
      </c>
      <c r="C7" s="336" t="s">
        <v>2529</v>
      </c>
      <c r="D7" s="336" t="s">
        <v>2572</v>
      </c>
      <c r="E7" s="336" t="s">
        <v>1208</v>
      </c>
      <c r="F7" s="336" t="s">
        <v>1208</v>
      </c>
      <c r="G7" s="336" t="s">
        <v>1208</v>
      </c>
      <c r="H7" s="337" t="s">
        <v>2508</v>
      </c>
      <c r="I7" s="294"/>
    </row>
    <row r="8" spans="1:9">
      <c r="A8" s="300" t="s">
        <v>1211</v>
      </c>
      <c r="B8" s="338" t="s">
        <v>1208</v>
      </c>
      <c r="C8" s="339" t="s">
        <v>2508</v>
      </c>
      <c r="D8" s="339" t="s">
        <v>2508</v>
      </c>
      <c r="E8" s="339" t="s">
        <v>2509</v>
      </c>
      <c r="F8" s="339" t="s">
        <v>1208</v>
      </c>
      <c r="G8" s="340" t="s">
        <v>1208</v>
      </c>
      <c r="H8" s="341" t="s">
        <v>1208</v>
      </c>
      <c r="I8" s="294"/>
    </row>
    <row r="9" spans="1:9">
      <c r="A9" s="300" t="s">
        <v>1212</v>
      </c>
      <c r="B9" s="338" t="s">
        <v>1208</v>
      </c>
      <c r="C9" s="339" t="s">
        <v>2509</v>
      </c>
      <c r="D9" s="339" t="s">
        <v>2507</v>
      </c>
      <c r="E9" s="339" t="s">
        <v>2572</v>
      </c>
      <c r="F9" s="339" t="s">
        <v>2572</v>
      </c>
      <c r="G9" s="340" t="s">
        <v>2508</v>
      </c>
      <c r="H9" s="341" t="s">
        <v>1208</v>
      </c>
      <c r="I9" s="294"/>
    </row>
    <row r="10" spans="1:9" ht="16.7" thickBot="1">
      <c r="A10" s="301" t="s">
        <v>1346</v>
      </c>
      <c r="B10" s="342" t="s">
        <v>2573</v>
      </c>
      <c r="C10" s="343" t="s">
        <v>2574</v>
      </c>
      <c r="D10" s="343" t="s">
        <v>1208</v>
      </c>
      <c r="E10" s="343" t="s">
        <v>2575</v>
      </c>
      <c r="F10" s="343" t="s">
        <v>1208</v>
      </c>
      <c r="G10" s="344" t="s">
        <v>1208</v>
      </c>
      <c r="H10" s="345" t="s">
        <v>1208</v>
      </c>
      <c r="I10" s="294"/>
    </row>
    <row r="11" spans="1:9">
      <c r="A11" s="302" t="s">
        <v>1117</v>
      </c>
      <c r="B11" s="303"/>
      <c r="C11" s="304" t="s">
        <v>1119</v>
      </c>
      <c r="D11" s="304"/>
      <c r="E11" s="304" t="s">
        <v>1336</v>
      </c>
      <c r="F11" s="302"/>
      <c r="G11" s="305" t="s">
        <v>1122</v>
      </c>
      <c r="H11" s="306"/>
      <c r="I11" s="293"/>
    </row>
    <row r="12" spans="1:9">
      <c r="A12" s="293"/>
      <c r="B12" s="293"/>
      <c r="C12" s="293"/>
      <c r="D12" s="307"/>
      <c r="E12" s="250" t="s">
        <v>1337</v>
      </c>
      <c r="F12" s="293"/>
      <c r="G12" s="1088"/>
      <c r="H12" s="1088"/>
      <c r="I12" s="293"/>
    </row>
    <row r="13" spans="1:9">
      <c r="A13" s="308"/>
      <c r="B13" s="293"/>
      <c r="C13" s="293"/>
      <c r="D13" s="307"/>
      <c r="E13" s="293"/>
      <c r="F13" s="1089" t="s">
        <v>2571</v>
      </c>
      <c r="G13" s="1089"/>
      <c r="H13" s="1089"/>
      <c r="I13" s="293"/>
    </row>
    <row r="14" spans="1:9">
      <c r="A14" s="1054" t="s">
        <v>2569</v>
      </c>
      <c r="B14" s="1090"/>
      <c r="C14" s="1090"/>
      <c r="D14" s="1090"/>
      <c r="E14" s="1090"/>
      <c r="F14" s="1090"/>
      <c r="G14" s="1090"/>
      <c r="H14" s="1090"/>
      <c r="I14" s="293"/>
    </row>
    <row r="15" spans="1:9">
      <c r="A15" s="1091" t="s">
        <v>1339</v>
      </c>
      <c r="B15" s="1091"/>
      <c r="C15" s="1091"/>
      <c r="D15" s="1091"/>
      <c r="E15" s="1091"/>
      <c r="F15" s="1091"/>
      <c r="G15" s="1091"/>
      <c r="H15" s="1091"/>
      <c r="I15" s="293"/>
    </row>
    <row r="16" spans="1:9">
      <c r="A16" s="1092" t="s">
        <v>1340</v>
      </c>
      <c r="B16" s="1092"/>
      <c r="C16" s="1092"/>
      <c r="D16" s="1092"/>
      <c r="E16" s="1092"/>
      <c r="F16" s="1092"/>
      <c r="G16" s="1092"/>
      <c r="H16" s="1092"/>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00000000-0004-0000-6200-000000000000}"/>
    <hyperlink ref="I2" location="預告統計資料發布時間表!A1" display="回發布時間表" xr:uid="{00000000-0004-0000-6200-000001000000}"/>
  </hyperlinks>
  <pageMargins left="0.7" right="0.7" top="0.75" bottom="0.75" header="0.3" footer="0.3"/>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AC6F1-E728-4ED1-AB17-814C309A0A30}">
  <dimension ref="A1:I16"/>
  <sheetViews>
    <sheetView workbookViewId="0">
      <selection activeCell="A11" sqref="A11:H16"/>
    </sheetView>
  </sheetViews>
  <sheetFormatPr defaultRowHeight="16.149999999999999"/>
  <cols>
    <col min="4" max="4" width="11.09765625" customWidth="1"/>
    <col min="5" max="5" width="11.8984375" customWidth="1"/>
    <col min="6" max="7" width="11.69921875" bestFit="1" customWidth="1"/>
    <col min="8" max="8" width="21" customWidth="1"/>
  </cols>
  <sheetData>
    <row r="1" spans="1:9" ht="19.600000000000001">
      <c r="A1" s="286" t="s">
        <v>1321</v>
      </c>
      <c r="B1" s="287"/>
      <c r="C1" s="288"/>
      <c r="D1" s="287"/>
      <c r="E1" s="288"/>
      <c r="F1" s="286" t="s">
        <v>1132</v>
      </c>
      <c r="G1" s="1093" t="s">
        <v>1182</v>
      </c>
      <c r="H1" s="1093"/>
      <c r="I1" s="288"/>
    </row>
    <row r="2" spans="1:9" ht="19.600000000000001">
      <c r="A2" s="286" t="s">
        <v>1323</v>
      </c>
      <c r="B2" s="289" t="s">
        <v>1324</v>
      </c>
      <c r="C2" s="288"/>
      <c r="D2" s="290"/>
      <c r="E2" s="291"/>
      <c r="F2" s="286" t="s">
        <v>1258</v>
      </c>
      <c r="G2" s="1094" t="s">
        <v>1372</v>
      </c>
      <c r="H2" s="1094"/>
      <c r="I2" s="317" t="s">
        <v>13</v>
      </c>
    </row>
    <row r="3" spans="1:9" ht="22.5">
      <c r="A3" s="1095" t="s">
        <v>2576</v>
      </c>
      <c r="B3" s="1095"/>
      <c r="C3" s="1095"/>
      <c r="D3" s="1095"/>
      <c r="E3" s="1095"/>
      <c r="F3" s="1095"/>
      <c r="G3" s="1095"/>
      <c r="H3" s="1095"/>
      <c r="I3" s="292"/>
    </row>
    <row r="4" spans="1:9" ht="20.2" thickBot="1">
      <c r="A4" s="1096" t="s">
        <v>2993</v>
      </c>
      <c r="B4" s="1096"/>
      <c r="C4" s="1096"/>
      <c r="D4" s="1096"/>
      <c r="E4" s="1096"/>
      <c r="F4" s="1096"/>
      <c r="G4" s="1096"/>
      <c r="H4" s="1096"/>
      <c r="I4" s="293"/>
    </row>
    <row r="5" spans="1:9">
      <c r="A5" s="1097" t="s">
        <v>1327</v>
      </c>
      <c r="B5" s="1099" t="s">
        <v>1328</v>
      </c>
      <c r="C5" s="1101" t="s">
        <v>1192</v>
      </c>
      <c r="D5" s="1102"/>
      <c r="E5" s="1102"/>
      <c r="F5" s="1103" t="s">
        <v>1329</v>
      </c>
      <c r="G5" s="1104"/>
      <c r="H5" s="1104"/>
      <c r="I5" s="294"/>
    </row>
    <row r="6" spans="1:9">
      <c r="A6" s="1098"/>
      <c r="B6" s="1100"/>
      <c r="C6" s="295" t="s">
        <v>1330</v>
      </c>
      <c r="D6" s="296" t="s">
        <v>1331</v>
      </c>
      <c r="E6" s="296" t="s">
        <v>1332</v>
      </c>
      <c r="F6" s="295" t="s">
        <v>1330</v>
      </c>
      <c r="G6" s="296" t="s">
        <v>1198</v>
      </c>
      <c r="H6" s="297" t="s">
        <v>1332</v>
      </c>
      <c r="I6" s="294"/>
    </row>
    <row r="7" spans="1:9">
      <c r="A7" s="298" t="s">
        <v>1334</v>
      </c>
      <c r="B7" s="299">
        <v>6</v>
      </c>
      <c r="C7" s="336" t="s">
        <v>1208</v>
      </c>
      <c r="D7" s="336" t="s">
        <v>1208</v>
      </c>
      <c r="E7" s="336" t="s">
        <v>1208</v>
      </c>
      <c r="F7" s="336">
        <v>6</v>
      </c>
      <c r="G7" s="336">
        <v>6</v>
      </c>
      <c r="H7" s="337" t="s">
        <v>1208</v>
      </c>
      <c r="I7" s="294"/>
    </row>
    <row r="8" spans="1:9">
      <c r="A8" s="300" t="s">
        <v>1211</v>
      </c>
      <c r="B8" s="338" t="s">
        <v>1208</v>
      </c>
      <c r="C8" s="339" t="s">
        <v>1208</v>
      </c>
      <c r="D8" s="339" t="s">
        <v>1208</v>
      </c>
      <c r="E8" s="339" t="s">
        <v>1208</v>
      </c>
      <c r="F8" s="339" t="s">
        <v>1208</v>
      </c>
      <c r="G8" s="340" t="s">
        <v>1208</v>
      </c>
      <c r="H8" s="341" t="s">
        <v>1208</v>
      </c>
      <c r="I8" s="294"/>
    </row>
    <row r="9" spans="1:9">
      <c r="A9" s="300" t="s">
        <v>1212</v>
      </c>
      <c r="B9" s="338">
        <v>6</v>
      </c>
      <c r="C9" s="339" t="s">
        <v>1208</v>
      </c>
      <c r="D9" s="339" t="s">
        <v>1208</v>
      </c>
      <c r="E9" s="339" t="s">
        <v>1208</v>
      </c>
      <c r="F9" s="339">
        <v>6</v>
      </c>
      <c r="G9" s="340">
        <v>6</v>
      </c>
      <c r="H9" s="341" t="s">
        <v>1208</v>
      </c>
      <c r="I9" s="294"/>
    </row>
    <row r="10" spans="1:9" ht="16.7" thickBot="1">
      <c r="A10" s="301" t="s">
        <v>1346</v>
      </c>
      <c r="B10" s="342" t="s">
        <v>1208</v>
      </c>
      <c r="C10" s="343" t="s">
        <v>1208</v>
      </c>
      <c r="D10" s="343" t="s">
        <v>1208</v>
      </c>
      <c r="E10" s="343" t="s">
        <v>1208</v>
      </c>
      <c r="F10" s="343" t="s">
        <v>1208</v>
      </c>
      <c r="G10" s="344" t="s">
        <v>1208</v>
      </c>
      <c r="H10" s="345" t="s">
        <v>1208</v>
      </c>
      <c r="I10" s="294"/>
    </row>
    <row r="11" spans="1:9">
      <c r="A11" s="302" t="s">
        <v>1117</v>
      </c>
      <c r="B11" s="303"/>
      <c r="C11" s="304" t="s">
        <v>1119</v>
      </c>
      <c r="D11" s="304"/>
      <c r="E11" s="304" t="s">
        <v>1336</v>
      </c>
      <c r="F11" s="302"/>
      <c r="G11" s="305" t="s">
        <v>1122</v>
      </c>
      <c r="H11" s="306"/>
      <c r="I11" s="293"/>
    </row>
    <row r="12" spans="1:9">
      <c r="A12" s="293"/>
      <c r="B12" s="293"/>
      <c r="C12" s="293"/>
      <c r="D12" s="307"/>
      <c r="E12" s="250" t="s">
        <v>1337</v>
      </c>
      <c r="F12" s="293"/>
      <c r="G12" s="1088"/>
      <c r="H12" s="1088"/>
      <c r="I12" s="293"/>
    </row>
    <row r="13" spans="1:9">
      <c r="A13" s="308"/>
      <c r="B13" s="293"/>
      <c r="C13" s="293"/>
      <c r="D13" s="307"/>
      <c r="E13" s="293"/>
      <c r="F13" s="1089" t="s">
        <v>2994</v>
      </c>
      <c r="G13" s="1089"/>
      <c r="H13" s="1089"/>
      <c r="I13" s="293"/>
    </row>
    <row r="14" spans="1:9">
      <c r="A14" s="1054" t="s">
        <v>1338</v>
      </c>
      <c r="B14" s="1090"/>
      <c r="C14" s="1090"/>
      <c r="D14" s="1090"/>
      <c r="E14" s="1090"/>
      <c r="F14" s="1090"/>
      <c r="G14" s="1090"/>
      <c r="H14" s="1090"/>
      <c r="I14" s="293"/>
    </row>
    <row r="15" spans="1:9">
      <c r="A15" s="1091" t="s">
        <v>1339</v>
      </c>
      <c r="B15" s="1091"/>
      <c r="C15" s="1091"/>
      <c r="D15" s="1091"/>
      <c r="E15" s="1091"/>
      <c r="F15" s="1091"/>
      <c r="G15" s="1091"/>
      <c r="H15" s="1091"/>
      <c r="I15" s="293"/>
    </row>
    <row r="16" spans="1:9">
      <c r="A16" s="1092" t="s">
        <v>1340</v>
      </c>
      <c r="B16" s="1092"/>
      <c r="C16" s="1092"/>
      <c r="D16" s="1092"/>
      <c r="E16" s="1092"/>
      <c r="F16" s="1092"/>
      <c r="G16" s="1092"/>
      <c r="H16" s="1092"/>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C93D43E9-EB62-4FF2-94CA-528C94B9EFE0}"/>
    <hyperlink ref="I2" location="預告統計資料發布時間表!A1" display="回發布時間表" xr:uid="{27627CDE-0106-4E85-BB4A-7826FE1EF6AD}"/>
  </hyperlinks>
  <pageMargins left="0.7" right="0.7" top="0.75" bottom="0.75" header="0.3" footer="0.3"/>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D02CE-00E0-4DA8-855D-69D06CF63492}">
  <dimension ref="A1:I16"/>
  <sheetViews>
    <sheetView workbookViewId="0">
      <selection activeCell="A11" sqref="A11:XFD16"/>
    </sheetView>
  </sheetViews>
  <sheetFormatPr defaultRowHeight="16.149999999999999"/>
  <cols>
    <col min="5" max="5" width="18.09765625" customWidth="1"/>
    <col min="8" max="8" width="37.8984375" customWidth="1"/>
  </cols>
  <sheetData>
    <row r="1" spans="1:9" s="288" customFormat="1" ht="21.05" customHeight="1">
      <c r="A1" s="1546" t="s">
        <v>1400</v>
      </c>
      <c r="B1" s="287"/>
      <c r="D1" s="287"/>
      <c r="F1" s="309" t="s">
        <v>1401</v>
      </c>
      <c r="G1" s="1115" t="s">
        <v>1182</v>
      </c>
      <c r="H1" s="1116"/>
    </row>
    <row r="2" spans="1:9" s="288" customFormat="1" ht="21.05" customHeight="1">
      <c r="A2" s="309" t="s">
        <v>1402</v>
      </c>
      <c r="B2" s="291" t="s">
        <v>1403</v>
      </c>
      <c r="D2" s="290"/>
      <c r="E2" s="291"/>
      <c r="F2" s="309" t="s">
        <v>1404</v>
      </c>
      <c r="G2" s="1094" t="s">
        <v>2995</v>
      </c>
      <c r="H2" s="1094"/>
      <c r="I2" s="317" t="s">
        <v>13</v>
      </c>
    </row>
    <row r="3" spans="1:9" s="292" customFormat="1" ht="37.450000000000003" customHeight="1">
      <c r="A3" s="1548" t="s">
        <v>2996</v>
      </c>
      <c r="B3" s="1117"/>
      <c r="C3" s="1117"/>
      <c r="D3" s="1117"/>
      <c r="E3" s="1117"/>
      <c r="F3" s="1117"/>
      <c r="G3" s="1117"/>
      <c r="H3" s="1117"/>
    </row>
    <row r="4" spans="1:9" s="293" customFormat="1" ht="21.05" customHeight="1" thickBot="1">
      <c r="A4" s="1547" t="s">
        <v>2997</v>
      </c>
      <c r="B4" s="1118"/>
      <c r="C4" s="1118"/>
      <c r="D4" s="1118"/>
      <c r="E4" s="1118"/>
      <c r="F4" s="1118"/>
      <c r="G4" s="1118"/>
      <c r="H4" s="1118"/>
    </row>
    <row r="5" spans="1:9">
      <c r="A5" s="1119" t="s">
        <v>1408</v>
      </c>
      <c r="B5" s="1551" t="s">
        <v>1409</v>
      </c>
      <c r="C5" s="1554"/>
      <c r="D5" s="1561" t="s">
        <v>1267</v>
      </c>
      <c r="E5" s="1554"/>
      <c r="F5" s="1561" t="s">
        <v>1269</v>
      </c>
      <c r="G5" s="1549"/>
      <c r="H5" s="1554"/>
    </row>
    <row r="6" spans="1:9" ht="16.7" thickBot="1">
      <c r="A6" s="1098"/>
      <c r="B6" s="1558"/>
      <c r="C6" s="1557"/>
      <c r="D6" s="1558"/>
      <c r="E6" s="1557"/>
      <c r="F6" s="1558"/>
      <c r="G6" s="1564"/>
      <c r="H6" s="1557"/>
    </row>
    <row r="7" spans="1:9">
      <c r="A7" s="310" t="s">
        <v>1417</v>
      </c>
      <c r="B7" s="1553" t="s">
        <v>1104</v>
      </c>
      <c r="C7" s="1555"/>
      <c r="D7" s="1553" t="s">
        <v>1104</v>
      </c>
      <c r="E7" s="1555"/>
      <c r="F7" s="1562" t="s">
        <v>2979</v>
      </c>
      <c r="G7" s="1563"/>
      <c r="H7" s="1566"/>
    </row>
    <row r="8" spans="1:9">
      <c r="A8" s="349" t="s">
        <v>1418</v>
      </c>
      <c r="B8" s="1553" t="s">
        <v>1104</v>
      </c>
      <c r="C8" s="1555"/>
      <c r="D8" s="1553" t="s">
        <v>1104</v>
      </c>
      <c r="E8" s="1555"/>
      <c r="F8" s="1565" t="s">
        <v>2979</v>
      </c>
      <c r="G8" s="1567"/>
      <c r="H8" s="1568"/>
    </row>
    <row r="9" spans="1:9">
      <c r="A9" s="349" t="s">
        <v>1419</v>
      </c>
      <c r="B9" s="1553" t="s">
        <v>1104</v>
      </c>
      <c r="C9" s="1555"/>
      <c r="D9" s="1553" t="s">
        <v>1104</v>
      </c>
      <c r="E9" s="1555"/>
      <c r="F9" s="1565" t="s">
        <v>2979</v>
      </c>
      <c r="G9" s="1567"/>
      <c r="H9" s="1568"/>
    </row>
    <row r="10" spans="1:9" ht="16.7" thickBot="1">
      <c r="A10" s="350" t="s">
        <v>1420</v>
      </c>
      <c r="B10" s="1556" t="s">
        <v>1104</v>
      </c>
      <c r="C10" s="1557"/>
      <c r="D10" s="1556" t="s">
        <v>1104</v>
      </c>
      <c r="E10" s="1557"/>
      <c r="F10" s="1569" t="s">
        <v>2979</v>
      </c>
      <c r="G10" s="1570"/>
      <c r="H10" s="1571"/>
    </row>
    <row r="11" spans="1:9">
      <c r="A11" s="302" t="s">
        <v>1117</v>
      </c>
      <c r="B11" s="303"/>
      <c r="C11" s="304" t="s">
        <v>1119</v>
      </c>
      <c r="D11" s="304"/>
      <c r="E11" s="304" t="s">
        <v>1336</v>
      </c>
      <c r="F11" s="302"/>
      <c r="G11" s="305" t="s">
        <v>1122</v>
      </c>
      <c r="H11" s="306"/>
    </row>
    <row r="12" spans="1:9">
      <c r="A12" s="293"/>
      <c r="B12" s="293"/>
      <c r="C12" s="293"/>
      <c r="D12" s="307"/>
      <c r="E12" s="250" t="s">
        <v>1337</v>
      </c>
      <c r="F12" s="293"/>
      <c r="G12" s="1088"/>
      <c r="H12" s="1088"/>
    </row>
    <row r="13" spans="1:9">
      <c r="A13" s="308"/>
      <c r="B13" s="293"/>
      <c r="C13" s="293"/>
      <c r="D13" s="307"/>
      <c r="E13" s="293"/>
      <c r="F13" s="1089" t="s">
        <v>2994</v>
      </c>
      <c r="G13" s="1089"/>
      <c r="H13" s="1089"/>
    </row>
    <row r="14" spans="1:9">
      <c r="A14" s="1054" t="s">
        <v>1338</v>
      </c>
      <c r="B14" s="1090"/>
      <c r="C14" s="1090"/>
      <c r="D14" s="1090"/>
      <c r="E14" s="1090"/>
      <c r="F14" s="1090"/>
      <c r="G14" s="1090"/>
      <c r="H14" s="1090"/>
    </row>
    <row r="15" spans="1:9">
      <c r="A15" s="1091" t="s">
        <v>1339</v>
      </c>
      <c r="B15" s="1091"/>
      <c r="C15" s="1091"/>
      <c r="D15" s="1091"/>
      <c r="E15" s="1091"/>
      <c r="F15" s="1091"/>
      <c r="G15" s="1091"/>
      <c r="H15" s="1091"/>
    </row>
    <row r="16" spans="1:9">
      <c r="A16" s="1092" t="s">
        <v>1340</v>
      </c>
      <c r="B16" s="1092"/>
      <c r="C16" s="1092"/>
      <c r="D16" s="1092"/>
      <c r="E16" s="1092"/>
      <c r="F16" s="1092"/>
      <c r="G16" s="1092"/>
      <c r="H16" s="1092"/>
    </row>
  </sheetData>
  <mergeCells count="25">
    <mergeCell ref="F10:H10"/>
    <mergeCell ref="G12:H12"/>
    <mergeCell ref="F13:H13"/>
    <mergeCell ref="A14:H14"/>
    <mergeCell ref="A15:H15"/>
    <mergeCell ref="A16:H16"/>
    <mergeCell ref="F5:H6"/>
    <mergeCell ref="F7:H7"/>
    <mergeCell ref="F8:H8"/>
    <mergeCell ref="F9:H9"/>
    <mergeCell ref="B7:C7"/>
    <mergeCell ref="B8:C8"/>
    <mergeCell ref="B9:C9"/>
    <mergeCell ref="B10:C10"/>
    <mergeCell ref="D5:E6"/>
    <mergeCell ref="D7:E7"/>
    <mergeCell ref="D8:E8"/>
    <mergeCell ref="D9:E9"/>
    <mergeCell ref="D10:E10"/>
    <mergeCell ref="G1:H1"/>
    <mergeCell ref="G2:H2"/>
    <mergeCell ref="A3:H3"/>
    <mergeCell ref="A4:H4"/>
    <mergeCell ref="A5:A6"/>
    <mergeCell ref="B5:C6"/>
  </mergeCells>
  <phoneticPr fontId="5" type="noConversion"/>
  <hyperlinks>
    <hyperlink ref="I1" location="預告統計資料發布時間表!A1" display="回發布時間表" xr:uid="{844DA6F6-13ED-4DC4-A42D-D0BA945C2C76}"/>
    <hyperlink ref="I2" location="預告統計資料發布時間表!A1" display="回發布時間表" xr:uid="{5BA3C080-1456-401E-BE71-E2A5CC1EEBCA}"/>
  </hyperlinks>
  <pageMargins left="0.7" right="0.7" top="0.75" bottom="0.75" header="0.3" footer="0.3"/>
  <pageSetup paperSize="9" orientation="portrait" horizontalDpi="0" verticalDpi="0"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0702-14AB-4386-9AC0-7B4FBF641963}">
  <dimension ref="A1:I25"/>
  <sheetViews>
    <sheetView workbookViewId="0">
      <selection activeCell="I2" sqref="I2"/>
    </sheetView>
  </sheetViews>
  <sheetFormatPr defaultRowHeight="16.149999999999999"/>
  <cols>
    <col min="1" max="1" width="20.3984375" customWidth="1"/>
    <col min="5" max="5" width="17.796875" customWidth="1"/>
    <col min="8" max="8" width="26.19921875" customWidth="1"/>
  </cols>
  <sheetData>
    <row r="1" spans="1:9" s="288" customFormat="1" ht="21.05" customHeight="1">
      <c r="A1" s="1546" t="s">
        <v>1400</v>
      </c>
      <c r="B1" s="287"/>
      <c r="D1" s="287"/>
      <c r="F1" s="309" t="s">
        <v>1401</v>
      </c>
      <c r="G1" s="1115" t="s">
        <v>1182</v>
      </c>
      <c r="H1" s="1116"/>
    </row>
    <row r="2" spans="1:9" s="288" customFormat="1" ht="21.05" customHeight="1">
      <c r="A2" s="309" t="s">
        <v>1402</v>
      </c>
      <c r="B2" s="291" t="s">
        <v>1403</v>
      </c>
      <c r="D2" s="290"/>
      <c r="E2" s="291"/>
      <c r="F2" s="309" t="s">
        <v>1404</v>
      </c>
      <c r="G2" s="1094" t="s">
        <v>2999</v>
      </c>
      <c r="H2" s="1094"/>
      <c r="I2" s="317" t="s">
        <v>13</v>
      </c>
    </row>
    <row r="3" spans="1:9" s="292" customFormat="1" ht="37.450000000000003" customHeight="1">
      <c r="A3" s="1572" t="s">
        <v>2998</v>
      </c>
      <c r="B3" s="1117"/>
      <c r="C3" s="1117"/>
      <c r="D3" s="1117"/>
      <c r="E3" s="1117"/>
      <c r="F3" s="1117"/>
      <c r="G3" s="1117"/>
      <c r="H3" s="1117"/>
    </row>
    <row r="4" spans="1:9" s="293" customFormat="1" ht="21.05" customHeight="1" thickBot="1">
      <c r="A4" s="1547" t="s">
        <v>2997</v>
      </c>
      <c r="B4" s="1118"/>
      <c r="C4" s="1118"/>
      <c r="D4" s="1118"/>
      <c r="E4" s="1118"/>
      <c r="F4" s="1118"/>
      <c r="G4" s="1118"/>
      <c r="H4" s="1118"/>
    </row>
    <row r="5" spans="1:9">
      <c r="A5" s="1573" t="s">
        <v>3000</v>
      </c>
      <c r="B5" s="1561" t="s">
        <v>3001</v>
      </c>
      <c r="C5" s="1574"/>
      <c r="D5" s="1577" t="s">
        <v>3002</v>
      </c>
      <c r="E5" s="1578"/>
      <c r="F5" s="1577" t="s">
        <v>3003</v>
      </c>
      <c r="G5" s="1581"/>
      <c r="H5" s="1455"/>
    </row>
    <row r="6" spans="1:9" ht="39.75" customHeight="1" thickBot="1">
      <c r="A6" s="1098"/>
      <c r="B6" s="1575"/>
      <c r="C6" s="1576"/>
      <c r="D6" s="1579"/>
      <c r="E6" s="1580"/>
      <c r="F6" s="1579"/>
      <c r="G6" s="1582"/>
      <c r="H6" s="1583"/>
    </row>
    <row r="7" spans="1:9">
      <c r="A7" s="1584" t="s">
        <v>3004</v>
      </c>
      <c r="B7" s="1559">
        <v>10</v>
      </c>
      <c r="C7" s="1549"/>
      <c r="D7" s="1549">
        <v>0</v>
      </c>
      <c r="E7" s="1549"/>
      <c r="F7" s="1549">
        <v>0</v>
      </c>
      <c r="G7" s="1549"/>
      <c r="H7" s="1549"/>
    </row>
    <row r="8" spans="1:9" ht="16.7" thickBot="1">
      <c r="A8" s="1585"/>
      <c r="B8" s="1552"/>
      <c r="C8" s="1550"/>
      <c r="D8" s="1550"/>
      <c r="E8" s="1550"/>
      <c r="F8" s="1550"/>
      <c r="G8" s="1550"/>
      <c r="H8" s="1550"/>
    </row>
    <row r="9" spans="1:9">
      <c r="A9" s="1584" t="s">
        <v>3005</v>
      </c>
      <c r="B9" s="1552">
        <v>0</v>
      </c>
      <c r="C9" s="1550"/>
      <c r="D9" s="1550">
        <v>0</v>
      </c>
      <c r="E9" s="1550"/>
      <c r="F9" s="1550">
        <v>0</v>
      </c>
      <c r="G9" s="1550"/>
      <c r="H9" s="1550"/>
    </row>
    <row r="10" spans="1:9" ht="16.7" thickBot="1">
      <c r="A10" s="1585"/>
      <c r="B10" s="1552"/>
      <c r="C10" s="1550"/>
      <c r="D10" s="1550"/>
      <c r="E10" s="1550"/>
      <c r="F10" s="1550"/>
      <c r="G10" s="1550"/>
      <c r="H10" s="1550"/>
    </row>
    <row r="11" spans="1:9">
      <c r="A11" s="1584" t="s">
        <v>3006</v>
      </c>
      <c r="B11" s="1552">
        <v>0</v>
      </c>
      <c r="C11" s="1550"/>
      <c r="D11" s="1550">
        <v>0</v>
      </c>
      <c r="E11" s="1550"/>
      <c r="F11" s="1550">
        <v>0</v>
      </c>
      <c r="G11" s="1550"/>
      <c r="H11" s="1550"/>
    </row>
    <row r="12" spans="1:9" ht="16.7" thickBot="1">
      <c r="A12" s="1585"/>
      <c r="B12" s="1552"/>
      <c r="C12" s="1550"/>
      <c r="D12" s="1550"/>
      <c r="E12" s="1550"/>
      <c r="F12" s="1550"/>
      <c r="G12" s="1550"/>
      <c r="H12" s="1550"/>
    </row>
    <row r="13" spans="1:9">
      <c r="A13" s="1584" t="s">
        <v>3007</v>
      </c>
      <c r="B13" s="1552">
        <v>0</v>
      </c>
      <c r="C13" s="1550"/>
      <c r="D13" s="1550">
        <v>0</v>
      </c>
      <c r="E13" s="1550"/>
      <c r="F13" s="1550">
        <v>0</v>
      </c>
      <c r="G13" s="1550"/>
      <c r="H13" s="1550"/>
    </row>
    <row r="14" spans="1:9" ht="16.7" thickBot="1">
      <c r="A14" s="1585"/>
      <c r="B14" s="1552"/>
      <c r="C14" s="1550"/>
      <c r="D14" s="1550"/>
      <c r="E14" s="1550"/>
      <c r="F14" s="1550"/>
      <c r="G14" s="1550"/>
      <c r="H14" s="1550"/>
    </row>
    <row r="15" spans="1:9">
      <c r="A15" s="1584" t="s">
        <v>3008</v>
      </c>
      <c r="B15" s="1552">
        <v>53</v>
      </c>
      <c r="C15" s="1550"/>
      <c r="D15" s="1550">
        <v>1</v>
      </c>
      <c r="E15" s="1550"/>
      <c r="F15" s="1550">
        <v>1</v>
      </c>
      <c r="G15" s="1550"/>
      <c r="H15" s="1550"/>
    </row>
    <row r="16" spans="1:9" ht="16.7" thickBot="1">
      <c r="A16" s="1585"/>
      <c r="B16" s="1552"/>
      <c r="C16" s="1550"/>
      <c r="D16" s="1550"/>
      <c r="E16" s="1550"/>
      <c r="F16" s="1550"/>
      <c r="G16" s="1550"/>
      <c r="H16" s="1550"/>
    </row>
    <row r="17" spans="1:8">
      <c r="A17" s="1584" t="s">
        <v>3009</v>
      </c>
      <c r="B17" s="1552">
        <v>0</v>
      </c>
      <c r="C17" s="1586"/>
      <c r="D17" s="1586">
        <v>0</v>
      </c>
      <c r="E17" s="1586"/>
      <c r="F17" s="1586">
        <v>0</v>
      </c>
      <c r="G17" s="1586"/>
      <c r="H17" s="1586"/>
    </row>
    <row r="18" spans="1:8" ht="16.7" thickBot="1">
      <c r="A18" s="1585"/>
      <c r="B18" s="1560"/>
      <c r="C18" s="1564"/>
      <c r="D18" s="1564"/>
      <c r="E18" s="1564"/>
      <c r="F18" s="1564"/>
      <c r="G18" s="1564"/>
      <c r="H18" s="1564"/>
    </row>
    <row r="20" spans="1:8">
      <c r="A20" s="302" t="s">
        <v>1117</v>
      </c>
      <c r="B20" s="303"/>
      <c r="C20" s="304" t="s">
        <v>1119</v>
      </c>
      <c r="D20" s="304"/>
      <c r="E20" s="304" t="s">
        <v>1336</v>
      </c>
      <c r="F20" s="302"/>
      <c r="G20" s="305" t="s">
        <v>1122</v>
      </c>
      <c r="H20" s="306"/>
    </row>
    <row r="21" spans="1:8">
      <c r="A21" s="293"/>
      <c r="B21" s="293"/>
      <c r="C21" s="293"/>
      <c r="D21" s="307"/>
      <c r="E21" s="250" t="s">
        <v>1337</v>
      </c>
      <c r="F21" s="293"/>
      <c r="G21" s="1088"/>
      <c r="H21" s="1088"/>
    </row>
    <row r="22" spans="1:8">
      <c r="A22" s="308"/>
      <c r="B22" s="293"/>
      <c r="C22" s="293"/>
      <c r="D22" s="307"/>
      <c r="E22" s="293"/>
      <c r="F22" s="1089" t="s">
        <v>2994</v>
      </c>
      <c r="G22" s="1089"/>
      <c r="H22" s="1089"/>
    </row>
    <row r="23" spans="1:8">
      <c r="A23" s="1054" t="s">
        <v>1338</v>
      </c>
      <c r="B23" s="1090"/>
      <c r="C23" s="1090"/>
      <c r="D23" s="1090"/>
      <c r="E23" s="1090"/>
      <c r="F23" s="1090"/>
      <c r="G23" s="1090"/>
      <c r="H23" s="1090"/>
    </row>
    <row r="24" spans="1:8">
      <c r="A24" s="1091" t="s">
        <v>1339</v>
      </c>
      <c r="B24" s="1091"/>
      <c r="C24" s="1091"/>
      <c r="D24" s="1091"/>
      <c r="E24" s="1091"/>
      <c r="F24" s="1091"/>
      <c r="G24" s="1091"/>
      <c r="H24" s="1091"/>
    </row>
    <row r="25" spans="1:8">
      <c r="A25" s="1092" t="s">
        <v>1340</v>
      </c>
      <c r="B25" s="1092"/>
      <c r="C25" s="1092"/>
      <c r="D25" s="1092"/>
      <c r="E25" s="1092"/>
      <c r="F25" s="1092"/>
      <c r="G25" s="1092"/>
      <c r="H25" s="1092"/>
    </row>
  </sheetData>
  <mergeCells count="37">
    <mergeCell ref="G21:H21"/>
    <mergeCell ref="F22:H22"/>
    <mergeCell ref="A23:H23"/>
    <mergeCell ref="A24:H24"/>
    <mergeCell ref="A25:H25"/>
    <mergeCell ref="A15:A16"/>
    <mergeCell ref="B15:C16"/>
    <mergeCell ref="D15:E16"/>
    <mergeCell ref="F15:H16"/>
    <mergeCell ref="A17:A18"/>
    <mergeCell ref="B17:C18"/>
    <mergeCell ref="D17:E18"/>
    <mergeCell ref="F17:H18"/>
    <mergeCell ref="A11:A12"/>
    <mergeCell ref="B11:C12"/>
    <mergeCell ref="D11:E12"/>
    <mergeCell ref="F11:H12"/>
    <mergeCell ref="A13:A14"/>
    <mergeCell ref="B13:C14"/>
    <mergeCell ref="D13:E14"/>
    <mergeCell ref="F13:H14"/>
    <mergeCell ref="A7:A8"/>
    <mergeCell ref="B7:C8"/>
    <mergeCell ref="D7:E8"/>
    <mergeCell ref="F7:H8"/>
    <mergeCell ref="A9:A10"/>
    <mergeCell ref="B9:C10"/>
    <mergeCell ref="D9:E10"/>
    <mergeCell ref="F9:H10"/>
    <mergeCell ref="D5:E6"/>
    <mergeCell ref="F5:H6"/>
    <mergeCell ref="G1:H1"/>
    <mergeCell ref="G2:H2"/>
    <mergeCell ref="A3:H3"/>
    <mergeCell ref="A4:H4"/>
    <mergeCell ref="A5:A6"/>
    <mergeCell ref="B5:C6"/>
  </mergeCells>
  <phoneticPr fontId="5" type="noConversion"/>
  <hyperlinks>
    <hyperlink ref="I1" location="預告統計資料發布時間表!A1" display="回發布時間表" xr:uid="{0DF7886E-8AE4-4D11-B2EB-BB35BF1577BA}"/>
    <hyperlink ref="I2" location="預告統計資料發布時間表!A1" display="回發布時間表" xr:uid="{E1F98A19-F89F-4D6C-9D5B-B08FF9FB07D5}"/>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B36"/>
  <sheetViews>
    <sheetView workbookViewId="0"/>
  </sheetViews>
  <sheetFormatPr defaultColWidth="9" defaultRowHeight="16.149999999999999"/>
  <cols>
    <col min="1" max="1" width="93.59765625" customWidth="1"/>
  </cols>
  <sheetData>
    <row r="1" spans="1:2" ht="19.600000000000001">
      <c r="A1" s="12" t="s">
        <v>850</v>
      </c>
      <c r="B1" s="1" t="s">
        <v>13</v>
      </c>
    </row>
    <row r="2" spans="1:2" ht="19.600000000000001">
      <c r="A2" s="13" t="s">
        <v>243</v>
      </c>
    </row>
    <row r="3" spans="1:2" ht="19.600000000000001">
      <c r="A3" s="13" t="s">
        <v>851</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33" t="s">
        <v>852</v>
      </c>
    </row>
    <row r="15" spans="1:2" ht="19.600000000000001">
      <c r="A15" s="10" t="s">
        <v>853</v>
      </c>
    </row>
    <row r="16" spans="1:2" ht="19.600000000000001">
      <c r="A16" s="9" t="s">
        <v>5</v>
      </c>
    </row>
    <row r="17" spans="1:1" ht="39.200000000000003">
      <c r="A17" s="10" t="s">
        <v>854</v>
      </c>
    </row>
    <row r="18" spans="1:1" ht="39.200000000000003">
      <c r="A18" s="10" t="s">
        <v>855</v>
      </c>
    </row>
    <row r="19" spans="1:1" ht="19.600000000000001">
      <c r="A19" s="10" t="s">
        <v>856</v>
      </c>
    </row>
    <row r="20" spans="1:1" ht="19.600000000000001">
      <c r="A20" s="10" t="s">
        <v>857</v>
      </c>
    </row>
    <row r="21" spans="1:1" ht="19.600000000000001">
      <c r="A21" s="10" t="s">
        <v>858</v>
      </c>
    </row>
    <row r="22" spans="1:1" ht="19.600000000000001">
      <c r="A22" s="10" t="s">
        <v>859</v>
      </c>
    </row>
    <row r="23" spans="1:1" ht="19.600000000000001">
      <c r="A23" s="10" t="s">
        <v>860</v>
      </c>
    </row>
    <row r="24" spans="1:1" ht="19.600000000000001">
      <c r="A24" s="10" t="s">
        <v>861</v>
      </c>
    </row>
    <row r="25" spans="1:1" ht="19.600000000000001">
      <c r="A25" s="22" t="s">
        <v>862</v>
      </c>
    </row>
    <row r="26" spans="1:1" ht="19.600000000000001">
      <c r="A26" s="22" t="s">
        <v>863</v>
      </c>
    </row>
    <row r="27" spans="1:1" ht="19.600000000000001">
      <c r="A27" s="22" t="s">
        <v>956</v>
      </c>
    </row>
    <row r="28" spans="1:1" ht="19.600000000000001">
      <c r="A28" s="22" t="s">
        <v>7</v>
      </c>
    </row>
    <row r="29" spans="1:1" ht="19.600000000000001">
      <c r="A29" s="28" t="s">
        <v>8</v>
      </c>
    </row>
    <row r="30" spans="1:1" ht="39.200000000000003">
      <c r="A30" s="22" t="s">
        <v>864</v>
      </c>
    </row>
    <row r="31" spans="1:1" ht="39.200000000000003">
      <c r="A31" s="22" t="s">
        <v>865</v>
      </c>
    </row>
    <row r="32" spans="1:1" ht="19.600000000000001">
      <c r="A32" s="28" t="s">
        <v>9</v>
      </c>
    </row>
    <row r="33" spans="1:1" ht="39.200000000000003">
      <c r="A33" s="22" t="s">
        <v>866</v>
      </c>
    </row>
    <row r="34" spans="1:1" ht="19.600000000000001">
      <c r="A34" s="10" t="s">
        <v>867</v>
      </c>
    </row>
    <row r="35" spans="1:1" ht="39.200000000000003">
      <c r="A35" s="15" t="s">
        <v>868</v>
      </c>
    </row>
    <row r="36" spans="1:1" ht="20.2" thickBot="1">
      <c r="A36" s="16" t="s">
        <v>10</v>
      </c>
    </row>
  </sheetData>
  <phoneticPr fontId="14" type="noConversion"/>
  <hyperlinks>
    <hyperlink ref="B1" location="預告統計資料發布時間表!A1" display="回發布時間表" xr:uid="{00000000-0004-0000-0A00-000000000000}"/>
  </hyperlinks>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X12"/>
  <sheetViews>
    <sheetView topLeftCell="H1" workbookViewId="0">
      <selection activeCell="V3" sqref="V3:V5"/>
    </sheetView>
  </sheetViews>
  <sheetFormatPr defaultRowHeight="16.149999999999999"/>
  <cols>
    <col min="1" max="1" width="8.8984375"/>
    <col min="2" max="2" width="10.59765625" customWidth="1"/>
    <col min="3" max="24" width="8.8984375"/>
  </cols>
  <sheetData>
    <row r="1" spans="1:24">
      <c r="J1" t="s">
        <v>1595</v>
      </c>
      <c r="U1" t="s">
        <v>2686</v>
      </c>
      <c r="X1" s="171" t="s">
        <v>1326</v>
      </c>
    </row>
    <row r="2" spans="1:24">
      <c r="K2" t="s">
        <v>2697</v>
      </c>
      <c r="U2" t="s">
        <v>1598</v>
      </c>
      <c r="V2" t="s">
        <v>1599</v>
      </c>
    </row>
    <row r="3" spans="1:24" ht="25.2" customHeight="1">
      <c r="A3" s="1168" t="s">
        <v>1357</v>
      </c>
      <c r="B3" s="1169"/>
      <c r="C3" s="1170"/>
      <c r="D3" s="1165" t="s">
        <v>1601</v>
      </c>
      <c r="E3" s="1166"/>
      <c r="F3" s="1166"/>
      <c r="G3" s="1166"/>
      <c r="H3" s="1166"/>
      <c r="I3" s="1166"/>
      <c r="J3" s="1166"/>
      <c r="K3" s="1166"/>
      <c r="L3" s="1167"/>
      <c r="M3" s="1175" t="s">
        <v>2687</v>
      </c>
      <c r="N3" s="1169"/>
      <c r="O3" s="1170"/>
      <c r="P3" s="1175" t="s">
        <v>1603</v>
      </c>
      <c r="Q3" s="1169"/>
      <c r="R3" s="1169"/>
      <c r="S3" s="1169"/>
      <c r="T3" s="1169"/>
      <c r="U3" s="1170"/>
      <c r="V3" s="1177" t="s">
        <v>1604</v>
      </c>
      <c r="W3" s="1162" t="s">
        <v>1605</v>
      </c>
    </row>
    <row r="4" spans="1:24" ht="25.95">
      <c r="A4" s="1171"/>
      <c r="B4" s="1171"/>
      <c r="C4" s="1172"/>
      <c r="D4" s="405" t="s">
        <v>1606</v>
      </c>
      <c r="E4" s="406"/>
      <c r="F4" s="406"/>
      <c r="G4" s="405" t="s">
        <v>1607</v>
      </c>
      <c r="H4" s="406"/>
      <c r="I4" s="406"/>
      <c r="J4" s="1165" t="s">
        <v>1608</v>
      </c>
      <c r="K4" s="1166"/>
      <c r="L4" s="1167"/>
      <c r="M4" s="1176"/>
      <c r="N4" s="1173"/>
      <c r="O4" s="1174"/>
      <c r="P4" s="1176"/>
      <c r="Q4" s="1173"/>
      <c r="R4" s="1173"/>
      <c r="S4" s="1173"/>
      <c r="T4" s="1173"/>
      <c r="U4" s="1174"/>
      <c r="V4" s="1178"/>
      <c r="W4" s="1163"/>
    </row>
    <row r="5" spans="1:24" ht="39.200000000000003" thickBot="1">
      <c r="A5" s="1173"/>
      <c r="B5" s="1173"/>
      <c r="C5" s="1174"/>
      <c r="D5" s="407" t="s">
        <v>1609</v>
      </c>
      <c r="E5" s="407" t="s">
        <v>1610</v>
      </c>
      <c r="F5" s="407" t="s">
        <v>1611</v>
      </c>
      <c r="G5" s="407" t="s">
        <v>1609</v>
      </c>
      <c r="H5" s="407" t="s">
        <v>1610</v>
      </c>
      <c r="I5" s="407" t="s">
        <v>1611</v>
      </c>
      <c r="J5" s="407" t="s">
        <v>1609</v>
      </c>
      <c r="K5" s="407" t="s">
        <v>1610</v>
      </c>
      <c r="L5" s="407" t="s">
        <v>1611</v>
      </c>
      <c r="M5" s="407" t="s">
        <v>1609</v>
      </c>
      <c r="N5" s="407" t="s">
        <v>1610</v>
      </c>
      <c r="O5" s="407" t="s">
        <v>1611</v>
      </c>
      <c r="P5" s="407" t="s">
        <v>1609</v>
      </c>
      <c r="Q5" s="407" t="s">
        <v>1612</v>
      </c>
      <c r="R5" s="407" t="s">
        <v>1613</v>
      </c>
      <c r="S5" s="407" t="s">
        <v>1614</v>
      </c>
      <c r="T5" s="407" t="s">
        <v>1615</v>
      </c>
      <c r="U5" s="407" t="s">
        <v>1616</v>
      </c>
      <c r="V5" s="1179"/>
      <c r="W5" s="1164"/>
    </row>
    <row r="6" spans="1:24">
      <c r="A6" s="1147" t="s">
        <v>2688</v>
      </c>
      <c r="B6" s="408" t="s">
        <v>2689</v>
      </c>
      <c r="C6" s="409">
        <v>267</v>
      </c>
      <c r="D6" s="409">
        <v>267</v>
      </c>
      <c r="E6" s="409">
        <v>118</v>
      </c>
      <c r="F6" s="409">
        <v>149</v>
      </c>
      <c r="G6" s="409">
        <v>17</v>
      </c>
      <c r="H6" s="409">
        <v>12</v>
      </c>
      <c r="I6" s="409">
        <v>5</v>
      </c>
      <c r="J6" s="409">
        <v>250</v>
      </c>
      <c r="K6" s="410">
        <v>106</v>
      </c>
      <c r="L6" s="411">
        <v>144</v>
      </c>
      <c r="M6" s="411">
        <v>77</v>
      </c>
      <c r="N6" s="411">
        <v>36</v>
      </c>
      <c r="O6" s="411">
        <v>41</v>
      </c>
      <c r="P6" s="1150">
        <v>720</v>
      </c>
      <c r="Q6" s="1153">
        <v>375</v>
      </c>
      <c r="R6" s="1153">
        <v>345</v>
      </c>
      <c r="S6" s="1156" t="s">
        <v>2690</v>
      </c>
      <c r="T6" s="1156" t="s">
        <v>2691</v>
      </c>
      <c r="U6" s="1153" t="s">
        <v>2690</v>
      </c>
      <c r="V6" s="1298" t="s">
        <v>2690</v>
      </c>
    </row>
    <row r="7" spans="1:24">
      <c r="A7" s="1148"/>
      <c r="B7" s="413" t="s">
        <v>2692</v>
      </c>
      <c r="C7" s="409">
        <v>26</v>
      </c>
      <c r="D7" s="409">
        <v>26</v>
      </c>
      <c r="E7" s="409">
        <v>15</v>
      </c>
      <c r="F7" s="409">
        <v>11</v>
      </c>
      <c r="G7" s="409">
        <v>3</v>
      </c>
      <c r="H7" s="409">
        <v>3</v>
      </c>
      <c r="I7" s="409">
        <v>0</v>
      </c>
      <c r="J7" s="409">
        <v>23</v>
      </c>
      <c r="K7" s="410">
        <v>12</v>
      </c>
      <c r="L7" s="411">
        <v>11</v>
      </c>
      <c r="M7" s="411">
        <v>8</v>
      </c>
      <c r="N7" s="411">
        <v>5</v>
      </c>
      <c r="O7" s="411">
        <v>3</v>
      </c>
      <c r="P7" s="1151"/>
      <c r="Q7" s="1154"/>
      <c r="R7" s="1154"/>
      <c r="S7" s="1157"/>
      <c r="T7" s="1157"/>
      <c r="U7" s="1154"/>
      <c r="V7" s="1349"/>
    </row>
    <row r="8" spans="1:24">
      <c r="A8" s="1148"/>
      <c r="B8" s="414" t="s">
        <v>2693</v>
      </c>
      <c r="C8" s="415">
        <v>74</v>
      </c>
      <c r="D8" s="415">
        <v>74</v>
      </c>
      <c r="E8" s="415">
        <v>31</v>
      </c>
      <c r="F8" s="415">
        <v>43</v>
      </c>
      <c r="G8" s="415">
        <v>4</v>
      </c>
      <c r="H8" s="416">
        <v>3</v>
      </c>
      <c r="I8" s="415">
        <v>1</v>
      </c>
      <c r="J8" s="415">
        <v>70</v>
      </c>
      <c r="K8" s="417">
        <v>28</v>
      </c>
      <c r="L8" s="418">
        <v>42</v>
      </c>
      <c r="M8" s="418">
        <v>29</v>
      </c>
      <c r="N8" s="418">
        <v>11</v>
      </c>
      <c r="O8" s="418">
        <v>18</v>
      </c>
      <c r="P8" s="1151"/>
      <c r="Q8" s="1154"/>
      <c r="R8" s="1154"/>
      <c r="S8" s="1157"/>
      <c r="T8" s="1157"/>
      <c r="U8" s="1154"/>
      <c r="V8" s="1349"/>
    </row>
    <row r="9" spans="1:24">
      <c r="A9" s="1148"/>
      <c r="B9" s="414" t="s">
        <v>2694</v>
      </c>
      <c r="C9" s="415">
        <v>66</v>
      </c>
      <c r="D9" s="415">
        <v>66</v>
      </c>
      <c r="E9" s="415">
        <v>23</v>
      </c>
      <c r="F9" s="415">
        <v>43</v>
      </c>
      <c r="G9" s="415">
        <v>6</v>
      </c>
      <c r="H9" s="415">
        <v>4</v>
      </c>
      <c r="I9" s="415">
        <v>2</v>
      </c>
      <c r="J9" s="415">
        <v>60</v>
      </c>
      <c r="K9" s="417">
        <v>19</v>
      </c>
      <c r="L9" s="418">
        <v>41</v>
      </c>
      <c r="M9" s="418">
        <v>20</v>
      </c>
      <c r="N9" s="418">
        <v>10</v>
      </c>
      <c r="O9" s="418">
        <v>10</v>
      </c>
      <c r="P9" s="1151"/>
      <c r="Q9" s="1154"/>
      <c r="R9" s="1154"/>
      <c r="S9" s="1157"/>
      <c r="T9" s="1157"/>
      <c r="U9" s="1154"/>
      <c r="V9" s="1349"/>
    </row>
    <row r="10" spans="1:24">
      <c r="A10" s="1148"/>
      <c r="B10" s="414" t="s">
        <v>2695</v>
      </c>
      <c r="C10" s="415">
        <v>71</v>
      </c>
      <c r="D10" s="415">
        <v>71</v>
      </c>
      <c r="E10" s="415">
        <v>34</v>
      </c>
      <c r="F10" s="415">
        <v>37</v>
      </c>
      <c r="G10" s="415">
        <v>2</v>
      </c>
      <c r="H10" s="415">
        <v>1</v>
      </c>
      <c r="I10" s="415">
        <v>1</v>
      </c>
      <c r="J10" s="415">
        <v>69</v>
      </c>
      <c r="K10" s="417">
        <v>33</v>
      </c>
      <c r="L10" s="418">
        <v>36</v>
      </c>
      <c r="M10" s="418">
        <v>16</v>
      </c>
      <c r="N10" s="418">
        <v>7</v>
      </c>
      <c r="O10" s="418">
        <v>9</v>
      </c>
      <c r="P10" s="1151"/>
      <c r="Q10" s="1154"/>
      <c r="R10" s="1154"/>
      <c r="S10" s="1157"/>
      <c r="T10" s="1157"/>
      <c r="U10" s="1154"/>
      <c r="V10" s="1349"/>
    </row>
    <row r="11" spans="1:24">
      <c r="A11" s="1149"/>
      <c r="B11" s="414" t="s">
        <v>2696</v>
      </c>
      <c r="C11" s="415">
        <v>30</v>
      </c>
      <c r="D11" s="415">
        <v>30</v>
      </c>
      <c r="E11" s="415">
        <v>15</v>
      </c>
      <c r="F11" s="415">
        <v>15</v>
      </c>
      <c r="G11" s="415">
        <v>2</v>
      </c>
      <c r="H11" s="415">
        <v>1</v>
      </c>
      <c r="I11" s="415">
        <v>1</v>
      </c>
      <c r="J11" s="415">
        <v>28</v>
      </c>
      <c r="K11" s="417">
        <v>14</v>
      </c>
      <c r="L11" s="418">
        <v>14</v>
      </c>
      <c r="M11" s="418">
        <v>4</v>
      </c>
      <c r="N11" s="418">
        <v>3</v>
      </c>
      <c r="O11" s="418">
        <v>1</v>
      </c>
      <c r="P11" s="1152"/>
      <c r="Q11" s="1155"/>
      <c r="R11" s="1155"/>
      <c r="S11" s="1158"/>
      <c r="T11" s="1158"/>
      <c r="U11" s="1155"/>
      <c r="V11" s="1457"/>
    </row>
    <row r="12" spans="1:24">
      <c r="W12" t="s">
        <v>2698</v>
      </c>
    </row>
  </sheetData>
  <mergeCells count="15">
    <mergeCell ref="V6:V11"/>
    <mergeCell ref="V3:V5"/>
    <mergeCell ref="W3:W5"/>
    <mergeCell ref="J4:L4"/>
    <mergeCell ref="A6:A11"/>
    <mergeCell ref="P6:P11"/>
    <mergeCell ref="Q6:Q11"/>
    <mergeCell ref="R6:R11"/>
    <mergeCell ref="S6:S11"/>
    <mergeCell ref="T6:T11"/>
    <mergeCell ref="U6:U11"/>
    <mergeCell ref="A3:C5"/>
    <mergeCell ref="D3:L3"/>
    <mergeCell ref="M3:O4"/>
    <mergeCell ref="P3:U4"/>
  </mergeCells>
  <phoneticPr fontId="14" type="noConversion"/>
  <hyperlinks>
    <hyperlink ref="X1" location="預告統計資料發布時間表!A1" display="返回發布時間表" xr:uid="{00000000-0004-0000-6300-000000000000}"/>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J15"/>
  <sheetViews>
    <sheetView workbookViewId="0">
      <selection activeCell="J1" sqref="J1"/>
    </sheetView>
  </sheetViews>
  <sheetFormatPr defaultRowHeight="16.149999999999999"/>
  <cols>
    <col min="1" max="6" width="8.8984375"/>
    <col min="7" max="7" width="11.69921875" customWidth="1"/>
    <col min="8" max="8" width="8.8984375"/>
    <col min="9" max="9" width="20.5" customWidth="1"/>
    <col min="10" max="15" width="8.8984375"/>
  </cols>
  <sheetData>
    <row r="1" spans="1:10">
      <c r="A1" s="633" t="s">
        <v>2699</v>
      </c>
      <c r="B1" s="634"/>
      <c r="C1" s="793"/>
      <c r="D1" s="794"/>
      <c r="E1" s="794"/>
      <c r="F1" s="1479"/>
      <c r="G1" s="1479"/>
      <c r="H1" s="1479"/>
      <c r="I1" s="1480"/>
      <c r="J1" s="171" t="s">
        <v>2700</v>
      </c>
    </row>
    <row r="2" spans="1:10">
      <c r="A2" s="734" t="s">
        <v>1921</v>
      </c>
      <c r="B2" s="637" t="s">
        <v>2701</v>
      </c>
      <c r="C2" s="795"/>
      <c r="D2" s="796"/>
      <c r="E2" s="794"/>
      <c r="F2" s="1479"/>
      <c r="G2" s="1479"/>
      <c r="H2" s="1479"/>
      <c r="I2" s="1480"/>
    </row>
    <row r="3" spans="1:10" ht="22.5">
      <c r="A3" s="1481"/>
      <c r="B3" s="1482"/>
      <c r="C3" s="1482"/>
      <c r="D3" s="1482"/>
      <c r="E3" s="1482"/>
      <c r="F3" s="1482"/>
      <c r="G3" s="1482"/>
      <c r="H3" s="1482"/>
      <c r="I3" s="1483"/>
    </row>
    <row r="4" spans="1:10" ht="22.5">
      <c r="A4" s="1484" t="s">
        <v>2702</v>
      </c>
      <c r="B4" s="1485"/>
      <c r="C4" s="1485"/>
      <c r="D4" s="1485"/>
      <c r="E4" s="1485"/>
      <c r="F4" s="1485"/>
      <c r="G4" s="1485"/>
      <c r="H4" s="1485"/>
      <c r="I4" s="1486"/>
    </row>
    <row r="5" spans="1:10" ht="16.7" thickBot="1">
      <c r="A5" s="1487" t="s">
        <v>2703</v>
      </c>
      <c r="B5" s="1488"/>
      <c r="C5" s="1488"/>
      <c r="D5" s="1488"/>
      <c r="E5" s="1488"/>
      <c r="F5" s="1488"/>
      <c r="G5" s="1488"/>
      <c r="H5" s="1488"/>
      <c r="I5" s="1489"/>
    </row>
    <row r="6" spans="1:10" ht="24.65" customHeight="1">
      <c r="A6" s="1490" t="s">
        <v>2704</v>
      </c>
      <c r="B6" s="1472" t="s">
        <v>2705</v>
      </c>
      <c r="C6" s="1472" t="s">
        <v>2706</v>
      </c>
      <c r="D6" s="1472" t="s">
        <v>2707</v>
      </c>
      <c r="E6" s="1471" t="s">
        <v>2708</v>
      </c>
      <c r="F6" s="1471" t="s">
        <v>2709</v>
      </c>
      <c r="G6" s="1472" t="s">
        <v>2710</v>
      </c>
      <c r="H6" s="1474" t="s">
        <v>2711</v>
      </c>
      <c r="I6" s="1475"/>
    </row>
    <row r="7" spans="1:10" ht="34.85" customHeight="1" thickBot="1">
      <c r="A7" s="1491"/>
      <c r="B7" s="1473"/>
      <c r="C7" s="1473"/>
      <c r="D7" s="1473"/>
      <c r="E7" s="1446"/>
      <c r="F7" s="1446"/>
      <c r="G7" s="1473"/>
      <c r="H7" s="797" t="s">
        <v>2712</v>
      </c>
      <c r="I7" s="798" t="s">
        <v>2713</v>
      </c>
    </row>
    <row r="8" spans="1:10" ht="19.600000000000001">
      <c r="A8" s="1476" t="s">
        <v>2714</v>
      </c>
      <c r="B8" s="799" t="s">
        <v>2715</v>
      </c>
      <c r="C8" s="805" t="s">
        <v>2721</v>
      </c>
      <c r="D8" s="805" t="s">
        <v>1208</v>
      </c>
      <c r="E8" s="805" t="s">
        <v>2679</v>
      </c>
      <c r="F8" s="805" t="s">
        <v>2679</v>
      </c>
      <c r="G8" s="805" t="s">
        <v>2721</v>
      </c>
      <c r="H8" s="805" t="s">
        <v>1208</v>
      </c>
      <c r="I8" s="805" t="s">
        <v>2721</v>
      </c>
    </row>
    <row r="9" spans="1:10" ht="19.600000000000001">
      <c r="A9" s="1477"/>
      <c r="B9" s="800" t="s">
        <v>2716</v>
      </c>
      <c r="C9" s="805" t="s">
        <v>2721</v>
      </c>
      <c r="D9" s="805" t="s">
        <v>1208</v>
      </c>
      <c r="E9" s="805" t="s">
        <v>2679</v>
      </c>
      <c r="F9" s="805" t="s">
        <v>2679</v>
      </c>
      <c r="G9" s="805" t="s">
        <v>2721</v>
      </c>
      <c r="H9" s="805" t="s">
        <v>1208</v>
      </c>
      <c r="I9" s="805" t="s">
        <v>1208</v>
      </c>
    </row>
    <row r="10" spans="1:10" ht="19.600000000000001">
      <c r="A10" s="1478"/>
      <c r="B10" s="801" t="s">
        <v>2717</v>
      </c>
      <c r="C10" s="805" t="s">
        <v>2721</v>
      </c>
      <c r="D10" s="805" t="s">
        <v>1208</v>
      </c>
      <c r="E10" s="805" t="s">
        <v>2679</v>
      </c>
      <c r="F10" s="805" t="s">
        <v>2679</v>
      </c>
      <c r="G10" s="805" t="s">
        <v>2721</v>
      </c>
      <c r="H10" s="805" t="s">
        <v>1208</v>
      </c>
      <c r="I10" s="805" t="s">
        <v>1208</v>
      </c>
    </row>
    <row r="11" spans="1:10" ht="16.7" thickBot="1">
      <c r="A11" s="802" t="s">
        <v>2274</v>
      </c>
      <c r="B11" s="647"/>
      <c r="C11" s="647"/>
      <c r="D11" s="648"/>
      <c r="E11" s="649"/>
      <c r="F11" s="649"/>
      <c r="G11" s="649"/>
      <c r="H11" s="649"/>
      <c r="I11" s="803"/>
    </row>
    <row r="12" spans="1:10">
      <c r="A12" s="652" t="s">
        <v>1943</v>
      </c>
      <c r="B12" s="581"/>
      <c r="C12" s="639" t="s">
        <v>1820</v>
      </c>
      <c r="D12" s="121"/>
      <c r="E12" s="581" t="s">
        <v>2718</v>
      </c>
      <c r="F12" s="121"/>
      <c r="G12" s="654" t="s">
        <v>2276</v>
      </c>
      <c r="H12" s="654"/>
      <c r="I12" s="582"/>
    </row>
    <row r="13" spans="1:10">
      <c r="A13" s="582"/>
      <c r="B13" s="582"/>
      <c r="C13" s="582"/>
      <c r="D13" s="121"/>
      <c r="E13" s="581" t="s">
        <v>1123</v>
      </c>
      <c r="F13" s="581"/>
      <c r="G13" s="581"/>
      <c r="H13" s="581"/>
      <c r="I13" s="582"/>
    </row>
    <row r="14" spans="1:10">
      <c r="A14" s="804" t="s">
        <v>2719</v>
      </c>
      <c r="B14" s="804"/>
      <c r="C14" s="794"/>
      <c r="D14" s="794"/>
      <c r="E14" s="794"/>
      <c r="F14" s="794"/>
      <c r="G14" s="794"/>
      <c r="H14" s="794"/>
      <c r="I14" s="794"/>
    </row>
    <row r="15" spans="1:10">
      <c r="A15" s="655" t="s">
        <v>2720</v>
      </c>
      <c r="B15" s="804"/>
      <c r="C15" s="794"/>
      <c r="D15" s="794"/>
      <c r="E15" s="794"/>
      <c r="F15" s="794"/>
      <c r="G15" s="794"/>
      <c r="H15" s="794"/>
      <c r="I15" s="794"/>
    </row>
  </sheetData>
  <mergeCells count="14">
    <mergeCell ref="F6:F7"/>
    <mergeCell ref="G6:G7"/>
    <mergeCell ref="H6:I6"/>
    <mergeCell ref="A8:A10"/>
    <mergeCell ref="F1:F2"/>
    <mergeCell ref="G1:I2"/>
    <mergeCell ref="A3:I3"/>
    <mergeCell ref="A4:I4"/>
    <mergeCell ref="A5:I5"/>
    <mergeCell ref="A6:A7"/>
    <mergeCell ref="B6:B7"/>
    <mergeCell ref="C6:C7"/>
    <mergeCell ref="D6:D7"/>
    <mergeCell ref="E6:E7"/>
  </mergeCells>
  <phoneticPr fontId="14" type="noConversion"/>
  <hyperlinks>
    <hyperlink ref="J1" location="預告統計資料發布時間表!A1" display="回發布時間表" xr:uid="{00000000-0004-0000-6400-000000000000}"/>
  </hyperlinks>
  <pageMargins left="0.7" right="0.7" top="0.75" bottom="0.75" header="0.3" footer="0.3"/>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O44"/>
  <sheetViews>
    <sheetView workbookViewId="0">
      <selection activeCell="O1" sqref="O1"/>
    </sheetView>
  </sheetViews>
  <sheetFormatPr defaultRowHeight="16.149999999999999"/>
  <cols>
    <col min="1" max="1" width="12.09765625" style="732" customWidth="1"/>
    <col min="2" max="2" width="15.5" style="732" customWidth="1"/>
    <col min="3" max="4" width="11.19921875" style="732" customWidth="1"/>
    <col min="5" max="5" width="13.09765625" style="732" customWidth="1"/>
    <col min="6" max="7" width="11.19921875" style="732" customWidth="1"/>
    <col min="8" max="8" width="11.5" style="732" customWidth="1"/>
    <col min="9" max="9" width="14.69921875" style="732" customWidth="1"/>
    <col min="10" max="10" width="11.19921875" style="732" customWidth="1"/>
    <col min="11" max="11" width="11.69921875" style="732" customWidth="1"/>
    <col min="12" max="13" width="9" style="732" customWidth="1"/>
    <col min="14" max="14" width="7.19921875" style="732" customWidth="1"/>
    <col min="15" max="15" width="12.69921875" style="732" customWidth="1"/>
  </cols>
  <sheetData>
    <row r="1" spans="1:15">
      <c r="A1" s="633" t="s">
        <v>1917</v>
      </c>
      <c r="B1" s="747"/>
      <c r="C1" s="768"/>
      <c r="D1" s="768"/>
      <c r="E1" s="768"/>
      <c r="F1" s="768"/>
      <c r="G1" s="768"/>
      <c r="H1" s="768"/>
      <c r="I1" s="768"/>
      <c r="J1" s="1350"/>
      <c r="K1" s="1350"/>
      <c r="L1" s="1350"/>
      <c r="M1" s="1350"/>
      <c r="N1" s="1350"/>
      <c r="O1" s="583" t="s">
        <v>753</v>
      </c>
    </row>
    <row r="2" spans="1:15">
      <c r="A2" s="734" t="s">
        <v>2722</v>
      </c>
      <c r="B2" s="806" t="s">
        <v>2723</v>
      </c>
      <c r="C2" s="768"/>
      <c r="D2" s="768"/>
      <c r="E2" s="768"/>
      <c r="F2" s="768"/>
      <c r="G2" s="768"/>
      <c r="H2" s="768"/>
      <c r="I2" s="768"/>
      <c r="J2" s="1350"/>
      <c r="K2" s="1350"/>
      <c r="L2" s="1350"/>
      <c r="M2" s="1350"/>
      <c r="N2" s="1350"/>
      <c r="O2" s="807"/>
    </row>
    <row r="3" spans="1:15" ht="22.5">
      <c r="A3" s="1451" t="s">
        <v>2724</v>
      </c>
      <c r="B3" s="1451"/>
      <c r="C3" s="1451"/>
      <c r="D3" s="1451"/>
      <c r="E3" s="1451"/>
      <c r="F3" s="1451"/>
      <c r="G3" s="1451"/>
      <c r="H3" s="1451"/>
      <c r="I3" s="1451"/>
      <c r="J3" s="1451"/>
      <c r="K3" s="1451"/>
      <c r="L3" s="1451"/>
      <c r="M3" s="1451"/>
      <c r="N3" s="1451"/>
    </row>
    <row r="4" spans="1:15" ht="16.7" thickBot="1">
      <c r="A4" s="808"/>
      <c r="B4" s="808"/>
      <c r="C4" s="808"/>
      <c r="D4" s="808"/>
      <c r="E4" s="808"/>
      <c r="F4" s="1452" t="s">
        <v>2765</v>
      </c>
      <c r="G4" s="1452"/>
      <c r="H4" s="1452"/>
      <c r="I4" s="1452"/>
      <c r="J4" s="808"/>
      <c r="K4" s="808"/>
      <c r="L4" s="1493" t="s">
        <v>2725</v>
      </c>
      <c r="M4" s="1493"/>
      <c r="N4" s="1493"/>
    </row>
    <row r="5" spans="1:15" ht="16.7" thickBot="1">
      <c r="A5" s="770" t="s">
        <v>2726</v>
      </c>
      <c r="B5" s="771" t="s">
        <v>2727</v>
      </c>
      <c r="C5" s="771" t="s">
        <v>2728</v>
      </c>
      <c r="D5" s="771" t="s">
        <v>2729</v>
      </c>
      <c r="E5" s="771" t="s">
        <v>2730</v>
      </c>
      <c r="F5" s="771" t="s">
        <v>2731</v>
      </c>
      <c r="G5" s="771" t="s">
        <v>2732</v>
      </c>
      <c r="H5" s="771" t="s">
        <v>2733</v>
      </c>
      <c r="I5" s="771" t="s">
        <v>2734</v>
      </c>
      <c r="J5" s="771" t="s">
        <v>2735</v>
      </c>
      <c r="K5" s="771" t="s">
        <v>2736</v>
      </c>
      <c r="L5" s="1465" t="s">
        <v>2737</v>
      </c>
      <c r="M5" s="1492"/>
      <c r="N5" s="809" t="s">
        <v>2738</v>
      </c>
      <c r="O5" s="810"/>
    </row>
    <row r="6" spans="1:15">
      <c r="A6" s="773" t="s">
        <v>2739</v>
      </c>
      <c r="B6" s="811">
        <v>6</v>
      </c>
      <c r="C6" s="791" t="s">
        <v>2691</v>
      </c>
      <c r="D6" s="812" t="s">
        <v>1104</v>
      </c>
      <c r="E6" s="812" t="s">
        <v>2691</v>
      </c>
      <c r="F6" s="812" t="s">
        <v>1104</v>
      </c>
      <c r="G6" s="812" t="s">
        <v>2691</v>
      </c>
      <c r="H6" s="812" t="s">
        <v>2740</v>
      </c>
      <c r="I6" s="812" t="s">
        <v>2691</v>
      </c>
      <c r="J6" s="791" t="s">
        <v>2740</v>
      </c>
      <c r="K6" s="791" t="s">
        <v>2691</v>
      </c>
      <c r="L6" s="1496" t="s">
        <v>2740</v>
      </c>
      <c r="M6" s="1497"/>
      <c r="N6" s="813" t="s">
        <v>1104</v>
      </c>
      <c r="O6" s="814"/>
    </row>
    <row r="7" spans="1:15" ht="20.75">
      <c r="A7" s="815"/>
      <c r="B7" s="816"/>
      <c r="C7" s="817"/>
      <c r="D7" s="817"/>
      <c r="E7" s="817"/>
      <c r="F7" s="817"/>
      <c r="G7" s="817"/>
      <c r="H7" s="817"/>
      <c r="I7" s="817"/>
      <c r="J7" s="817"/>
      <c r="K7" s="817"/>
      <c r="L7" s="1494"/>
      <c r="M7" s="1495"/>
      <c r="N7" s="818"/>
      <c r="O7" s="747"/>
    </row>
    <row r="8" spans="1:15" ht="20.75">
      <c r="A8" s="815"/>
      <c r="B8" s="816"/>
      <c r="C8" s="817"/>
      <c r="D8" s="817"/>
      <c r="E8" s="817"/>
      <c r="F8" s="817"/>
      <c r="G8" s="817"/>
      <c r="H8" s="817"/>
      <c r="I8" s="817"/>
      <c r="J8" s="817"/>
      <c r="K8" s="817"/>
      <c r="L8" s="1494"/>
      <c r="M8" s="1495"/>
      <c r="N8" s="818"/>
      <c r="O8" s="747"/>
    </row>
    <row r="9" spans="1:15" ht="20.75">
      <c r="A9" s="815"/>
      <c r="B9" s="816"/>
      <c r="C9" s="817"/>
      <c r="D9" s="817"/>
      <c r="E9" s="817"/>
      <c r="F9" s="817"/>
      <c r="G9" s="817"/>
      <c r="H9" s="817"/>
      <c r="I9" s="817"/>
      <c r="J9" s="817"/>
      <c r="K9" s="817"/>
      <c r="L9" s="1494"/>
      <c r="M9" s="1495"/>
      <c r="N9" s="818"/>
      <c r="O9" s="747"/>
    </row>
    <row r="10" spans="1:15" ht="20.75">
      <c r="A10" s="815"/>
      <c r="B10" s="816"/>
      <c r="C10" s="817"/>
      <c r="D10" s="817"/>
      <c r="E10" s="817"/>
      <c r="F10" s="817"/>
      <c r="G10" s="817"/>
      <c r="H10" s="817"/>
      <c r="I10" s="817"/>
      <c r="J10" s="817"/>
      <c r="K10" s="817"/>
      <c r="L10" s="1494"/>
      <c r="M10" s="1495"/>
      <c r="N10" s="818"/>
      <c r="O10" s="747"/>
    </row>
    <row r="11" spans="1:15" ht="20.75">
      <c r="A11" s="815"/>
      <c r="B11" s="816"/>
      <c r="C11" s="817"/>
      <c r="D11" s="817"/>
      <c r="E11" s="817"/>
      <c r="F11" s="817"/>
      <c r="G11" s="817"/>
      <c r="H11" s="817"/>
      <c r="I11" s="817"/>
      <c r="J11" s="817"/>
      <c r="K11" s="817"/>
      <c r="L11" s="1494"/>
      <c r="M11" s="1495"/>
      <c r="N11" s="818"/>
      <c r="O11" s="747"/>
    </row>
    <row r="12" spans="1:15" ht="20.75">
      <c r="A12" s="815"/>
      <c r="B12" s="816"/>
      <c r="C12" s="817"/>
      <c r="D12" s="817"/>
      <c r="E12" s="817"/>
      <c r="F12" s="817"/>
      <c r="G12" s="817"/>
      <c r="H12" s="817"/>
      <c r="I12" s="817"/>
      <c r="J12" s="817"/>
      <c r="K12" s="817"/>
      <c r="L12" s="1498"/>
      <c r="M12" s="1499"/>
      <c r="N12" s="818"/>
      <c r="O12" s="747"/>
    </row>
    <row r="13" spans="1:15" ht="20.75">
      <c r="A13" s="815"/>
      <c r="B13" s="816"/>
      <c r="C13" s="817"/>
      <c r="D13" s="817"/>
      <c r="E13" s="817"/>
      <c r="F13" s="817"/>
      <c r="G13" s="817"/>
      <c r="H13" s="817"/>
      <c r="I13" s="817"/>
      <c r="J13" s="817"/>
      <c r="K13" s="817"/>
      <c r="L13" s="1494"/>
      <c r="M13" s="1495"/>
      <c r="N13" s="818"/>
      <c r="O13" s="747"/>
    </row>
    <row r="14" spans="1:15" ht="20.75">
      <c r="A14" s="815"/>
      <c r="B14" s="816"/>
      <c r="C14" s="817"/>
      <c r="D14" s="817"/>
      <c r="E14" s="817"/>
      <c r="F14" s="817"/>
      <c r="G14" s="817"/>
      <c r="H14" s="817"/>
      <c r="I14" s="817"/>
      <c r="J14" s="817"/>
      <c r="K14" s="817"/>
      <c r="L14" s="1494"/>
      <c r="M14" s="1495"/>
      <c r="N14" s="818"/>
      <c r="O14" s="747"/>
    </row>
    <row r="15" spans="1:15" ht="20.75">
      <c r="A15" s="815"/>
      <c r="B15" s="816"/>
      <c r="C15" s="817"/>
      <c r="D15" s="817"/>
      <c r="E15" s="817"/>
      <c r="F15" s="817"/>
      <c r="G15" s="817"/>
      <c r="H15" s="817"/>
      <c r="I15" s="817"/>
      <c r="J15" s="817"/>
      <c r="K15" s="817"/>
      <c r="L15" s="1494"/>
      <c r="M15" s="1495"/>
      <c r="N15" s="818"/>
      <c r="O15" s="747"/>
    </row>
    <row r="16" spans="1:15" ht="20.75">
      <c r="A16" s="815"/>
      <c r="B16" s="816"/>
      <c r="C16" s="817"/>
      <c r="D16" s="817"/>
      <c r="E16" s="817"/>
      <c r="F16" s="817"/>
      <c r="G16" s="817"/>
      <c r="H16" s="817"/>
      <c r="I16" s="817"/>
      <c r="J16" s="817"/>
      <c r="K16" s="817"/>
      <c r="L16" s="1494"/>
      <c r="M16" s="1495"/>
      <c r="N16" s="818"/>
      <c r="O16" s="747"/>
    </row>
    <row r="17" spans="1:15" ht="20.75">
      <c r="A17" s="815"/>
      <c r="B17" s="816"/>
      <c r="C17" s="817"/>
      <c r="D17" s="817"/>
      <c r="E17" s="817"/>
      <c r="F17" s="817"/>
      <c r="G17" s="817"/>
      <c r="H17" s="817"/>
      <c r="I17" s="817"/>
      <c r="J17" s="817"/>
      <c r="K17" s="817"/>
      <c r="L17" s="1494"/>
      <c r="M17" s="1495"/>
      <c r="N17" s="818"/>
      <c r="O17" s="747"/>
    </row>
    <row r="18" spans="1:15" ht="20.75">
      <c r="A18" s="815"/>
      <c r="B18" s="816"/>
      <c r="C18" s="817"/>
      <c r="D18" s="817"/>
      <c r="E18" s="817"/>
      <c r="F18" s="817"/>
      <c r="G18" s="817"/>
      <c r="H18" s="817"/>
      <c r="I18" s="817"/>
      <c r="J18" s="817"/>
      <c r="K18" s="817"/>
      <c r="L18" s="1494"/>
      <c r="M18" s="1495"/>
      <c r="N18" s="818"/>
      <c r="O18" s="747"/>
    </row>
    <row r="19" spans="1:15" ht="21.35" thickBot="1">
      <c r="A19" s="819"/>
      <c r="B19" s="820"/>
      <c r="C19" s="821"/>
      <c r="D19" s="821"/>
      <c r="E19" s="821"/>
      <c r="F19" s="821"/>
      <c r="G19" s="821"/>
      <c r="H19" s="821"/>
      <c r="I19" s="821"/>
      <c r="J19" s="821"/>
      <c r="K19" s="821"/>
      <c r="L19" s="1501"/>
      <c r="M19" s="1502"/>
      <c r="N19" s="822"/>
      <c r="O19" s="747"/>
    </row>
    <row r="20" spans="1:15" ht="20.75">
      <c r="A20" s="823"/>
      <c r="B20" s="824"/>
      <c r="C20" s="825"/>
      <c r="D20" s="825"/>
      <c r="E20" s="825"/>
      <c r="F20" s="825"/>
      <c r="G20" s="825"/>
      <c r="H20" s="825"/>
      <c r="I20" s="825"/>
      <c r="J20" s="825"/>
      <c r="K20" s="825"/>
      <c r="L20" s="825"/>
      <c r="M20" s="825"/>
      <c r="N20" s="825"/>
      <c r="O20" s="825"/>
    </row>
    <row r="21" spans="1:15" ht="20.75">
      <c r="A21" s="826"/>
      <c r="B21" s="824"/>
      <c r="C21" s="825"/>
      <c r="D21" s="825"/>
      <c r="E21" s="825"/>
      <c r="F21" s="825"/>
      <c r="G21" s="825"/>
      <c r="H21" s="825"/>
      <c r="I21" s="825"/>
      <c r="J21" s="825"/>
      <c r="K21" s="825"/>
      <c r="L21" s="825"/>
      <c r="M21" s="825"/>
      <c r="N21" s="825"/>
      <c r="O21" s="825"/>
    </row>
    <row r="22" spans="1:15">
      <c r="A22" s="633" t="s">
        <v>1917</v>
      </c>
      <c r="B22" s="747"/>
      <c r="C22" s="768"/>
      <c r="D22" s="768"/>
      <c r="E22" s="768"/>
      <c r="F22" s="768"/>
      <c r="G22" s="768"/>
      <c r="H22" s="768"/>
      <c r="I22" s="768"/>
      <c r="J22" s="1350"/>
      <c r="K22" s="1350"/>
      <c r="L22" s="1350"/>
      <c r="M22" s="1350"/>
      <c r="N22" s="1350"/>
      <c r="O22" s="747"/>
    </row>
    <row r="23" spans="1:15">
      <c r="A23" s="734" t="s">
        <v>2741</v>
      </c>
      <c r="B23" s="806" t="s">
        <v>2742</v>
      </c>
      <c r="C23" s="768"/>
      <c r="D23" s="768"/>
      <c r="E23" s="768"/>
      <c r="F23" s="768"/>
      <c r="G23" s="768"/>
      <c r="H23" s="768"/>
      <c r="I23" s="768"/>
      <c r="J23" s="1350"/>
      <c r="K23" s="1350"/>
      <c r="L23" s="1350"/>
      <c r="M23" s="1350"/>
      <c r="N23" s="1350"/>
      <c r="O23" s="747"/>
    </row>
    <row r="24" spans="1:15" ht="22.5">
      <c r="A24" s="1451" t="s">
        <v>2743</v>
      </c>
      <c r="B24" s="1451"/>
      <c r="C24" s="1451"/>
      <c r="D24" s="1451"/>
      <c r="E24" s="1451"/>
      <c r="F24" s="1451"/>
      <c r="G24" s="1451"/>
      <c r="H24" s="1451"/>
      <c r="I24" s="1451"/>
      <c r="J24" s="1451"/>
      <c r="K24" s="1451"/>
      <c r="L24" s="1451"/>
      <c r="M24" s="1451"/>
      <c r="N24" s="1451"/>
      <c r="O24" s="747"/>
    </row>
    <row r="25" spans="1:15" ht="16.7" thickBot="1">
      <c r="A25" s="808"/>
      <c r="B25" s="808"/>
      <c r="C25" s="808"/>
      <c r="D25" s="808"/>
      <c r="E25" s="808"/>
      <c r="F25" s="1452" t="s">
        <v>2744</v>
      </c>
      <c r="G25" s="1452"/>
      <c r="H25" s="1452"/>
      <c r="I25" s="1452"/>
      <c r="J25" s="808"/>
      <c r="K25" s="808"/>
      <c r="L25" s="1493" t="s">
        <v>2725</v>
      </c>
      <c r="M25" s="1493"/>
      <c r="N25" s="1493"/>
      <c r="O25" s="747"/>
    </row>
    <row r="26" spans="1:15" ht="32.85" thickBot="1">
      <c r="A26" s="770" t="s">
        <v>2745</v>
      </c>
      <c r="B26" s="771" t="s">
        <v>2746</v>
      </c>
      <c r="C26" s="771" t="s">
        <v>2747</v>
      </c>
      <c r="D26" s="771" t="s">
        <v>2748</v>
      </c>
      <c r="E26" s="771" t="s">
        <v>2749</v>
      </c>
      <c r="F26" s="771" t="s">
        <v>2750</v>
      </c>
      <c r="G26" s="771" t="s">
        <v>2751</v>
      </c>
      <c r="H26" s="771" t="s">
        <v>2752</v>
      </c>
      <c r="I26" s="771" t="s">
        <v>2753</v>
      </c>
      <c r="J26" s="771" t="s">
        <v>2754</v>
      </c>
      <c r="K26" s="771" t="s">
        <v>2755</v>
      </c>
      <c r="L26" s="771" t="s">
        <v>2756</v>
      </c>
      <c r="M26" s="772" t="s">
        <v>2757</v>
      </c>
      <c r="N26" s="747"/>
      <c r="O26" s="747"/>
    </row>
    <row r="27" spans="1:15">
      <c r="A27" s="773" t="s">
        <v>2739</v>
      </c>
      <c r="B27" s="812" t="s">
        <v>2740</v>
      </c>
      <c r="C27" s="421">
        <v>1</v>
      </c>
      <c r="D27" s="811">
        <v>5</v>
      </c>
      <c r="E27" s="812" t="s">
        <v>2740</v>
      </c>
      <c r="F27" s="812" t="s">
        <v>2740</v>
      </c>
      <c r="G27" s="812" t="s">
        <v>2691</v>
      </c>
      <c r="H27" s="812" t="s">
        <v>1104</v>
      </c>
      <c r="I27" s="812" t="s">
        <v>1104</v>
      </c>
      <c r="J27" s="791" t="s">
        <v>1104</v>
      </c>
      <c r="K27" s="791" t="s">
        <v>1104</v>
      </c>
      <c r="L27" s="791" t="s">
        <v>2740</v>
      </c>
      <c r="M27" s="827" t="s">
        <v>1104</v>
      </c>
      <c r="N27" s="828"/>
      <c r="O27" s="747"/>
    </row>
    <row r="28" spans="1:15" ht="20.75">
      <c r="A28" s="815"/>
      <c r="B28" s="816"/>
      <c r="C28" s="817"/>
      <c r="D28" s="817"/>
      <c r="E28" s="817"/>
      <c r="F28" s="817"/>
      <c r="G28" s="817"/>
      <c r="H28" s="817"/>
      <c r="I28" s="817"/>
      <c r="J28" s="817"/>
      <c r="K28" s="817"/>
      <c r="L28" s="817"/>
      <c r="M28" s="829"/>
      <c r="N28" s="829"/>
      <c r="O28" s="747"/>
    </row>
    <row r="29" spans="1:15" ht="20.75">
      <c r="A29" s="815"/>
      <c r="B29" s="816"/>
      <c r="C29" s="817"/>
      <c r="D29" s="817"/>
      <c r="E29" s="817"/>
      <c r="F29" s="817"/>
      <c r="G29" s="817"/>
      <c r="H29" s="817"/>
      <c r="I29" s="817"/>
      <c r="J29" s="817"/>
      <c r="K29" s="817"/>
      <c r="L29" s="817"/>
      <c r="M29" s="829"/>
      <c r="N29" s="829"/>
      <c r="O29" s="747"/>
    </row>
    <row r="30" spans="1:15" ht="20.75">
      <c r="A30" s="815"/>
      <c r="B30" s="816"/>
      <c r="C30" s="817"/>
      <c r="D30" s="817"/>
      <c r="E30" s="817"/>
      <c r="F30" s="817"/>
      <c r="G30" s="817"/>
      <c r="H30" s="817"/>
      <c r="I30" s="817"/>
      <c r="J30" s="817"/>
      <c r="K30" s="817"/>
      <c r="L30" s="817"/>
      <c r="M30" s="829"/>
      <c r="N30" s="829"/>
      <c r="O30" s="747"/>
    </row>
    <row r="31" spans="1:15" ht="20.75">
      <c r="A31" s="815"/>
      <c r="B31" s="816"/>
      <c r="C31" s="817"/>
      <c r="D31" s="817"/>
      <c r="E31" s="817"/>
      <c r="F31" s="817"/>
      <c r="G31" s="817"/>
      <c r="H31" s="817"/>
      <c r="I31" s="817"/>
      <c r="J31" s="817"/>
      <c r="K31" s="817"/>
      <c r="L31" s="817"/>
      <c r="M31" s="829"/>
      <c r="N31" s="829"/>
      <c r="O31" s="747"/>
    </row>
    <row r="32" spans="1:15" ht="20.75">
      <c r="A32" s="815"/>
      <c r="B32" s="816"/>
      <c r="C32" s="817"/>
      <c r="D32" s="817"/>
      <c r="E32" s="817"/>
      <c r="F32" s="817"/>
      <c r="G32" s="817"/>
      <c r="H32" s="817"/>
      <c r="I32" s="817"/>
      <c r="J32" s="817"/>
      <c r="K32" s="817"/>
      <c r="L32" s="817"/>
      <c r="M32" s="829"/>
      <c r="N32" s="829"/>
      <c r="O32" s="747"/>
    </row>
    <row r="33" spans="1:15" ht="20.75">
      <c r="A33" s="815"/>
      <c r="B33" s="816"/>
      <c r="C33" s="817"/>
      <c r="D33" s="817"/>
      <c r="E33" s="817"/>
      <c r="F33" s="817"/>
      <c r="G33" s="817"/>
      <c r="H33" s="817"/>
      <c r="I33" s="817"/>
      <c r="J33" s="817"/>
      <c r="K33" s="817"/>
      <c r="L33" s="817"/>
      <c r="M33" s="829"/>
      <c r="N33" s="829"/>
      <c r="O33" s="747"/>
    </row>
    <row r="34" spans="1:15" ht="20.75">
      <c r="A34" s="815"/>
      <c r="B34" s="816"/>
      <c r="C34" s="817"/>
      <c r="D34" s="817"/>
      <c r="E34" s="817"/>
      <c r="F34" s="817"/>
      <c r="G34" s="817"/>
      <c r="H34" s="817"/>
      <c r="I34" s="817"/>
      <c r="J34" s="817"/>
      <c r="K34" s="817"/>
      <c r="L34" s="817"/>
      <c r="M34" s="829"/>
      <c r="N34" s="829"/>
      <c r="O34" s="747"/>
    </row>
    <row r="35" spans="1:15" ht="20.75">
      <c r="A35" s="815"/>
      <c r="B35" s="816"/>
      <c r="C35" s="817"/>
      <c r="D35" s="817"/>
      <c r="E35" s="817"/>
      <c r="F35" s="817"/>
      <c r="G35" s="817"/>
      <c r="H35" s="817"/>
      <c r="I35" s="817"/>
      <c r="J35" s="817"/>
      <c r="K35" s="817"/>
      <c r="L35" s="817"/>
      <c r="M35" s="829"/>
      <c r="N35" s="829"/>
      <c r="O35" s="747"/>
    </row>
    <row r="36" spans="1:15" ht="20.75">
      <c r="A36" s="815"/>
      <c r="B36" s="816"/>
      <c r="C36" s="817"/>
      <c r="D36" s="817"/>
      <c r="E36" s="817"/>
      <c r="F36" s="817"/>
      <c r="G36" s="817"/>
      <c r="H36" s="817"/>
      <c r="I36" s="817"/>
      <c r="J36" s="817"/>
      <c r="K36" s="817"/>
      <c r="L36" s="817"/>
      <c r="M36" s="829"/>
      <c r="N36" s="829"/>
      <c r="O36" s="747"/>
    </row>
    <row r="37" spans="1:15" ht="16.7" thickBot="1">
      <c r="A37" s="766" t="s">
        <v>2758</v>
      </c>
      <c r="B37" s="647"/>
      <c r="C37" s="647"/>
      <c r="D37" s="648"/>
      <c r="E37" s="649"/>
      <c r="F37" s="649"/>
      <c r="G37" s="648"/>
      <c r="H37" s="648"/>
      <c r="I37" s="649"/>
      <c r="J37" s="647"/>
      <c r="K37" s="650"/>
      <c r="L37" s="651"/>
      <c r="M37" s="651"/>
      <c r="N37" s="651"/>
      <c r="O37" s="747"/>
    </row>
    <row r="38" spans="1:15">
      <c r="A38" s="639"/>
      <c r="B38" s="581"/>
      <c r="C38" s="581"/>
      <c r="D38" s="582"/>
      <c r="E38" s="746"/>
      <c r="F38" s="746"/>
      <c r="G38" s="582"/>
      <c r="H38" s="582"/>
      <c r="I38" s="746"/>
      <c r="J38" s="581"/>
      <c r="K38" s="653"/>
      <c r="L38" s="582"/>
      <c r="M38" s="582"/>
      <c r="N38" s="830" t="s">
        <v>2767</v>
      </c>
      <c r="O38" s="747"/>
    </row>
    <row r="39" spans="1:15">
      <c r="A39" s="652" t="s">
        <v>1943</v>
      </c>
      <c r="B39" s="581"/>
      <c r="C39" s="746" t="s">
        <v>1820</v>
      </c>
      <c r="D39" s="582"/>
      <c r="E39" s="582"/>
      <c r="F39" s="581" t="s">
        <v>2759</v>
      </c>
      <c r="G39" s="582"/>
      <c r="H39" s="582"/>
      <c r="I39" s="831" t="s">
        <v>2760</v>
      </c>
      <c r="J39" s="582"/>
      <c r="K39" s="654"/>
      <c r="L39" s="582"/>
      <c r="M39" s="582"/>
      <c r="N39" s="582"/>
      <c r="O39" s="747"/>
    </row>
    <row r="40" spans="1:15">
      <c r="A40" s="582"/>
      <c r="B40" s="582"/>
      <c r="C40" s="582"/>
      <c r="D40" s="582"/>
      <c r="E40" s="582"/>
      <c r="F40" s="581" t="s">
        <v>2761</v>
      </c>
      <c r="G40" s="582"/>
      <c r="H40" s="581"/>
      <c r="I40" s="581"/>
      <c r="J40" s="654"/>
      <c r="K40" s="582"/>
      <c r="L40" s="582"/>
      <c r="M40" s="582"/>
      <c r="N40" s="582"/>
      <c r="O40" s="747"/>
    </row>
    <row r="41" spans="1:15">
      <c r="A41" s="605" t="s">
        <v>2762</v>
      </c>
      <c r="B41" s="733"/>
      <c r="C41" s="733"/>
      <c r="D41" s="733"/>
      <c r="E41" s="733"/>
      <c r="F41" s="733"/>
      <c r="G41" s="733"/>
      <c r="H41" s="733"/>
      <c r="I41" s="733"/>
      <c r="J41" s="733"/>
      <c r="K41" s="733"/>
      <c r="L41" s="733"/>
      <c r="M41" s="733"/>
      <c r="N41" s="733"/>
      <c r="O41" s="733"/>
    </row>
    <row r="42" spans="1:15">
      <c r="A42" s="605" t="s">
        <v>2763</v>
      </c>
      <c r="B42" s="733"/>
      <c r="C42" s="733"/>
      <c r="D42" s="733"/>
      <c r="E42" s="733"/>
      <c r="F42" s="733"/>
      <c r="G42" s="733"/>
      <c r="H42" s="733"/>
      <c r="I42" s="733"/>
      <c r="J42" s="733"/>
      <c r="K42" s="733"/>
      <c r="L42" s="733"/>
      <c r="M42" s="733"/>
      <c r="N42" s="733"/>
      <c r="O42" s="733"/>
    </row>
    <row r="43" spans="1:15">
      <c r="A43" s="832" t="s">
        <v>2764</v>
      </c>
      <c r="B43" s="733"/>
      <c r="C43" s="733"/>
      <c r="D43" s="733"/>
      <c r="E43" s="733"/>
      <c r="F43" s="733"/>
      <c r="G43" s="733"/>
      <c r="H43" s="733"/>
      <c r="I43" s="733"/>
      <c r="J43" s="733"/>
      <c r="K43" s="733"/>
      <c r="L43" s="733"/>
      <c r="M43" s="733"/>
      <c r="N43" s="733"/>
      <c r="O43" s="733"/>
    </row>
    <row r="44" spans="1:15">
      <c r="A44" s="1500"/>
      <c r="B44" s="1500"/>
      <c r="C44" s="1500"/>
      <c r="D44" s="1500"/>
      <c r="E44" s="1500"/>
      <c r="F44" s="1500"/>
      <c r="G44" s="1500"/>
      <c r="H44" s="1500"/>
      <c r="I44" s="1500"/>
      <c r="J44" s="1500"/>
      <c r="K44" s="1500"/>
      <c r="L44" s="1500"/>
      <c r="M44" s="1500"/>
      <c r="N44" s="1500"/>
      <c r="O44" s="767"/>
    </row>
  </sheetData>
  <mergeCells count="26">
    <mergeCell ref="A44:N44"/>
    <mergeCell ref="L18:M18"/>
    <mergeCell ref="L19:M19"/>
    <mergeCell ref="J22:J23"/>
    <mergeCell ref="K22:N23"/>
    <mergeCell ref="A24:N24"/>
    <mergeCell ref="F25:I25"/>
    <mergeCell ref="L25:N25"/>
    <mergeCell ref="L17:M17"/>
    <mergeCell ref="L6:M6"/>
    <mergeCell ref="L7:M7"/>
    <mergeCell ref="L8:M8"/>
    <mergeCell ref="L9:M9"/>
    <mergeCell ref="L10:M10"/>
    <mergeCell ref="L11:M11"/>
    <mergeCell ref="L12:M12"/>
    <mergeCell ref="L13:M13"/>
    <mergeCell ref="L14:M14"/>
    <mergeCell ref="L15:M15"/>
    <mergeCell ref="L16:M16"/>
    <mergeCell ref="L5:M5"/>
    <mergeCell ref="J1:J2"/>
    <mergeCell ref="K1:N2"/>
    <mergeCell ref="A3:N3"/>
    <mergeCell ref="F4:I4"/>
    <mergeCell ref="L4:N4"/>
  </mergeCells>
  <phoneticPr fontId="14" type="noConversion"/>
  <hyperlinks>
    <hyperlink ref="O1" location="預告統計資料發布時間表!A1" display="回發布時間表" xr:uid="{00000000-0004-0000-6500-000000000000}"/>
  </hyperlinks>
  <pageMargins left="0.7" right="0.7" top="0.75" bottom="0.75" header="0.3" footer="0.3"/>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Q27"/>
  <sheetViews>
    <sheetView workbookViewId="0">
      <selection activeCell="P2" sqref="P2"/>
    </sheetView>
  </sheetViews>
  <sheetFormatPr defaultRowHeight="16.149999999999999"/>
  <cols>
    <col min="1" max="1" width="5.8984375" style="835" customWidth="1"/>
    <col min="2" max="2" width="6.59765625" style="835" customWidth="1"/>
    <col min="3" max="3" width="9.59765625" style="835" customWidth="1"/>
    <col min="4" max="4" width="10.19921875" style="835" customWidth="1"/>
    <col min="5" max="6" width="10" style="835" customWidth="1"/>
    <col min="7" max="7" width="14.5" style="835" customWidth="1"/>
    <col min="8" max="9" width="10" style="835" customWidth="1"/>
    <col min="10" max="10" width="12.8984375" style="835" customWidth="1"/>
    <col min="11" max="12" width="17.5" style="835" customWidth="1"/>
    <col min="13" max="14" width="14" style="835" customWidth="1"/>
    <col min="15" max="15" width="18.8984375" style="835" customWidth="1"/>
    <col min="16" max="17" width="8.8984375" style="835"/>
  </cols>
  <sheetData>
    <row r="1" spans="1:17">
      <c r="A1" s="1503" t="s">
        <v>1221</v>
      </c>
      <c r="B1" s="1503"/>
      <c r="C1" s="833"/>
      <c r="D1" s="834"/>
      <c r="E1" s="808"/>
      <c r="F1" s="808"/>
      <c r="G1" s="808"/>
      <c r="H1" s="808"/>
      <c r="I1" s="808"/>
      <c r="J1" s="808"/>
      <c r="K1" s="808"/>
      <c r="L1" s="1504" t="s">
        <v>1067</v>
      </c>
      <c r="M1" s="1504"/>
      <c r="N1" s="1505" t="s">
        <v>1919</v>
      </c>
      <c r="O1" s="1506"/>
    </row>
    <row r="2" spans="1:17">
      <c r="A2" s="1507" t="s">
        <v>2768</v>
      </c>
      <c r="B2" s="1507"/>
      <c r="C2" s="836" t="s">
        <v>2769</v>
      </c>
      <c r="D2" s="836"/>
      <c r="E2" s="808"/>
      <c r="F2" s="808"/>
      <c r="G2" s="808"/>
      <c r="H2" s="808"/>
      <c r="I2" s="808"/>
      <c r="J2" s="808"/>
      <c r="K2" s="808"/>
      <c r="L2" s="1504" t="s">
        <v>2770</v>
      </c>
      <c r="M2" s="1504"/>
      <c r="N2" s="1508" t="s">
        <v>2771</v>
      </c>
      <c r="O2" s="1509"/>
      <c r="P2" s="583" t="s">
        <v>1326</v>
      </c>
    </row>
    <row r="3" spans="1:17" ht="22.5">
      <c r="A3" s="1511" t="s">
        <v>2772</v>
      </c>
      <c r="B3" s="1511"/>
      <c r="C3" s="1511"/>
      <c r="D3" s="1511"/>
      <c r="E3" s="1511"/>
      <c r="F3" s="1511"/>
      <c r="G3" s="1511"/>
      <c r="H3" s="1511"/>
      <c r="I3" s="1511"/>
      <c r="J3" s="1511"/>
      <c r="K3" s="1511"/>
      <c r="L3" s="1511"/>
      <c r="M3" s="1511"/>
      <c r="N3" s="1511"/>
      <c r="O3" s="1511"/>
    </row>
    <row r="4" spans="1:17" ht="16.7" thickBot="1">
      <c r="A4" s="1452" t="s">
        <v>2814</v>
      </c>
      <c r="B4" s="1452"/>
      <c r="C4" s="1452"/>
      <c r="D4" s="1452"/>
      <c r="E4" s="1452"/>
      <c r="F4" s="1452"/>
      <c r="G4" s="1452"/>
      <c r="H4" s="1452"/>
      <c r="I4" s="1452"/>
      <c r="J4" s="1452"/>
      <c r="K4" s="1452"/>
      <c r="L4" s="1452"/>
      <c r="M4" s="1452"/>
      <c r="N4" s="1452"/>
      <c r="O4" s="1452"/>
    </row>
    <row r="5" spans="1:17" ht="16.7" thickBot="1">
      <c r="A5" s="1512" t="s">
        <v>2773</v>
      </c>
      <c r="B5" s="1512"/>
      <c r="C5" s="1512"/>
      <c r="D5" s="1513" t="s">
        <v>2774</v>
      </c>
      <c r="E5" s="1513"/>
      <c r="F5" s="1513"/>
      <c r="G5" s="1513"/>
      <c r="H5" s="1513"/>
      <c r="I5" s="1513"/>
      <c r="J5" s="1513"/>
      <c r="K5" s="1513"/>
      <c r="L5" s="1514" t="s">
        <v>2775</v>
      </c>
      <c r="M5" s="1514"/>
      <c r="N5" s="1514"/>
      <c r="O5" s="1515" t="s">
        <v>2776</v>
      </c>
      <c r="P5" s="837"/>
      <c r="Q5" s="837"/>
    </row>
    <row r="6" spans="1:17" ht="16.7" thickBot="1">
      <c r="A6" s="1512"/>
      <c r="B6" s="1512"/>
      <c r="C6" s="1512"/>
      <c r="D6" s="1510" t="s">
        <v>2777</v>
      </c>
      <c r="E6" s="1517" t="s">
        <v>2778</v>
      </c>
      <c r="F6" s="1517"/>
      <c r="G6" s="1518" t="s">
        <v>2779</v>
      </c>
      <c r="H6" s="1518"/>
      <c r="I6" s="1518"/>
      <c r="J6" s="1519" t="s">
        <v>2780</v>
      </c>
      <c r="K6" s="1519"/>
      <c r="L6" s="1514"/>
      <c r="M6" s="1514"/>
      <c r="N6" s="1514"/>
      <c r="O6" s="1515"/>
      <c r="P6" s="837"/>
      <c r="Q6" s="837"/>
    </row>
    <row r="7" spans="1:17" ht="16.7" thickBot="1">
      <c r="A7" s="1512"/>
      <c r="B7" s="1512"/>
      <c r="C7" s="1512"/>
      <c r="D7" s="1510"/>
      <c r="E7" s="1510" t="s">
        <v>2781</v>
      </c>
      <c r="F7" s="1510" t="s">
        <v>2782</v>
      </c>
      <c r="G7" s="1532" t="s">
        <v>2783</v>
      </c>
      <c r="H7" s="1532" t="s">
        <v>2784</v>
      </c>
      <c r="I7" s="1532" t="s">
        <v>2785</v>
      </c>
      <c r="J7" s="1510" t="s">
        <v>2786</v>
      </c>
      <c r="K7" s="1522" t="s">
        <v>2787</v>
      </c>
      <c r="L7" s="1519" t="s">
        <v>2788</v>
      </c>
      <c r="M7" s="1519"/>
      <c r="N7" s="1516" t="s">
        <v>2789</v>
      </c>
      <c r="O7" s="1515"/>
      <c r="P7" s="837"/>
      <c r="Q7" s="837"/>
    </row>
    <row r="8" spans="1:17" ht="27.1" thickBot="1">
      <c r="A8" s="1512"/>
      <c r="B8" s="1512"/>
      <c r="C8" s="1512"/>
      <c r="D8" s="1510"/>
      <c r="E8" s="1510"/>
      <c r="F8" s="1510"/>
      <c r="G8" s="1532"/>
      <c r="H8" s="1532"/>
      <c r="I8" s="1532"/>
      <c r="J8" s="1510"/>
      <c r="K8" s="1522" t="s">
        <v>2790</v>
      </c>
      <c r="L8" s="838" t="s">
        <v>2791</v>
      </c>
      <c r="M8" s="839" t="s">
        <v>2792</v>
      </c>
      <c r="N8" s="1516"/>
      <c r="O8" s="1516"/>
      <c r="P8" s="837"/>
      <c r="Q8" s="837"/>
    </row>
    <row r="9" spans="1:17" ht="21.35" thickBot="1">
      <c r="A9" s="1512" t="s">
        <v>1230</v>
      </c>
      <c r="B9" s="1526" t="s">
        <v>1233</v>
      </c>
      <c r="C9" s="1527"/>
      <c r="D9" s="840">
        <v>16</v>
      </c>
      <c r="E9" s="840">
        <v>11</v>
      </c>
      <c r="F9" s="840">
        <v>5</v>
      </c>
      <c r="G9" s="840">
        <v>16</v>
      </c>
      <c r="H9" s="840" t="s">
        <v>2721</v>
      </c>
      <c r="I9" s="840" t="s">
        <v>1208</v>
      </c>
      <c r="J9" s="840" t="s">
        <v>1208</v>
      </c>
      <c r="K9" s="840">
        <v>16</v>
      </c>
      <c r="L9" s="840">
        <v>94262.33</v>
      </c>
      <c r="M9" s="841">
        <v>8652.3799999999992</v>
      </c>
      <c r="N9" s="841" t="s">
        <v>2721</v>
      </c>
      <c r="O9" s="841">
        <v>683</v>
      </c>
      <c r="P9" s="842"/>
      <c r="Q9" s="842"/>
    </row>
    <row r="10" spans="1:17" ht="21.35" thickBot="1">
      <c r="A10" s="1523"/>
      <c r="B10" s="1528" t="s">
        <v>2793</v>
      </c>
      <c r="C10" s="1529"/>
      <c r="D10" s="843">
        <v>6</v>
      </c>
      <c r="E10" s="843">
        <v>4</v>
      </c>
      <c r="F10" s="843">
        <v>2</v>
      </c>
      <c r="G10" s="843">
        <v>6</v>
      </c>
      <c r="H10" s="843" t="s">
        <v>2808</v>
      </c>
      <c r="I10" s="843" t="s">
        <v>2721</v>
      </c>
      <c r="J10" s="843" t="s">
        <v>2679</v>
      </c>
      <c r="K10" s="843">
        <v>6</v>
      </c>
      <c r="L10" s="843">
        <v>43182.16</v>
      </c>
      <c r="M10" s="844">
        <v>5789.49</v>
      </c>
      <c r="N10" s="844" t="s">
        <v>2721</v>
      </c>
      <c r="O10" s="844">
        <v>96</v>
      </c>
      <c r="P10" s="842"/>
      <c r="Q10" s="842"/>
    </row>
    <row r="11" spans="1:17" ht="21.35" thickBot="1">
      <c r="A11" s="1523"/>
      <c r="B11" s="1528" t="s">
        <v>2794</v>
      </c>
      <c r="C11" s="1529"/>
      <c r="D11" s="843">
        <v>9</v>
      </c>
      <c r="E11" s="843">
        <v>6</v>
      </c>
      <c r="F11" s="843">
        <v>3</v>
      </c>
      <c r="G11" s="843">
        <v>9</v>
      </c>
      <c r="H11" s="843" t="s">
        <v>1208</v>
      </c>
      <c r="I11" s="843" t="s">
        <v>2809</v>
      </c>
      <c r="J11" s="843" t="s">
        <v>2810</v>
      </c>
      <c r="K11" s="843">
        <v>9</v>
      </c>
      <c r="L11" s="843">
        <v>50272.87</v>
      </c>
      <c r="M11" s="844">
        <v>2458.6</v>
      </c>
      <c r="N11" s="844" t="s">
        <v>1208</v>
      </c>
      <c r="O11" s="844">
        <v>537</v>
      </c>
      <c r="P11" s="842"/>
      <c r="Q11" s="842"/>
    </row>
    <row r="12" spans="1:17" ht="21.35" thickBot="1">
      <c r="A12" s="1523"/>
      <c r="B12" s="1530" t="s">
        <v>2795</v>
      </c>
      <c r="C12" s="1531"/>
      <c r="D12" s="843" t="s">
        <v>2811</v>
      </c>
      <c r="E12" s="843" t="s">
        <v>2721</v>
      </c>
      <c r="F12" s="843" t="s">
        <v>1208</v>
      </c>
      <c r="G12" s="843" t="s">
        <v>2721</v>
      </c>
      <c r="H12" s="843" t="s">
        <v>1208</v>
      </c>
      <c r="I12" s="843" t="s">
        <v>1208</v>
      </c>
      <c r="J12" s="843" t="s">
        <v>1208</v>
      </c>
      <c r="K12" s="843" t="s">
        <v>2721</v>
      </c>
      <c r="L12" s="843" t="s">
        <v>2680</v>
      </c>
      <c r="M12" s="844" t="s">
        <v>1208</v>
      </c>
      <c r="N12" s="844" t="s">
        <v>2811</v>
      </c>
      <c r="O12" s="844" t="s">
        <v>2721</v>
      </c>
      <c r="P12" s="842"/>
      <c r="Q12" s="842"/>
    </row>
    <row r="13" spans="1:17" ht="21.35" thickBot="1">
      <c r="A13" s="1523"/>
      <c r="B13" s="1528" t="s">
        <v>2796</v>
      </c>
      <c r="C13" s="1529"/>
      <c r="D13" s="843" t="s">
        <v>2811</v>
      </c>
      <c r="E13" s="843" t="s">
        <v>2721</v>
      </c>
      <c r="F13" s="843" t="s">
        <v>1208</v>
      </c>
      <c r="G13" s="843" t="s">
        <v>2721</v>
      </c>
      <c r="H13" s="843" t="s">
        <v>1208</v>
      </c>
      <c r="I13" s="843" t="s">
        <v>1208</v>
      </c>
      <c r="J13" s="843" t="s">
        <v>1208</v>
      </c>
      <c r="K13" s="843" t="s">
        <v>2721</v>
      </c>
      <c r="L13" s="843" t="s">
        <v>2680</v>
      </c>
      <c r="M13" s="844" t="s">
        <v>1208</v>
      </c>
      <c r="N13" s="844" t="s">
        <v>2811</v>
      </c>
      <c r="O13" s="844" t="s">
        <v>2721</v>
      </c>
      <c r="P13" s="842"/>
      <c r="Q13" s="842"/>
    </row>
    <row r="14" spans="1:17" ht="21.35" thickBot="1">
      <c r="A14" s="1523"/>
      <c r="B14" s="1528" t="s">
        <v>2797</v>
      </c>
      <c r="C14" s="1529"/>
      <c r="D14" s="843">
        <v>1</v>
      </c>
      <c r="E14" s="843">
        <v>1</v>
      </c>
      <c r="F14" s="843" t="s">
        <v>2721</v>
      </c>
      <c r="G14" s="843">
        <v>1</v>
      </c>
      <c r="H14" s="843" t="s">
        <v>1208</v>
      </c>
      <c r="I14" s="843" t="s">
        <v>1208</v>
      </c>
      <c r="J14" s="843" t="s">
        <v>2812</v>
      </c>
      <c r="K14" s="843">
        <v>1</v>
      </c>
      <c r="L14" s="843">
        <v>807.3</v>
      </c>
      <c r="M14" s="844">
        <v>404.29</v>
      </c>
      <c r="N14" s="844" t="s">
        <v>2721</v>
      </c>
      <c r="O14" s="844">
        <v>50</v>
      </c>
      <c r="P14" s="842"/>
      <c r="Q14" s="842"/>
    </row>
    <row r="15" spans="1:17" ht="21.35" thickBot="1">
      <c r="A15" s="1523"/>
      <c r="B15" s="1528" t="s">
        <v>2798</v>
      </c>
      <c r="C15" s="1529"/>
      <c r="D15" s="843" t="s">
        <v>2811</v>
      </c>
      <c r="E15" s="843" t="s">
        <v>2721</v>
      </c>
      <c r="F15" s="843" t="s">
        <v>1208</v>
      </c>
      <c r="G15" s="843" t="s">
        <v>2721</v>
      </c>
      <c r="H15" s="843" t="s">
        <v>1208</v>
      </c>
      <c r="I15" s="843" t="s">
        <v>1208</v>
      </c>
      <c r="J15" s="843" t="s">
        <v>1208</v>
      </c>
      <c r="K15" s="843" t="s">
        <v>2721</v>
      </c>
      <c r="L15" s="843" t="s">
        <v>2680</v>
      </c>
      <c r="M15" s="844" t="s">
        <v>1208</v>
      </c>
      <c r="N15" s="844" t="s">
        <v>2811</v>
      </c>
      <c r="O15" s="844" t="s">
        <v>2721</v>
      </c>
      <c r="P15" s="842"/>
      <c r="Q15" s="842"/>
    </row>
    <row r="16" spans="1:17" ht="21.35" thickBot="1">
      <c r="A16" s="1523"/>
      <c r="B16" s="1530" t="s">
        <v>2799</v>
      </c>
      <c r="C16" s="1531"/>
      <c r="D16" s="843" t="s">
        <v>2811</v>
      </c>
      <c r="E16" s="843" t="s">
        <v>2721</v>
      </c>
      <c r="F16" s="843" t="s">
        <v>1208</v>
      </c>
      <c r="G16" s="843" t="s">
        <v>2721</v>
      </c>
      <c r="H16" s="843" t="s">
        <v>1208</v>
      </c>
      <c r="I16" s="843" t="s">
        <v>1208</v>
      </c>
      <c r="J16" s="843" t="s">
        <v>1208</v>
      </c>
      <c r="K16" s="843" t="s">
        <v>2721</v>
      </c>
      <c r="L16" s="843" t="s">
        <v>2680</v>
      </c>
      <c r="M16" s="844" t="s">
        <v>1208</v>
      </c>
      <c r="N16" s="844" t="s">
        <v>2811</v>
      </c>
      <c r="O16" s="844" t="s">
        <v>2721</v>
      </c>
      <c r="P16" s="842"/>
      <c r="Q16" s="842"/>
    </row>
    <row r="17" spans="1:17" ht="21.35" thickBot="1">
      <c r="A17" s="1523"/>
      <c r="B17" s="1528" t="s">
        <v>2800</v>
      </c>
      <c r="C17" s="1529"/>
      <c r="D17" s="843" t="s">
        <v>2811</v>
      </c>
      <c r="E17" s="843" t="s">
        <v>2721</v>
      </c>
      <c r="F17" s="843" t="s">
        <v>1208</v>
      </c>
      <c r="G17" s="843" t="s">
        <v>2721</v>
      </c>
      <c r="H17" s="843" t="s">
        <v>1208</v>
      </c>
      <c r="I17" s="843" t="s">
        <v>1208</v>
      </c>
      <c r="J17" s="843" t="s">
        <v>1208</v>
      </c>
      <c r="K17" s="843" t="s">
        <v>2721</v>
      </c>
      <c r="L17" s="843" t="s">
        <v>2680</v>
      </c>
      <c r="M17" s="844" t="s">
        <v>1208</v>
      </c>
      <c r="N17" s="844" t="s">
        <v>2811</v>
      </c>
      <c r="O17" s="844" t="s">
        <v>2721</v>
      </c>
      <c r="P17" s="842"/>
      <c r="Q17" s="842"/>
    </row>
    <row r="18" spans="1:17" ht="21.35" thickBot="1">
      <c r="A18" s="1523"/>
      <c r="B18" s="1528" t="s">
        <v>2801</v>
      </c>
      <c r="C18" s="1529"/>
      <c r="D18" s="843" t="s">
        <v>2811</v>
      </c>
      <c r="E18" s="843" t="s">
        <v>2721</v>
      </c>
      <c r="F18" s="843" t="s">
        <v>1208</v>
      </c>
      <c r="G18" s="843" t="s">
        <v>2721</v>
      </c>
      <c r="H18" s="843" t="s">
        <v>1208</v>
      </c>
      <c r="I18" s="843" t="s">
        <v>1208</v>
      </c>
      <c r="J18" s="843" t="s">
        <v>1208</v>
      </c>
      <c r="K18" s="843" t="s">
        <v>2721</v>
      </c>
      <c r="L18" s="843" t="s">
        <v>2680</v>
      </c>
      <c r="M18" s="844" t="s">
        <v>1208</v>
      </c>
      <c r="N18" s="844" t="s">
        <v>2811</v>
      </c>
      <c r="O18" s="844" t="s">
        <v>2721</v>
      </c>
      <c r="P18" s="842"/>
      <c r="Q18" s="842"/>
    </row>
    <row r="19" spans="1:17" ht="21.35" thickBot="1">
      <c r="A19" s="1523"/>
      <c r="B19" s="1528" t="s">
        <v>2802</v>
      </c>
      <c r="C19" s="1529"/>
      <c r="D19" s="843" t="s">
        <v>2811</v>
      </c>
      <c r="E19" s="843" t="s">
        <v>2721</v>
      </c>
      <c r="F19" s="843" t="s">
        <v>1208</v>
      </c>
      <c r="G19" s="843" t="s">
        <v>2721</v>
      </c>
      <c r="H19" s="843" t="s">
        <v>1208</v>
      </c>
      <c r="I19" s="843" t="s">
        <v>1208</v>
      </c>
      <c r="J19" s="843" t="s">
        <v>1208</v>
      </c>
      <c r="K19" s="843" t="s">
        <v>2721</v>
      </c>
      <c r="L19" s="843" t="s">
        <v>2680</v>
      </c>
      <c r="M19" s="844" t="s">
        <v>1208</v>
      </c>
      <c r="N19" s="844" t="s">
        <v>2811</v>
      </c>
      <c r="O19" s="844" t="s">
        <v>2721</v>
      </c>
      <c r="P19" s="842"/>
      <c r="Q19" s="842"/>
    </row>
    <row r="20" spans="1:17" ht="20.75">
      <c r="A20" s="1524"/>
      <c r="B20" s="1520" t="s">
        <v>2803</v>
      </c>
      <c r="C20" s="1521"/>
      <c r="D20" s="843" t="s">
        <v>2811</v>
      </c>
      <c r="E20" s="843" t="s">
        <v>2721</v>
      </c>
      <c r="F20" s="843" t="s">
        <v>1208</v>
      </c>
      <c r="G20" s="843" t="s">
        <v>2721</v>
      </c>
      <c r="H20" s="843" t="s">
        <v>1208</v>
      </c>
      <c r="I20" s="843" t="s">
        <v>1208</v>
      </c>
      <c r="J20" s="843" t="s">
        <v>1208</v>
      </c>
      <c r="K20" s="843" t="s">
        <v>2721</v>
      </c>
      <c r="L20" s="843" t="s">
        <v>2680</v>
      </c>
      <c r="M20" s="844" t="s">
        <v>1208</v>
      </c>
      <c r="N20" s="844" t="s">
        <v>2811</v>
      </c>
      <c r="O20" s="844" t="s">
        <v>2721</v>
      </c>
      <c r="P20" s="842"/>
      <c r="Q20" s="842"/>
    </row>
    <row r="21" spans="1:17" ht="20.75">
      <c r="A21" s="1525"/>
      <c r="B21" s="1528" t="s">
        <v>2804</v>
      </c>
      <c r="C21" s="1529"/>
      <c r="D21" s="843" t="s">
        <v>2811</v>
      </c>
      <c r="E21" s="843" t="s">
        <v>2721</v>
      </c>
      <c r="F21" s="843" t="s">
        <v>1208</v>
      </c>
      <c r="G21" s="843" t="s">
        <v>2721</v>
      </c>
      <c r="H21" s="843" t="s">
        <v>1208</v>
      </c>
      <c r="I21" s="843" t="s">
        <v>1208</v>
      </c>
      <c r="J21" s="843" t="s">
        <v>1208</v>
      </c>
      <c r="K21" s="843" t="s">
        <v>2721</v>
      </c>
      <c r="L21" s="843" t="s">
        <v>2680</v>
      </c>
      <c r="M21" s="844" t="s">
        <v>1208</v>
      </c>
      <c r="N21" s="844" t="s">
        <v>2811</v>
      </c>
      <c r="O21" s="844" t="s">
        <v>2721</v>
      </c>
      <c r="P21" s="842"/>
      <c r="Q21" s="842"/>
    </row>
    <row r="22" spans="1:17" ht="16.7" thickBot="1">
      <c r="A22" s="1533" t="s">
        <v>2805</v>
      </c>
      <c r="B22" s="1533"/>
      <c r="C22" s="845"/>
      <c r="D22" s="846"/>
      <c r="E22" s="847"/>
      <c r="F22" s="848"/>
      <c r="G22" s="848"/>
      <c r="H22" s="847"/>
      <c r="I22" s="848"/>
      <c r="J22" s="848"/>
      <c r="K22" s="847"/>
      <c r="L22" s="849"/>
      <c r="M22" s="849"/>
      <c r="N22" s="847"/>
      <c r="O22" s="847"/>
      <c r="P22" s="582"/>
      <c r="Q22" s="582"/>
    </row>
    <row r="23" spans="1:17">
      <c r="A23" s="652" t="s">
        <v>1943</v>
      </c>
      <c r="B23" s="581"/>
      <c r="C23" s="581"/>
      <c r="D23" s="581"/>
      <c r="E23" s="582"/>
      <c r="F23" s="652" t="s">
        <v>1820</v>
      </c>
      <c r="G23" s="581"/>
      <c r="H23" s="582"/>
      <c r="I23" s="582"/>
      <c r="J23" s="581" t="s">
        <v>1336</v>
      </c>
      <c r="K23" s="581"/>
      <c r="L23" s="652" t="s">
        <v>1987</v>
      </c>
      <c r="M23" s="746"/>
      <c r="N23" s="582" t="s">
        <v>2766</v>
      </c>
      <c r="O23" s="582"/>
      <c r="P23" s="582"/>
      <c r="Q23" s="582"/>
    </row>
    <row r="24" spans="1:17">
      <c r="A24" s="582"/>
      <c r="B24" s="582"/>
      <c r="C24" s="582"/>
      <c r="D24" s="582"/>
      <c r="E24" s="582"/>
      <c r="F24" s="582"/>
      <c r="G24" s="581"/>
      <c r="H24" s="582"/>
      <c r="I24" s="582"/>
      <c r="J24" s="581" t="s">
        <v>1337</v>
      </c>
      <c r="K24" s="581"/>
      <c r="L24" s="581"/>
      <c r="M24" s="581"/>
      <c r="N24" s="581"/>
      <c r="O24" s="582"/>
      <c r="P24" s="582"/>
      <c r="Q24" s="582"/>
    </row>
    <row r="25" spans="1:17">
      <c r="A25" s="1534" t="s">
        <v>2806</v>
      </c>
      <c r="B25" s="1534"/>
      <c r="C25" s="1534"/>
      <c r="D25" s="1534"/>
      <c r="E25" s="1534"/>
      <c r="F25" s="1534"/>
      <c r="G25" s="1534"/>
      <c r="H25" s="1534"/>
      <c r="I25" s="1534"/>
      <c r="J25" s="1534"/>
      <c r="K25" s="1534"/>
      <c r="L25" s="1534"/>
      <c r="M25" s="1534"/>
      <c r="N25" s="1534"/>
      <c r="O25" s="1534"/>
    </row>
    <row r="26" spans="1:17">
      <c r="A26" s="1534" t="s">
        <v>2813</v>
      </c>
      <c r="B26" s="1534"/>
      <c r="C26" s="1534"/>
      <c r="D26" s="1534"/>
      <c r="E26" s="1534"/>
      <c r="F26" s="1534"/>
      <c r="G26" s="1534"/>
      <c r="H26" s="1534"/>
      <c r="I26" s="1534"/>
      <c r="J26" s="1534"/>
      <c r="K26" s="1534"/>
      <c r="L26" s="1534"/>
      <c r="M26" s="1534"/>
      <c r="N26" s="1534"/>
      <c r="O26" s="1534"/>
      <c r="P26" s="850"/>
      <c r="Q26" s="850"/>
    </row>
    <row r="27" spans="1:17">
      <c r="A27" s="1535" t="s">
        <v>2807</v>
      </c>
      <c r="B27" s="1535"/>
      <c r="C27" s="1535"/>
      <c r="D27" s="1535"/>
      <c r="E27" s="1535"/>
      <c r="F27" s="1535"/>
      <c r="G27" s="1535"/>
      <c r="H27" s="1535"/>
      <c r="I27" s="1535"/>
      <c r="J27" s="1535"/>
      <c r="K27" s="1535"/>
      <c r="L27" s="1535"/>
      <c r="M27" s="1535"/>
      <c r="N27" s="1535"/>
      <c r="O27" s="1535"/>
      <c r="P27" s="850"/>
      <c r="Q27" s="850"/>
    </row>
  </sheetData>
  <mergeCells count="43">
    <mergeCell ref="B21:C21"/>
    <mergeCell ref="A22:B22"/>
    <mergeCell ref="A25:O25"/>
    <mergeCell ref="A26:O26"/>
    <mergeCell ref="A27:O27"/>
    <mergeCell ref="B15:C15"/>
    <mergeCell ref="B16:C16"/>
    <mergeCell ref="B17:C17"/>
    <mergeCell ref="B18:C18"/>
    <mergeCell ref="B19:C19"/>
    <mergeCell ref="B20:C20"/>
    <mergeCell ref="K7:K8"/>
    <mergeCell ref="L7:M7"/>
    <mergeCell ref="N7:N8"/>
    <mergeCell ref="A9:A21"/>
    <mergeCell ref="B9:C9"/>
    <mergeCell ref="B10:C10"/>
    <mergeCell ref="B11:C11"/>
    <mergeCell ref="B12:C12"/>
    <mergeCell ref="B13:C13"/>
    <mergeCell ref="B14:C14"/>
    <mergeCell ref="E7:E8"/>
    <mergeCell ref="F7:F8"/>
    <mergeCell ref="G7:G8"/>
    <mergeCell ref="H7:H8"/>
    <mergeCell ref="I7:I8"/>
    <mergeCell ref="J7:J8"/>
    <mergeCell ref="A3:O3"/>
    <mergeCell ref="A4:O4"/>
    <mergeCell ref="A5:C8"/>
    <mergeCell ref="D5:K5"/>
    <mergeCell ref="L5:N6"/>
    <mergeCell ref="O5:O8"/>
    <mergeCell ref="D6:D8"/>
    <mergeCell ref="E6:F6"/>
    <mergeCell ref="G6:I6"/>
    <mergeCell ref="J6:K6"/>
    <mergeCell ref="A1:B1"/>
    <mergeCell ref="L1:M1"/>
    <mergeCell ref="N1:O1"/>
    <mergeCell ref="A2:B2"/>
    <mergeCell ref="L2:M2"/>
    <mergeCell ref="N2:O2"/>
  </mergeCells>
  <phoneticPr fontId="14" type="noConversion"/>
  <hyperlinks>
    <hyperlink ref="P2" location="預告統計資料發布時間表!A1" display="返回發布時間表" xr:uid="{00000000-0004-0000-6600-000000000000}"/>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P34"/>
  <sheetViews>
    <sheetView topLeftCell="T1" workbookViewId="0">
      <selection activeCell="AP2" sqref="AP2"/>
    </sheetView>
  </sheetViews>
  <sheetFormatPr defaultRowHeight="16.149999999999999"/>
  <cols>
    <col min="1" max="1" width="11.19921875" style="732" customWidth="1"/>
    <col min="2" max="19" width="8" style="732" customWidth="1"/>
    <col min="20" max="20" width="10.59765625" style="732" customWidth="1"/>
    <col min="21" max="21" width="7.09765625" style="732" customWidth="1"/>
    <col min="22" max="23" width="8" style="732" customWidth="1"/>
    <col min="24" max="24" width="7.09765625" style="732" customWidth="1"/>
    <col min="25" max="40" width="8" style="732" customWidth="1"/>
    <col min="41" max="41" width="7.3984375" style="732" customWidth="1"/>
    <col min="42" max="42" width="8.8984375" style="732"/>
  </cols>
  <sheetData>
    <row r="1" spans="1:42">
      <c r="A1" s="851" t="s">
        <v>1917</v>
      </c>
      <c r="B1" s="852"/>
      <c r="D1" s="733"/>
      <c r="E1" s="733"/>
      <c r="F1" s="733"/>
      <c r="G1" s="733"/>
      <c r="H1" s="733"/>
      <c r="I1" s="733"/>
      <c r="J1" s="733"/>
      <c r="K1" s="733"/>
      <c r="L1" s="733"/>
      <c r="M1" s="733"/>
      <c r="N1" s="1350"/>
      <c r="O1" s="1350"/>
      <c r="P1" s="1350"/>
      <c r="Q1" s="1350"/>
      <c r="R1" s="1350"/>
      <c r="S1" s="1350"/>
      <c r="T1" s="851" t="s">
        <v>2816</v>
      </c>
      <c r="U1" s="852"/>
      <c r="W1" s="733"/>
      <c r="X1" s="733"/>
      <c r="Y1" s="733"/>
      <c r="Z1" s="733"/>
      <c r="AA1" s="733"/>
      <c r="AB1" s="733"/>
      <c r="AC1" s="733"/>
      <c r="AD1" s="733"/>
      <c r="AE1" s="733"/>
      <c r="AF1" s="733"/>
      <c r="AG1" s="733"/>
      <c r="AH1" s="733"/>
      <c r="AI1" s="733"/>
      <c r="AJ1" s="733"/>
      <c r="AK1" s="1350"/>
      <c r="AL1" s="1350"/>
      <c r="AM1" s="1350"/>
      <c r="AN1" s="1350"/>
      <c r="AO1" s="1350"/>
    </row>
    <row r="2" spans="1:42">
      <c r="A2" s="851" t="s">
        <v>2817</v>
      </c>
      <c r="B2" s="853" t="s">
        <v>2818</v>
      </c>
      <c r="C2" s="735"/>
      <c r="D2" s="733"/>
      <c r="E2" s="733"/>
      <c r="F2" s="733"/>
      <c r="G2" s="733"/>
      <c r="H2" s="733"/>
      <c r="I2" s="733"/>
      <c r="J2" s="733"/>
      <c r="K2" s="733"/>
      <c r="L2" s="733"/>
      <c r="M2" s="733"/>
      <c r="N2" s="1350"/>
      <c r="O2" s="1350"/>
      <c r="P2" s="1350"/>
      <c r="Q2" s="1350"/>
      <c r="R2" s="1350"/>
      <c r="S2" s="1350"/>
      <c r="T2" s="854" t="s">
        <v>2817</v>
      </c>
      <c r="U2" s="853" t="s">
        <v>2818</v>
      </c>
      <c r="V2" s="735"/>
      <c r="W2" s="733"/>
      <c r="X2" s="733"/>
      <c r="Y2" s="733"/>
      <c r="Z2" s="733"/>
      <c r="AA2" s="733"/>
      <c r="AB2" s="733"/>
      <c r="AC2" s="733"/>
      <c r="AD2" s="733"/>
      <c r="AE2" s="733"/>
      <c r="AF2" s="733"/>
      <c r="AG2" s="733"/>
      <c r="AH2" s="733"/>
      <c r="AI2" s="733"/>
      <c r="AJ2" s="733"/>
      <c r="AK2" s="1350"/>
      <c r="AL2" s="1350"/>
      <c r="AM2" s="1350"/>
      <c r="AN2" s="1350"/>
      <c r="AO2" s="1350"/>
      <c r="AP2" s="583" t="s">
        <v>2819</v>
      </c>
    </row>
    <row r="3" spans="1:42" ht="22.5">
      <c r="A3" s="1536"/>
      <c r="B3" s="1536"/>
      <c r="C3" s="1536"/>
      <c r="D3" s="1536"/>
      <c r="E3" s="1536"/>
      <c r="F3" s="1536"/>
      <c r="G3" s="1536"/>
      <c r="H3" s="1536"/>
      <c r="I3" s="1536"/>
      <c r="J3" s="1536"/>
      <c r="K3" s="1536"/>
      <c r="L3" s="1536"/>
      <c r="M3" s="1536"/>
      <c r="N3" s="1536"/>
      <c r="O3" s="1536"/>
      <c r="P3" s="1536"/>
      <c r="Q3" s="1536"/>
      <c r="R3" s="1536"/>
      <c r="S3" s="1536"/>
      <c r="T3" s="1536"/>
      <c r="U3" s="1536"/>
      <c r="V3" s="1536"/>
      <c r="W3" s="1536"/>
      <c r="X3" s="1536"/>
      <c r="Y3" s="1536"/>
      <c r="Z3" s="1536"/>
      <c r="AA3" s="1536"/>
      <c r="AB3" s="1536"/>
      <c r="AC3" s="1536"/>
      <c r="AD3" s="1536"/>
      <c r="AE3" s="1536"/>
      <c r="AF3" s="1536"/>
      <c r="AG3" s="1536"/>
      <c r="AH3" s="1536"/>
      <c r="AI3" s="1536"/>
      <c r="AJ3" s="1536"/>
      <c r="AK3" s="1536"/>
      <c r="AL3" s="1536"/>
      <c r="AM3" s="1536"/>
      <c r="AN3" s="1536"/>
      <c r="AO3" s="1536"/>
    </row>
    <row r="4" spans="1:42" ht="22.5">
      <c r="A4" s="1453" t="s">
        <v>2820</v>
      </c>
      <c r="B4" s="1453"/>
      <c r="C4" s="1453"/>
      <c r="D4" s="1453"/>
      <c r="E4" s="1453"/>
      <c r="F4" s="1453"/>
      <c r="G4" s="1453"/>
      <c r="H4" s="1453"/>
      <c r="I4" s="1453"/>
      <c r="J4" s="1453"/>
      <c r="K4" s="1453"/>
      <c r="L4" s="1453"/>
      <c r="M4" s="1453"/>
      <c r="N4" s="1453"/>
      <c r="O4" s="1453"/>
      <c r="P4" s="1453"/>
      <c r="Q4" s="1453"/>
      <c r="R4" s="1453"/>
      <c r="S4" s="1453"/>
      <c r="T4" s="1453" t="s">
        <v>2821</v>
      </c>
      <c r="U4" s="1453"/>
      <c r="V4" s="1453"/>
      <c r="W4" s="1453"/>
      <c r="X4" s="1453"/>
      <c r="Y4" s="1453"/>
      <c r="Z4" s="1453"/>
      <c r="AA4" s="1453"/>
      <c r="AB4" s="1453"/>
      <c r="AC4" s="1453"/>
      <c r="AD4" s="1453"/>
      <c r="AE4" s="1453"/>
      <c r="AF4" s="1453"/>
      <c r="AG4" s="1453"/>
      <c r="AH4" s="1453"/>
      <c r="AI4" s="1453"/>
      <c r="AJ4" s="1453"/>
      <c r="AK4" s="1453"/>
      <c r="AL4" s="1453"/>
      <c r="AM4" s="1453"/>
      <c r="AN4" s="1453"/>
      <c r="AO4" s="1453"/>
    </row>
    <row r="5" spans="1:42" ht="16.7" thickBot="1">
      <c r="A5" s="1452" t="s">
        <v>2858</v>
      </c>
      <c r="B5" s="1452"/>
      <c r="C5" s="1452"/>
      <c r="D5" s="1452"/>
      <c r="E5" s="1452"/>
      <c r="F5" s="1452"/>
      <c r="G5" s="1452"/>
      <c r="H5" s="1452"/>
      <c r="I5" s="1452"/>
      <c r="J5" s="1452"/>
      <c r="K5" s="1452"/>
      <c r="L5" s="1452"/>
      <c r="M5" s="1452"/>
      <c r="N5" s="1452"/>
      <c r="O5" s="1452"/>
      <c r="P5" s="1452"/>
      <c r="Q5" s="1540" t="s">
        <v>2822</v>
      </c>
      <c r="R5" s="1540"/>
      <c r="S5" s="1540"/>
      <c r="T5" s="808" t="s">
        <v>2823</v>
      </c>
      <c r="U5" s="808"/>
      <c r="V5" s="1452" t="s">
        <v>2824</v>
      </c>
      <c r="W5" s="1452"/>
      <c r="X5" s="1452"/>
      <c r="Y5" s="1452"/>
      <c r="Z5" s="1452"/>
      <c r="AA5" s="1452"/>
      <c r="AB5" s="1452"/>
      <c r="AC5" s="1452"/>
      <c r="AD5" s="1452"/>
      <c r="AE5" s="1452"/>
      <c r="AF5" s="1452"/>
      <c r="AG5" s="1452"/>
      <c r="AH5" s="1452"/>
      <c r="AI5" s="1452"/>
      <c r="AJ5" s="1452"/>
      <c r="AK5" s="1452"/>
      <c r="AL5" s="1452"/>
      <c r="AM5" s="808"/>
      <c r="AN5" s="1540" t="s">
        <v>2825</v>
      </c>
      <c r="AO5" s="1540"/>
    </row>
    <row r="6" spans="1:42">
      <c r="A6" s="1299" t="s">
        <v>2726</v>
      </c>
      <c r="B6" s="1296" t="s">
        <v>2826</v>
      </c>
      <c r="C6" s="1542"/>
      <c r="D6" s="1543"/>
      <c r="E6" s="1537" t="s">
        <v>2827</v>
      </c>
      <c r="F6" s="1538"/>
      <c r="G6" s="1539"/>
      <c r="H6" s="1296" t="s">
        <v>2828</v>
      </c>
      <c r="I6" s="1268"/>
      <c r="J6" s="1297"/>
      <c r="K6" s="1296" t="s">
        <v>2829</v>
      </c>
      <c r="L6" s="1268"/>
      <c r="M6" s="1297"/>
      <c r="N6" s="1537" t="s">
        <v>2830</v>
      </c>
      <c r="O6" s="1538"/>
      <c r="P6" s="1539" t="s">
        <v>2831</v>
      </c>
      <c r="Q6" s="1537" t="s">
        <v>2832</v>
      </c>
      <c r="R6" s="1538"/>
      <c r="S6" s="1539"/>
      <c r="T6" s="1348" t="s">
        <v>2726</v>
      </c>
      <c r="U6" s="1296" t="s">
        <v>2833</v>
      </c>
      <c r="V6" s="1268"/>
      <c r="W6" s="1297"/>
      <c r="X6" s="1296" t="s">
        <v>2834</v>
      </c>
      <c r="Y6" s="1268"/>
      <c r="Z6" s="1297"/>
      <c r="AA6" s="1296" t="s">
        <v>2835</v>
      </c>
      <c r="AB6" s="1268"/>
      <c r="AC6" s="1297"/>
      <c r="AD6" s="1296" t="s">
        <v>2836</v>
      </c>
      <c r="AE6" s="1268"/>
      <c r="AF6" s="1297"/>
      <c r="AG6" s="1537" t="s">
        <v>2837</v>
      </c>
      <c r="AH6" s="1538"/>
      <c r="AI6" s="1539"/>
      <c r="AJ6" s="1296" t="s">
        <v>2838</v>
      </c>
      <c r="AK6" s="1268"/>
      <c r="AL6" s="1268"/>
      <c r="AM6" s="1296" t="s">
        <v>2839</v>
      </c>
      <c r="AN6" s="1268"/>
      <c r="AO6" s="1268"/>
      <c r="AP6" s="814"/>
    </row>
    <row r="7" spans="1:42" ht="45.5" thickBot="1">
      <c r="A7" s="1541"/>
      <c r="B7" s="855" t="s">
        <v>2840</v>
      </c>
      <c r="C7" s="856" t="s">
        <v>2841</v>
      </c>
      <c r="D7" s="856" t="s">
        <v>2842</v>
      </c>
      <c r="E7" s="855" t="s">
        <v>2840</v>
      </c>
      <c r="F7" s="856" t="s">
        <v>2841</v>
      </c>
      <c r="G7" s="856" t="s">
        <v>2843</v>
      </c>
      <c r="H7" s="855" t="s">
        <v>1294</v>
      </c>
      <c r="I7" s="856" t="s">
        <v>2841</v>
      </c>
      <c r="J7" s="856" t="s">
        <v>2842</v>
      </c>
      <c r="K7" s="855" t="s">
        <v>1294</v>
      </c>
      <c r="L7" s="856" t="s">
        <v>2841</v>
      </c>
      <c r="M7" s="856" t="s">
        <v>2843</v>
      </c>
      <c r="N7" s="855" t="s">
        <v>1294</v>
      </c>
      <c r="O7" s="856" t="s">
        <v>2844</v>
      </c>
      <c r="P7" s="856" t="s">
        <v>2843</v>
      </c>
      <c r="Q7" s="855" t="s">
        <v>1294</v>
      </c>
      <c r="R7" s="856" t="s">
        <v>2841</v>
      </c>
      <c r="S7" s="857" t="s">
        <v>2843</v>
      </c>
      <c r="T7" s="1442"/>
      <c r="U7" s="855" t="s">
        <v>2840</v>
      </c>
      <c r="V7" s="856" t="s">
        <v>2841</v>
      </c>
      <c r="W7" s="856" t="s">
        <v>2843</v>
      </c>
      <c r="X7" s="855" t="s">
        <v>2840</v>
      </c>
      <c r="Y7" s="856" t="s">
        <v>2841</v>
      </c>
      <c r="Z7" s="856" t="s">
        <v>2843</v>
      </c>
      <c r="AA7" s="855" t="s">
        <v>1294</v>
      </c>
      <c r="AB7" s="856" t="s">
        <v>2841</v>
      </c>
      <c r="AC7" s="856" t="s">
        <v>2842</v>
      </c>
      <c r="AD7" s="855" t="s">
        <v>1294</v>
      </c>
      <c r="AE7" s="856" t="s">
        <v>2841</v>
      </c>
      <c r="AF7" s="856" t="s">
        <v>2843</v>
      </c>
      <c r="AG7" s="855" t="s">
        <v>1294</v>
      </c>
      <c r="AH7" s="856" t="s">
        <v>2844</v>
      </c>
      <c r="AI7" s="856" t="s">
        <v>2843</v>
      </c>
      <c r="AJ7" s="855" t="s">
        <v>1294</v>
      </c>
      <c r="AK7" s="856" t="s">
        <v>2841</v>
      </c>
      <c r="AL7" s="856" t="s">
        <v>2843</v>
      </c>
      <c r="AM7" s="855" t="s">
        <v>1294</v>
      </c>
      <c r="AN7" s="856" t="s">
        <v>2841</v>
      </c>
      <c r="AO7" s="856" t="s">
        <v>2842</v>
      </c>
      <c r="AP7" s="814"/>
    </row>
    <row r="8" spans="1:42" ht="20.75">
      <c r="A8" s="750" t="s">
        <v>2845</v>
      </c>
      <c r="B8" s="858">
        <v>6</v>
      </c>
      <c r="C8" s="858">
        <v>6</v>
      </c>
      <c r="D8" s="859" t="s">
        <v>2846</v>
      </c>
      <c r="E8" s="859" t="s">
        <v>2847</v>
      </c>
      <c r="F8" s="859" t="s">
        <v>2847</v>
      </c>
      <c r="G8" s="859" t="s">
        <v>2848</v>
      </c>
      <c r="H8" s="858">
        <v>1</v>
      </c>
      <c r="I8" s="858">
        <v>1</v>
      </c>
      <c r="J8" s="859" t="s">
        <v>1104</v>
      </c>
      <c r="K8" s="858">
        <v>5</v>
      </c>
      <c r="L8" s="858">
        <v>5</v>
      </c>
      <c r="M8" s="859" t="s">
        <v>1104</v>
      </c>
      <c r="N8" s="859" t="s">
        <v>1104</v>
      </c>
      <c r="O8" s="859" t="s">
        <v>2847</v>
      </c>
      <c r="P8" s="859" t="s">
        <v>1104</v>
      </c>
      <c r="Q8" s="859" t="s">
        <v>2847</v>
      </c>
      <c r="R8" s="859" t="s">
        <v>2740</v>
      </c>
      <c r="S8" s="859" t="s">
        <v>1104</v>
      </c>
      <c r="T8" s="792" t="s">
        <v>2845</v>
      </c>
      <c r="U8" s="859" t="s">
        <v>2847</v>
      </c>
      <c r="V8" s="859" t="s">
        <v>2849</v>
      </c>
      <c r="W8" s="859" t="s">
        <v>2849</v>
      </c>
      <c r="X8" s="859" t="s">
        <v>1104</v>
      </c>
      <c r="Y8" s="859" t="s">
        <v>2740</v>
      </c>
      <c r="Z8" s="859" t="s">
        <v>2740</v>
      </c>
      <c r="AA8" s="859" t="s">
        <v>1104</v>
      </c>
      <c r="AB8" s="859" t="s">
        <v>2740</v>
      </c>
      <c r="AC8" s="859" t="s">
        <v>2847</v>
      </c>
      <c r="AD8" s="859" t="s">
        <v>2847</v>
      </c>
      <c r="AE8" s="859" t="s">
        <v>2740</v>
      </c>
      <c r="AF8" s="859" t="s">
        <v>2740</v>
      </c>
      <c r="AG8" s="859" t="s">
        <v>1104</v>
      </c>
      <c r="AH8" s="859" t="s">
        <v>2740</v>
      </c>
      <c r="AI8" s="859" t="s">
        <v>2740</v>
      </c>
      <c r="AJ8" s="859" t="s">
        <v>2846</v>
      </c>
      <c r="AK8" s="859" t="s">
        <v>2740</v>
      </c>
      <c r="AL8" s="859" t="s">
        <v>2740</v>
      </c>
      <c r="AM8" s="859" t="s">
        <v>2850</v>
      </c>
      <c r="AN8" s="859" t="s">
        <v>2740</v>
      </c>
      <c r="AO8" s="860" t="s">
        <v>2740</v>
      </c>
    </row>
    <row r="9" spans="1:42" ht="20.75">
      <c r="A9" s="861"/>
      <c r="B9" s="745"/>
      <c r="C9" s="745"/>
      <c r="D9" s="745"/>
      <c r="E9" s="745"/>
      <c r="F9" s="745"/>
      <c r="G9" s="745"/>
      <c r="H9" s="745"/>
      <c r="I9" s="745"/>
      <c r="J9" s="745"/>
      <c r="K9" s="745"/>
      <c r="L9" s="745"/>
      <c r="M9" s="745"/>
      <c r="N9" s="745"/>
      <c r="O9" s="745"/>
      <c r="P9" s="745"/>
      <c r="Q9" s="745"/>
      <c r="R9" s="745"/>
      <c r="S9" s="745"/>
      <c r="T9" s="862"/>
      <c r="U9" s="745"/>
      <c r="V9" s="745"/>
      <c r="W9" s="745"/>
      <c r="X9" s="745"/>
      <c r="Y9" s="745"/>
      <c r="Z9" s="745"/>
      <c r="AA9" s="745"/>
      <c r="AB9" s="745"/>
      <c r="AC9" s="745"/>
      <c r="AD9" s="745"/>
      <c r="AE9" s="745"/>
      <c r="AF9" s="745"/>
      <c r="AG9" s="745"/>
      <c r="AH9" s="745"/>
      <c r="AI9" s="745"/>
      <c r="AJ9" s="745"/>
      <c r="AK9" s="745"/>
      <c r="AL9" s="745"/>
      <c r="AM9" s="745"/>
      <c r="AN9" s="745"/>
      <c r="AO9" s="863"/>
    </row>
    <row r="10" spans="1:42" ht="20.75">
      <c r="A10" s="861"/>
      <c r="B10" s="745"/>
      <c r="C10" s="745"/>
      <c r="D10" s="745"/>
      <c r="E10" s="745"/>
      <c r="F10" s="745"/>
      <c r="G10" s="745"/>
      <c r="H10" s="745"/>
      <c r="I10" s="745"/>
      <c r="J10" s="745"/>
      <c r="K10" s="745"/>
      <c r="L10" s="745"/>
      <c r="M10" s="745"/>
      <c r="N10" s="745"/>
      <c r="O10" s="745"/>
      <c r="P10" s="745"/>
      <c r="Q10" s="745"/>
      <c r="R10" s="745"/>
      <c r="S10" s="745"/>
      <c r="T10" s="862"/>
      <c r="U10" s="745"/>
      <c r="V10" s="745"/>
      <c r="W10" s="745"/>
      <c r="X10" s="745"/>
      <c r="Y10" s="745"/>
      <c r="Z10" s="745"/>
      <c r="AA10" s="745"/>
      <c r="AB10" s="745"/>
      <c r="AC10" s="745"/>
      <c r="AD10" s="745"/>
      <c r="AE10" s="745"/>
      <c r="AF10" s="745"/>
      <c r="AG10" s="745"/>
      <c r="AH10" s="745"/>
      <c r="AI10" s="745"/>
      <c r="AJ10" s="745"/>
      <c r="AK10" s="745"/>
      <c r="AL10" s="745"/>
      <c r="AM10" s="745"/>
      <c r="AN10" s="745"/>
      <c r="AO10" s="863"/>
    </row>
    <row r="11" spans="1:42" ht="20.75">
      <c r="A11" s="861"/>
      <c r="B11" s="745"/>
      <c r="C11" s="745"/>
      <c r="D11" s="745"/>
      <c r="E11" s="745"/>
      <c r="F11" s="745"/>
      <c r="G11" s="745"/>
      <c r="H11" s="745"/>
      <c r="I11" s="745"/>
      <c r="J11" s="745"/>
      <c r="K11" s="745"/>
      <c r="L11" s="745"/>
      <c r="M11" s="745"/>
      <c r="N11" s="745"/>
      <c r="O11" s="745"/>
      <c r="P11" s="745"/>
      <c r="Q11" s="745"/>
      <c r="R11" s="745"/>
      <c r="S11" s="745"/>
      <c r="T11" s="862"/>
      <c r="U11" s="745"/>
      <c r="V11" s="745"/>
      <c r="W11" s="745"/>
      <c r="X11" s="745"/>
      <c r="Y11" s="745"/>
      <c r="Z11" s="745"/>
      <c r="AA11" s="745"/>
      <c r="AB11" s="745"/>
      <c r="AC11" s="745"/>
      <c r="AD11" s="745"/>
      <c r="AE11" s="745"/>
      <c r="AF11" s="745"/>
      <c r="AG11" s="745"/>
      <c r="AH11" s="745"/>
      <c r="AI11" s="745"/>
      <c r="AJ11" s="745"/>
      <c r="AK11" s="745"/>
      <c r="AL11" s="745"/>
      <c r="AM11" s="745"/>
      <c r="AN11" s="745"/>
      <c r="AO11" s="863"/>
    </row>
    <row r="12" spans="1:42" ht="20.75">
      <c r="A12" s="861"/>
      <c r="B12" s="745"/>
      <c r="C12" s="745"/>
      <c r="D12" s="745"/>
      <c r="E12" s="745"/>
      <c r="F12" s="745"/>
      <c r="G12" s="745"/>
      <c r="H12" s="745"/>
      <c r="I12" s="745"/>
      <c r="J12" s="745"/>
      <c r="K12" s="745"/>
      <c r="L12" s="745"/>
      <c r="M12" s="745"/>
      <c r="N12" s="745"/>
      <c r="O12" s="745"/>
      <c r="P12" s="745"/>
      <c r="Q12" s="745"/>
      <c r="R12" s="745"/>
      <c r="S12" s="745"/>
      <c r="T12" s="862"/>
      <c r="U12" s="745"/>
      <c r="V12" s="745"/>
      <c r="W12" s="745"/>
      <c r="X12" s="745"/>
      <c r="Y12" s="745"/>
      <c r="Z12" s="745"/>
      <c r="AA12" s="745"/>
      <c r="AB12" s="745"/>
      <c r="AC12" s="745"/>
      <c r="AD12" s="745"/>
      <c r="AE12" s="745"/>
      <c r="AF12" s="745"/>
      <c r="AG12" s="745"/>
      <c r="AH12" s="745"/>
      <c r="AI12" s="745"/>
      <c r="AJ12" s="745"/>
      <c r="AK12" s="745"/>
      <c r="AL12" s="745"/>
      <c r="AM12" s="745"/>
      <c r="AN12" s="745"/>
      <c r="AO12" s="863"/>
    </row>
    <row r="13" spans="1:42" ht="20.75">
      <c r="A13" s="861"/>
      <c r="B13" s="745"/>
      <c r="C13" s="745"/>
      <c r="D13" s="745"/>
      <c r="E13" s="745"/>
      <c r="F13" s="745"/>
      <c r="G13" s="745"/>
      <c r="H13" s="745"/>
      <c r="I13" s="745"/>
      <c r="J13" s="745"/>
      <c r="K13" s="745"/>
      <c r="L13" s="745"/>
      <c r="M13" s="745"/>
      <c r="N13" s="745"/>
      <c r="O13" s="745"/>
      <c r="P13" s="745"/>
      <c r="Q13" s="745"/>
      <c r="R13" s="745"/>
      <c r="S13" s="745"/>
      <c r="T13" s="862"/>
      <c r="U13" s="745"/>
      <c r="V13" s="745"/>
      <c r="W13" s="745"/>
      <c r="X13" s="745"/>
      <c r="Y13" s="745"/>
      <c r="Z13" s="745"/>
      <c r="AA13" s="745"/>
      <c r="AB13" s="745"/>
      <c r="AC13" s="745"/>
      <c r="AD13" s="745"/>
      <c r="AE13" s="745"/>
      <c r="AF13" s="745"/>
      <c r="AG13" s="745"/>
      <c r="AH13" s="745"/>
      <c r="AI13" s="745"/>
      <c r="AJ13" s="745"/>
      <c r="AK13" s="745"/>
      <c r="AL13" s="745"/>
      <c r="AM13" s="745"/>
      <c r="AN13" s="745"/>
      <c r="AO13" s="863"/>
    </row>
    <row r="14" spans="1:42" ht="20.75">
      <c r="A14" s="861"/>
      <c r="B14" s="745"/>
      <c r="C14" s="745"/>
      <c r="D14" s="745"/>
      <c r="E14" s="745"/>
      <c r="F14" s="745"/>
      <c r="G14" s="745"/>
      <c r="H14" s="745"/>
      <c r="I14" s="745"/>
      <c r="J14" s="745"/>
      <c r="K14" s="745"/>
      <c r="L14" s="745"/>
      <c r="M14" s="745"/>
      <c r="N14" s="745"/>
      <c r="O14" s="745"/>
      <c r="P14" s="745"/>
      <c r="Q14" s="745"/>
      <c r="R14" s="745"/>
      <c r="S14" s="745"/>
      <c r="T14" s="862"/>
      <c r="U14" s="745"/>
      <c r="V14" s="745"/>
      <c r="W14" s="745"/>
      <c r="X14" s="745"/>
      <c r="Y14" s="745"/>
      <c r="Z14" s="745"/>
      <c r="AA14" s="745"/>
      <c r="AB14" s="745"/>
      <c r="AC14" s="745"/>
      <c r="AD14" s="745"/>
      <c r="AE14" s="745"/>
      <c r="AF14" s="745"/>
      <c r="AG14" s="745"/>
      <c r="AH14" s="745"/>
      <c r="AI14" s="745"/>
      <c r="AJ14" s="745"/>
      <c r="AK14" s="745"/>
      <c r="AL14" s="745"/>
      <c r="AM14" s="745"/>
      <c r="AN14" s="745"/>
      <c r="AO14" s="863"/>
    </row>
    <row r="15" spans="1:42" ht="20.75">
      <c r="A15" s="861"/>
      <c r="B15" s="745"/>
      <c r="C15" s="745"/>
      <c r="D15" s="745"/>
      <c r="E15" s="745"/>
      <c r="F15" s="745"/>
      <c r="G15" s="745"/>
      <c r="H15" s="745"/>
      <c r="I15" s="745"/>
      <c r="J15" s="745"/>
      <c r="K15" s="745"/>
      <c r="L15" s="745"/>
      <c r="M15" s="745"/>
      <c r="N15" s="745"/>
      <c r="O15" s="745"/>
      <c r="P15" s="745"/>
      <c r="Q15" s="745"/>
      <c r="R15" s="745"/>
      <c r="S15" s="745"/>
      <c r="T15" s="862"/>
      <c r="U15" s="745"/>
      <c r="V15" s="745"/>
      <c r="W15" s="745"/>
      <c r="X15" s="745"/>
      <c r="Y15" s="745"/>
      <c r="Z15" s="745"/>
      <c r="AA15" s="745"/>
      <c r="AB15" s="745"/>
      <c r="AC15" s="745"/>
      <c r="AD15" s="745"/>
      <c r="AE15" s="745"/>
      <c r="AF15" s="745"/>
      <c r="AG15" s="745"/>
      <c r="AH15" s="745"/>
      <c r="AI15" s="745"/>
      <c r="AJ15" s="745"/>
      <c r="AK15" s="745"/>
      <c r="AL15" s="745"/>
      <c r="AM15" s="745"/>
      <c r="AN15" s="745"/>
      <c r="AO15" s="863"/>
    </row>
    <row r="16" spans="1:42" ht="20.75">
      <c r="A16" s="861"/>
      <c r="B16" s="745"/>
      <c r="C16" s="745"/>
      <c r="D16" s="745"/>
      <c r="E16" s="745"/>
      <c r="F16" s="745"/>
      <c r="G16" s="745"/>
      <c r="H16" s="745"/>
      <c r="I16" s="745"/>
      <c r="J16" s="745"/>
      <c r="K16" s="745"/>
      <c r="L16" s="745"/>
      <c r="M16" s="745"/>
      <c r="N16" s="745"/>
      <c r="O16" s="745"/>
      <c r="P16" s="745"/>
      <c r="Q16" s="745"/>
      <c r="R16" s="745"/>
      <c r="S16" s="745"/>
      <c r="T16" s="862"/>
      <c r="U16" s="745"/>
      <c r="V16" s="745"/>
      <c r="W16" s="745"/>
      <c r="X16" s="745"/>
      <c r="Y16" s="745"/>
      <c r="Z16" s="745"/>
      <c r="AA16" s="745"/>
      <c r="AB16" s="745"/>
      <c r="AC16" s="745"/>
      <c r="AD16" s="745"/>
      <c r="AE16" s="745"/>
      <c r="AF16" s="745"/>
      <c r="AG16" s="745"/>
      <c r="AH16" s="745"/>
      <c r="AI16" s="745"/>
      <c r="AJ16" s="745"/>
      <c r="AK16" s="745"/>
      <c r="AL16" s="745"/>
      <c r="AM16" s="745"/>
      <c r="AN16" s="745"/>
      <c r="AO16" s="863"/>
    </row>
    <row r="17" spans="1:41" ht="20.75">
      <c r="A17" s="861"/>
      <c r="B17" s="745"/>
      <c r="C17" s="745"/>
      <c r="D17" s="745"/>
      <c r="E17" s="745"/>
      <c r="F17" s="745"/>
      <c r="G17" s="745"/>
      <c r="H17" s="745"/>
      <c r="I17" s="745"/>
      <c r="J17" s="745"/>
      <c r="K17" s="745"/>
      <c r="L17" s="745"/>
      <c r="M17" s="745"/>
      <c r="N17" s="745"/>
      <c r="O17" s="745"/>
      <c r="P17" s="745"/>
      <c r="Q17" s="745"/>
      <c r="R17" s="745"/>
      <c r="S17" s="745"/>
      <c r="T17" s="862"/>
      <c r="U17" s="745"/>
      <c r="V17" s="745"/>
      <c r="W17" s="745"/>
      <c r="X17" s="745"/>
      <c r="Y17" s="745"/>
      <c r="Z17" s="745"/>
      <c r="AA17" s="745"/>
      <c r="AB17" s="745"/>
      <c r="AC17" s="745"/>
      <c r="AD17" s="745"/>
      <c r="AE17" s="745"/>
      <c r="AF17" s="745"/>
      <c r="AG17" s="745"/>
      <c r="AH17" s="745"/>
      <c r="AI17" s="745"/>
      <c r="AJ17" s="745"/>
      <c r="AK17" s="745"/>
      <c r="AL17" s="745"/>
      <c r="AM17" s="745"/>
      <c r="AN17" s="745"/>
      <c r="AO17" s="863"/>
    </row>
    <row r="18" spans="1:41" ht="20.75">
      <c r="A18" s="861"/>
      <c r="B18" s="745"/>
      <c r="C18" s="745"/>
      <c r="D18" s="745"/>
      <c r="E18" s="745"/>
      <c r="F18" s="745"/>
      <c r="G18" s="745"/>
      <c r="H18" s="745"/>
      <c r="I18" s="745"/>
      <c r="J18" s="745"/>
      <c r="K18" s="745"/>
      <c r="L18" s="745"/>
      <c r="M18" s="745"/>
      <c r="N18" s="745"/>
      <c r="O18" s="745"/>
      <c r="P18" s="745"/>
      <c r="Q18" s="745"/>
      <c r="R18" s="745"/>
      <c r="S18" s="745"/>
      <c r="T18" s="862"/>
      <c r="U18" s="745"/>
      <c r="V18" s="745"/>
      <c r="W18" s="745"/>
      <c r="X18" s="745"/>
      <c r="Y18" s="745"/>
      <c r="Z18" s="745"/>
      <c r="AA18" s="745"/>
      <c r="AB18" s="745"/>
      <c r="AC18" s="745"/>
      <c r="AD18" s="745"/>
      <c r="AE18" s="745"/>
      <c r="AF18" s="745"/>
      <c r="AG18" s="745"/>
      <c r="AH18" s="745"/>
      <c r="AI18" s="745"/>
      <c r="AJ18" s="745"/>
      <c r="AK18" s="745"/>
      <c r="AL18" s="745"/>
      <c r="AM18" s="745"/>
      <c r="AN18" s="745"/>
      <c r="AO18" s="863"/>
    </row>
    <row r="19" spans="1:41" ht="20.75">
      <c r="A19" s="861"/>
      <c r="B19" s="745"/>
      <c r="C19" s="745"/>
      <c r="D19" s="745"/>
      <c r="E19" s="745"/>
      <c r="F19" s="745"/>
      <c r="G19" s="745"/>
      <c r="H19" s="745"/>
      <c r="I19" s="745"/>
      <c r="J19" s="745"/>
      <c r="K19" s="745"/>
      <c r="L19" s="745"/>
      <c r="M19" s="745"/>
      <c r="N19" s="745"/>
      <c r="O19" s="745"/>
      <c r="P19" s="745"/>
      <c r="Q19" s="745"/>
      <c r="R19" s="745"/>
      <c r="S19" s="745"/>
      <c r="T19" s="862"/>
      <c r="U19" s="745"/>
      <c r="V19" s="745"/>
      <c r="W19" s="745"/>
      <c r="X19" s="745"/>
      <c r="Y19" s="745"/>
      <c r="Z19" s="745"/>
      <c r="AA19" s="745"/>
      <c r="AB19" s="745"/>
      <c r="AC19" s="745"/>
      <c r="AD19" s="745"/>
      <c r="AE19" s="745"/>
      <c r="AF19" s="745"/>
      <c r="AG19" s="745"/>
      <c r="AH19" s="745"/>
      <c r="AI19" s="745"/>
      <c r="AJ19" s="745"/>
      <c r="AK19" s="745"/>
      <c r="AL19" s="745"/>
      <c r="AM19" s="745"/>
      <c r="AN19" s="745"/>
      <c r="AO19" s="863"/>
    </row>
    <row r="20" spans="1:41" ht="20.75">
      <c r="A20" s="861"/>
      <c r="B20" s="745"/>
      <c r="C20" s="745"/>
      <c r="D20" s="745"/>
      <c r="E20" s="745"/>
      <c r="F20" s="745"/>
      <c r="G20" s="745"/>
      <c r="H20" s="745"/>
      <c r="I20" s="745"/>
      <c r="J20" s="745"/>
      <c r="K20" s="745"/>
      <c r="L20" s="745"/>
      <c r="M20" s="745"/>
      <c r="N20" s="745"/>
      <c r="O20" s="745"/>
      <c r="P20" s="745"/>
      <c r="Q20" s="745"/>
      <c r="R20" s="745"/>
      <c r="S20" s="745"/>
      <c r="T20" s="862"/>
      <c r="U20" s="745"/>
      <c r="V20" s="745"/>
      <c r="W20" s="745"/>
      <c r="X20" s="745"/>
      <c r="Y20" s="745"/>
      <c r="Z20" s="745"/>
      <c r="AA20" s="745"/>
      <c r="AB20" s="745"/>
      <c r="AC20" s="745"/>
      <c r="AD20" s="745"/>
      <c r="AE20" s="745"/>
      <c r="AF20" s="745"/>
      <c r="AG20" s="745"/>
      <c r="AH20" s="745"/>
      <c r="AI20" s="745"/>
      <c r="AJ20" s="745"/>
      <c r="AK20" s="745"/>
      <c r="AL20" s="745"/>
      <c r="AM20" s="745"/>
      <c r="AN20" s="745"/>
      <c r="AO20" s="863"/>
    </row>
    <row r="21" spans="1:41" ht="20.75">
      <c r="A21" s="861"/>
      <c r="B21" s="745"/>
      <c r="C21" s="745"/>
      <c r="D21" s="745"/>
      <c r="E21" s="745"/>
      <c r="F21" s="745"/>
      <c r="G21" s="745"/>
      <c r="H21" s="745"/>
      <c r="I21" s="745"/>
      <c r="J21" s="745"/>
      <c r="K21" s="745"/>
      <c r="L21" s="745"/>
      <c r="M21" s="745"/>
      <c r="N21" s="745"/>
      <c r="O21" s="745"/>
      <c r="P21" s="745"/>
      <c r="Q21" s="745"/>
      <c r="R21" s="745"/>
      <c r="S21" s="745"/>
      <c r="T21" s="862"/>
      <c r="U21" s="745"/>
      <c r="V21" s="745"/>
      <c r="W21" s="745"/>
      <c r="X21" s="745"/>
      <c r="Y21" s="745"/>
      <c r="Z21" s="745"/>
      <c r="AA21" s="745"/>
      <c r="AB21" s="745"/>
      <c r="AC21" s="745"/>
      <c r="AD21" s="745"/>
      <c r="AE21" s="745"/>
      <c r="AF21" s="745"/>
      <c r="AG21" s="745"/>
      <c r="AH21" s="745"/>
      <c r="AI21" s="745"/>
      <c r="AJ21" s="745"/>
      <c r="AK21" s="745"/>
      <c r="AL21" s="745"/>
      <c r="AM21" s="745"/>
      <c r="AN21" s="745"/>
      <c r="AO21" s="863"/>
    </row>
    <row r="22" spans="1:41" ht="21.35" thickBot="1">
      <c r="A22" s="864"/>
      <c r="B22" s="865"/>
      <c r="C22" s="865"/>
      <c r="D22" s="865"/>
      <c r="E22" s="865"/>
      <c r="F22" s="865"/>
      <c r="G22" s="865"/>
      <c r="H22" s="865"/>
      <c r="I22" s="865"/>
      <c r="J22" s="865"/>
      <c r="K22" s="865"/>
      <c r="L22" s="865"/>
      <c r="M22" s="865"/>
      <c r="N22" s="865"/>
      <c r="O22" s="865"/>
      <c r="P22" s="865"/>
      <c r="Q22" s="865"/>
      <c r="R22" s="865"/>
      <c r="S22" s="865"/>
      <c r="T22" s="864"/>
      <c r="U22" s="865"/>
      <c r="V22" s="865"/>
      <c r="W22" s="865"/>
      <c r="X22" s="865"/>
      <c r="Y22" s="865"/>
      <c r="Z22" s="865"/>
      <c r="AA22" s="865"/>
      <c r="AB22" s="865"/>
      <c r="AC22" s="865"/>
      <c r="AD22" s="865"/>
      <c r="AE22" s="865"/>
      <c r="AF22" s="865"/>
      <c r="AG22" s="865"/>
      <c r="AH22" s="865"/>
      <c r="AI22" s="865"/>
      <c r="AJ22" s="865"/>
      <c r="AK22" s="865"/>
      <c r="AL22" s="865"/>
      <c r="AM22" s="865"/>
      <c r="AN22" s="865"/>
      <c r="AO22" s="866"/>
    </row>
    <row r="23" spans="1:41" ht="21.35" thickBot="1">
      <c r="A23" s="867"/>
      <c r="B23" s="868"/>
      <c r="C23" s="868"/>
      <c r="D23" s="868"/>
      <c r="E23" s="868"/>
      <c r="F23" s="868"/>
      <c r="G23" s="868"/>
      <c r="H23" s="868"/>
      <c r="I23" s="868"/>
      <c r="J23" s="868"/>
      <c r="K23" s="868"/>
      <c r="L23" s="868"/>
      <c r="M23" s="868"/>
      <c r="N23" s="868"/>
      <c r="O23" s="868"/>
      <c r="P23" s="868"/>
      <c r="Q23" s="868"/>
      <c r="R23" s="868"/>
      <c r="S23" s="868"/>
      <c r="T23" s="766" t="s">
        <v>2851</v>
      </c>
      <c r="U23" s="869"/>
      <c r="V23" s="870"/>
      <c r="W23" s="870"/>
      <c r="X23" s="870"/>
      <c r="Y23" s="870"/>
      <c r="Z23" s="870"/>
      <c r="AA23" s="870"/>
      <c r="AB23" s="870"/>
      <c r="AC23" s="870"/>
      <c r="AD23" s="870"/>
      <c r="AE23" s="870"/>
      <c r="AF23" s="870"/>
      <c r="AG23" s="870"/>
      <c r="AH23" s="870"/>
      <c r="AI23" s="870"/>
      <c r="AJ23" s="870"/>
      <c r="AK23" s="870"/>
      <c r="AL23" s="870"/>
      <c r="AM23" s="870"/>
      <c r="AN23" s="871"/>
      <c r="AO23" s="871"/>
    </row>
    <row r="24" spans="1:41" ht="20.75">
      <c r="A24" s="867"/>
      <c r="B24" s="868"/>
      <c r="C24" s="868"/>
      <c r="D24" s="868"/>
      <c r="E24" s="868"/>
      <c r="F24" s="868"/>
      <c r="G24" s="868"/>
      <c r="H24" s="868"/>
      <c r="I24" s="868"/>
      <c r="J24" s="868"/>
      <c r="K24" s="868"/>
      <c r="L24" s="868"/>
      <c r="M24" s="868"/>
      <c r="N24" s="868"/>
      <c r="O24" s="868"/>
      <c r="P24" s="868"/>
      <c r="Q24" s="868"/>
      <c r="R24" s="868"/>
      <c r="S24" s="868"/>
      <c r="T24" s="639"/>
      <c r="U24" s="872"/>
      <c r="V24" s="868"/>
      <c r="W24" s="868"/>
      <c r="X24" s="868"/>
      <c r="Y24" s="868"/>
      <c r="Z24" s="868"/>
      <c r="AA24" s="868"/>
      <c r="AB24" s="868"/>
      <c r="AC24" s="868"/>
      <c r="AD24" s="868"/>
      <c r="AE24" s="868"/>
      <c r="AF24" s="868"/>
      <c r="AG24" s="868"/>
      <c r="AH24" s="868"/>
      <c r="AI24" s="868"/>
      <c r="AJ24" s="868"/>
      <c r="AK24" s="868"/>
      <c r="AL24" s="1544" t="s">
        <v>2852</v>
      </c>
      <c r="AM24" s="1544"/>
      <c r="AN24" s="1544"/>
      <c r="AO24" s="1544"/>
    </row>
    <row r="25" spans="1:41" ht="20.75">
      <c r="A25" s="867"/>
      <c r="B25" s="868"/>
      <c r="C25" s="868"/>
      <c r="D25" s="868"/>
      <c r="E25" s="868"/>
      <c r="F25" s="868"/>
      <c r="G25" s="868"/>
      <c r="H25" s="868"/>
      <c r="I25" s="868"/>
      <c r="J25" s="868"/>
      <c r="K25" s="868"/>
      <c r="L25" s="868"/>
      <c r="M25" s="868"/>
      <c r="N25" s="868"/>
      <c r="O25" s="868"/>
      <c r="P25" s="868"/>
      <c r="Q25" s="868"/>
      <c r="R25" s="868"/>
      <c r="S25" s="868"/>
      <c r="T25" s="873" t="s">
        <v>1943</v>
      </c>
      <c r="U25" s="874"/>
      <c r="V25" s="875"/>
      <c r="W25" s="873" t="s">
        <v>1820</v>
      </c>
      <c r="X25" s="873"/>
      <c r="Z25" s="875"/>
      <c r="AA25" s="875"/>
      <c r="AB25" s="874" t="s">
        <v>2853</v>
      </c>
      <c r="AD25" s="874"/>
      <c r="AE25" s="874"/>
      <c r="AF25" s="875"/>
      <c r="AG25" s="876" t="s">
        <v>2854</v>
      </c>
      <c r="AH25" s="877"/>
      <c r="AI25" s="875"/>
      <c r="AJ25" s="874"/>
      <c r="AK25" s="874"/>
      <c r="AL25" s="875"/>
      <c r="AM25" s="877"/>
      <c r="AN25" s="877"/>
      <c r="AO25" s="875"/>
    </row>
    <row r="26" spans="1:41" ht="20.75">
      <c r="A26" s="867"/>
      <c r="B26" s="868"/>
      <c r="C26" s="868"/>
      <c r="D26" s="868"/>
      <c r="E26" s="868"/>
      <c r="F26" s="868"/>
      <c r="G26" s="868"/>
      <c r="H26" s="868"/>
      <c r="I26" s="868"/>
      <c r="J26" s="868"/>
      <c r="K26" s="868"/>
      <c r="L26" s="868"/>
      <c r="M26" s="868"/>
      <c r="N26" s="868"/>
      <c r="O26" s="868"/>
      <c r="P26" s="868"/>
      <c r="Q26" s="868"/>
      <c r="R26" s="868"/>
      <c r="S26" s="868"/>
      <c r="T26" s="875"/>
      <c r="U26" s="875"/>
      <c r="V26" s="875"/>
      <c r="W26" s="875"/>
      <c r="X26" s="875"/>
      <c r="Y26" s="874"/>
      <c r="Z26" s="875"/>
      <c r="AA26" s="875"/>
      <c r="AB26" s="874" t="s">
        <v>2855</v>
      </c>
      <c r="AD26" s="874"/>
      <c r="AE26" s="874"/>
      <c r="AF26" s="875"/>
      <c r="AG26" s="874"/>
      <c r="AH26" s="874"/>
      <c r="AI26" s="875"/>
      <c r="AJ26" s="874"/>
      <c r="AK26" s="874"/>
      <c r="AL26" s="875"/>
      <c r="AM26" s="874"/>
      <c r="AN26" s="874"/>
      <c r="AO26" s="875"/>
    </row>
    <row r="27" spans="1:41" ht="20.75">
      <c r="A27" s="867"/>
      <c r="B27" s="868"/>
      <c r="C27" s="868"/>
      <c r="D27" s="868"/>
      <c r="E27" s="868"/>
      <c r="F27" s="868"/>
      <c r="G27" s="868"/>
      <c r="H27" s="868"/>
      <c r="I27" s="868"/>
      <c r="J27" s="868"/>
      <c r="K27" s="868"/>
      <c r="L27" s="868"/>
      <c r="M27" s="868"/>
      <c r="N27" s="868"/>
      <c r="O27" s="868"/>
      <c r="P27" s="868"/>
      <c r="Q27" s="868"/>
      <c r="R27" s="868"/>
      <c r="S27" s="868"/>
      <c r="T27" s="1534" t="s">
        <v>2856</v>
      </c>
      <c r="U27" s="1534"/>
      <c r="V27" s="1534"/>
      <c r="W27" s="1534"/>
      <c r="X27" s="1534"/>
      <c r="Y27" s="1534"/>
      <c r="Z27" s="1534"/>
      <c r="AA27" s="1534"/>
      <c r="AB27" s="1534"/>
      <c r="AC27" s="1534"/>
      <c r="AD27" s="1534"/>
      <c r="AE27" s="1534"/>
      <c r="AF27" s="1534"/>
      <c r="AG27" s="1534"/>
      <c r="AH27" s="1534"/>
      <c r="AI27" s="1534"/>
      <c r="AJ27" s="733"/>
      <c r="AK27" s="733"/>
      <c r="AL27" s="733"/>
      <c r="AM27" s="733"/>
      <c r="AN27" s="733"/>
      <c r="AO27" s="733"/>
    </row>
    <row r="28" spans="1:41" ht="20.75">
      <c r="A28" s="867"/>
      <c r="B28" s="868"/>
      <c r="C28" s="868"/>
      <c r="D28" s="868"/>
      <c r="E28" s="868"/>
      <c r="F28" s="868"/>
      <c r="G28" s="868"/>
      <c r="H28" s="868"/>
      <c r="I28" s="868"/>
      <c r="J28" s="868"/>
      <c r="K28" s="868"/>
      <c r="L28" s="868"/>
      <c r="M28" s="868"/>
      <c r="N28" s="868"/>
      <c r="O28" s="868"/>
      <c r="P28" s="868"/>
      <c r="Q28" s="868"/>
      <c r="R28" s="868"/>
      <c r="S28" s="868"/>
      <c r="T28" s="680" t="s">
        <v>2857</v>
      </c>
      <c r="U28" s="808"/>
      <c r="V28" s="808"/>
      <c r="W28" s="808"/>
      <c r="X28" s="808"/>
      <c r="Y28" s="808"/>
      <c r="Z28" s="808"/>
      <c r="AA28" s="808"/>
      <c r="AB28" s="808"/>
      <c r="AC28" s="808"/>
      <c r="AD28" s="808"/>
      <c r="AE28" s="808"/>
      <c r="AF28" s="808"/>
      <c r="AG28" s="808"/>
      <c r="AH28" s="808"/>
      <c r="AI28" s="808"/>
      <c r="AJ28" s="808"/>
      <c r="AK28" s="808"/>
      <c r="AL28" s="808"/>
      <c r="AM28" s="808"/>
      <c r="AN28" s="808"/>
      <c r="AO28" s="808"/>
    </row>
    <row r="34" spans="1:19">
      <c r="A34" s="767"/>
      <c r="B34" s="767"/>
      <c r="C34" s="767"/>
      <c r="D34" s="767"/>
      <c r="E34" s="767"/>
      <c r="F34" s="767"/>
      <c r="G34" s="767"/>
      <c r="H34" s="767"/>
      <c r="I34" s="767"/>
      <c r="J34" s="767"/>
      <c r="K34" s="767"/>
      <c r="L34" s="767"/>
      <c r="M34" s="767"/>
      <c r="N34" s="767"/>
      <c r="O34" s="767"/>
      <c r="P34" s="767"/>
      <c r="Q34" s="767"/>
      <c r="R34" s="767"/>
      <c r="S34" s="767"/>
    </row>
  </sheetData>
  <mergeCells count="29">
    <mergeCell ref="T27:AI27"/>
    <mergeCell ref="AD6:AF6"/>
    <mergeCell ref="AA6:AC6"/>
    <mergeCell ref="AG6:AI6"/>
    <mergeCell ref="AJ6:AL6"/>
    <mergeCell ref="AM6:AO6"/>
    <mergeCell ref="AL24:AO24"/>
    <mergeCell ref="N6:P6"/>
    <mergeCell ref="A4:S4"/>
    <mergeCell ref="T4:AO4"/>
    <mergeCell ref="A5:P5"/>
    <mergeCell ref="Q5:S5"/>
    <mergeCell ref="V5:AL5"/>
    <mergeCell ref="AN5:AO5"/>
    <mergeCell ref="A6:A7"/>
    <mergeCell ref="B6:D6"/>
    <mergeCell ref="E6:G6"/>
    <mergeCell ref="H6:J6"/>
    <mergeCell ref="K6:M6"/>
    <mergeCell ref="Q6:S6"/>
    <mergeCell ref="T6:T7"/>
    <mergeCell ref="U6:W6"/>
    <mergeCell ref="X6:Z6"/>
    <mergeCell ref="N1:O2"/>
    <mergeCell ref="P1:S2"/>
    <mergeCell ref="AK1:AL2"/>
    <mergeCell ref="AM1:AO2"/>
    <mergeCell ref="A3:S3"/>
    <mergeCell ref="T3:AO3"/>
  </mergeCells>
  <phoneticPr fontId="14" type="noConversion"/>
  <hyperlinks>
    <hyperlink ref="AP2" location="預告統計資料發布時間表!A1" display="返回發布時間表" xr:uid="{00000000-0004-0000-67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5"/>
  <sheetViews>
    <sheetView topLeftCell="A13" workbookViewId="0">
      <selection activeCell="A32" sqref="A32"/>
    </sheetView>
  </sheetViews>
  <sheetFormatPr defaultColWidth="9" defaultRowHeight="16.149999999999999"/>
  <cols>
    <col min="1" max="1" width="93.59765625" customWidth="1"/>
  </cols>
  <sheetData>
    <row r="1" spans="1:2" ht="19.600000000000001">
      <c r="A1" s="12" t="s">
        <v>869</v>
      </c>
      <c r="B1" s="1" t="s">
        <v>13</v>
      </c>
    </row>
    <row r="2" spans="1:2" ht="19.600000000000001">
      <c r="A2" s="13" t="s">
        <v>243</v>
      </c>
    </row>
    <row r="3" spans="1:2" ht="19.600000000000001">
      <c r="A3" s="13" t="s">
        <v>870</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17" t="s">
        <v>871</v>
      </c>
    </row>
    <row r="15" spans="1:2" ht="19.600000000000001">
      <c r="A15" s="10" t="s">
        <v>872</v>
      </c>
    </row>
    <row r="16" spans="1:2" ht="19.600000000000001">
      <c r="A16" s="9" t="s">
        <v>5</v>
      </c>
    </row>
    <row r="17" spans="1:1" ht="39.200000000000003">
      <c r="A17" s="10" t="s">
        <v>873</v>
      </c>
    </row>
    <row r="18" spans="1:1" ht="39.200000000000003">
      <c r="A18" s="10" t="s">
        <v>874</v>
      </c>
    </row>
    <row r="19" spans="1:1" ht="19.600000000000001">
      <c r="A19" s="10" t="s">
        <v>875</v>
      </c>
    </row>
    <row r="20" spans="1:1" ht="19.600000000000001">
      <c r="A20" s="10" t="s">
        <v>876</v>
      </c>
    </row>
    <row r="21" spans="1:1" ht="19.600000000000001">
      <c r="A21" s="10" t="s">
        <v>877</v>
      </c>
    </row>
    <row r="22" spans="1:1" ht="19.600000000000001">
      <c r="A22" s="10" t="s">
        <v>878</v>
      </c>
    </row>
    <row r="23" spans="1:1" ht="19.600000000000001">
      <c r="A23" s="22" t="s">
        <v>822</v>
      </c>
    </row>
    <row r="24" spans="1:1" ht="19.600000000000001">
      <c r="A24" s="22" t="s">
        <v>879</v>
      </c>
    </row>
    <row r="25" spans="1:1" ht="19.600000000000001">
      <c r="A25" s="22" t="s">
        <v>824</v>
      </c>
    </row>
    <row r="26" spans="1:1" ht="19.600000000000001">
      <c r="A26" s="22" t="s">
        <v>956</v>
      </c>
    </row>
    <row r="27" spans="1:1" ht="19.600000000000001">
      <c r="A27" s="22" t="s">
        <v>7</v>
      </c>
    </row>
    <row r="28" spans="1:1" ht="19.600000000000001">
      <c r="A28" s="28" t="s">
        <v>8</v>
      </c>
    </row>
    <row r="29" spans="1:1" ht="39.200000000000003">
      <c r="A29" s="22" t="s">
        <v>806</v>
      </c>
    </row>
    <row r="30" spans="1:1" ht="39.200000000000003">
      <c r="A30" s="22" t="s">
        <v>807</v>
      </c>
    </row>
    <row r="31" spans="1:1" ht="19.600000000000001">
      <c r="A31" s="28" t="s">
        <v>9</v>
      </c>
    </row>
    <row r="32" spans="1:1" ht="39.200000000000003">
      <c r="A32" s="22" t="s">
        <v>880</v>
      </c>
    </row>
    <row r="33" spans="1:1" ht="19.600000000000001">
      <c r="A33" s="22" t="s">
        <v>787</v>
      </c>
    </row>
    <row r="34" spans="1:1" ht="39.200000000000003">
      <c r="A34" s="26" t="s">
        <v>788</v>
      </c>
    </row>
    <row r="35" spans="1:1" ht="20.2" thickBot="1">
      <c r="A35" s="27" t="s">
        <v>10</v>
      </c>
    </row>
  </sheetData>
  <phoneticPr fontId="14" type="noConversion"/>
  <hyperlinks>
    <hyperlink ref="B1" location="預告統計資料發布時間表!A1" display="回發布時間表"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B35"/>
  <sheetViews>
    <sheetView workbookViewId="0">
      <selection activeCell="B1" sqref="B1"/>
    </sheetView>
  </sheetViews>
  <sheetFormatPr defaultRowHeight="16.149999999999999"/>
  <cols>
    <col min="1" max="1" width="93.59765625" customWidth="1"/>
  </cols>
  <sheetData>
    <row r="1" spans="1:2" ht="39.200000000000003">
      <c r="A1" s="23" t="s">
        <v>506</v>
      </c>
      <c r="B1" s="1" t="s">
        <v>13</v>
      </c>
    </row>
    <row r="2" spans="1:2" ht="19.600000000000001">
      <c r="A2" s="13" t="s">
        <v>243</v>
      </c>
    </row>
    <row r="3" spans="1:2" ht="19.600000000000001">
      <c r="A3" s="13" t="s">
        <v>505</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33" t="s">
        <v>507</v>
      </c>
    </row>
    <row r="15" spans="1:2" ht="19.600000000000001">
      <c r="A15" s="10" t="s">
        <v>141</v>
      </c>
    </row>
    <row r="16" spans="1:2" ht="19.600000000000001">
      <c r="A16" s="9" t="s">
        <v>5</v>
      </c>
    </row>
    <row r="17" spans="1:1" ht="39.200000000000003">
      <c r="A17" s="10" t="s">
        <v>485</v>
      </c>
    </row>
    <row r="18" spans="1:1" ht="39.200000000000003">
      <c r="A18" s="10" t="s">
        <v>486</v>
      </c>
    </row>
    <row r="19" spans="1:1" ht="19.600000000000001">
      <c r="A19" s="10" t="s">
        <v>142</v>
      </c>
    </row>
    <row r="20" spans="1:1" ht="19.600000000000001">
      <c r="A20" s="10" t="s">
        <v>487</v>
      </c>
    </row>
    <row r="21" spans="1:1" ht="19.600000000000001">
      <c r="A21" s="10" t="s">
        <v>508</v>
      </c>
    </row>
    <row r="22" spans="1:1" ht="19.600000000000001">
      <c r="A22" s="10" t="s">
        <v>489</v>
      </c>
    </row>
    <row r="23" spans="1:1" ht="19.600000000000001">
      <c r="A23" s="10" t="s">
        <v>495</v>
      </c>
    </row>
    <row r="24" spans="1:1" ht="58.75">
      <c r="A24" s="22" t="s">
        <v>509</v>
      </c>
    </row>
    <row r="25" spans="1:1" ht="19.600000000000001">
      <c r="A25" s="22" t="s">
        <v>94</v>
      </c>
    </row>
    <row r="26" spans="1:1" ht="19.600000000000001">
      <c r="A26" s="22" t="s">
        <v>956</v>
      </c>
    </row>
    <row r="27" spans="1:1" ht="19.600000000000001">
      <c r="A27" s="22" t="s">
        <v>7</v>
      </c>
    </row>
    <row r="28" spans="1:1" ht="19.600000000000001">
      <c r="A28" s="28" t="s">
        <v>8</v>
      </c>
    </row>
    <row r="29" spans="1:1" ht="39.200000000000003">
      <c r="A29" s="22" t="s">
        <v>482</v>
      </c>
    </row>
    <row r="30" spans="1:1" ht="39.200000000000003">
      <c r="A30" s="22" t="s">
        <v>493</v>
      </c>
    </row>
    <row r="31" spans="1:1" ht="19.600000000000001">
      <c r="A31" s="28" t="s">
        <v>9</v>
      </c>
    </row>
    <row r="32" spans="1:1" ht="39.200000000000003">
      <c r="A32" s="22" t="s">
        <v>494</v>
      </c>
    </row>
    <row r="33" spans="1:1" ht="19.600000000000001">
      <c r="A33" s="10" t="s">
        <v>26</v>
      </c>
    </row>
    <row r="34" spans="1:1" ht="39.200000000000003">
      <c r="A34" s="15" t="s">
        <v>12</v>
      </c>
    </row>
    <row r="35" spans="1:1" ht="20.2" thickBot="1">
      <c r="A35" s="16" t="s">
        <v>10</v>
      </c>
    </row>
  </sheetData>
  <phoneticPr fontId="14" type="noConversion"/>
  <hyperlinks>
    <hyperlink ref="B1" location="預告統計資料發布時間表!A1" display="回發布時間表"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B34"/>
  <sheetViews>
    <sheetView topLeftCell="A13" workbookViewId="0">
      <selection activeCell="A29" sqref="A29"/>
    </sheetView>
  </sheetViews>
  <sheetFormatPr defaultColWidth="9" defaultRowHeight="16.149999999999999"/>
  <cols>
    <col min="1" max="1" width="93.59765625" customWidth="1"/>
  </cols>
  <sheetData>
    <row r="1" spans="1:2" ht="19.600000000000001">
      <c r="A1" s="12" t="s">
        <v>881</v>
      </c>
      <c r="B1" s="1" t="s">
        <v>753</v>
      </c>
    </row>
    <row r="2" spans="1:2" ht="19.600000000000001">
      <c r="A2" s="13" t="s">
        <v>882</v>
      </c>
    </row>
    <row r="3" spans="1:2" ht="19.600000000000001">
      <c r="A3" s="13" t="s">
        <v>883</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762</v>
      </c>
    </row>
    <row r="13" spans="1:2" ht="19.600000000000001">
      <c r="A13" s="14" t="s">
        <v>4</v>
      </c>
    </row>
    <row r="14" spans="1:2" ht="57.05">
      <c r="A14" s="17" t="s">
        <v>884</v>
      </c>
    </row>
    <row r="15" spans="1:2" ht="19.600000000000001">
      <c r="A15" s="10" t="s">
        <v>885</v>
      </c>
    </row>
    <row r="16" spans="1:2" ht="19.600000000000001">
      <c r="A16" s="9" t="s">
        <v>5</v>
      </c>
    </row>
    <row r="17" spans="1:1" ht="39.200000000000003">
      <c r="A17" s="10" t="s">
        <v>886</v>
      </c>
    </row>
    <row r="18" spans="1:1" ht="39.200000000000003">
      <c r="A18" s="10" t="s">
        <v>887</v>
      </c>
    </row>
    <row r="19" spans="1:1" ht="39.200000000000003">
      <c r="A19" s="10" t="s">
        <v>888</v>
      </c>
    </row>
    <row r="20" spans="1:1" ht="19.600000000000001">
      <c r="A20" s="10" t="s">
        <v>889</v>
      </c>
    </row>
    <row r="21" spans="1:1" ht="19.600000000000001">
      <c r="A21" s="10" t="s">
        <v>890</v>
      </c>
    </row>
    <row r="22" spans="1:1" ht="19.600000000000001">
      <c r="A22" s="10" t="s">
        <v>891</v>
      </c>
    </row>
    <row r="23" spans="1:1" ht="39.200000000000003">
      <c r="A23" s="10" t="s">
        <v>892</v>
      </c>
    </row>
    <row r="24" spans="1:1" ht="19.600000000000001">
      <c r="A24" s="10" t="s">
        <v>893</v>
      </c>
    </row>
    <row r="25" spans="1:1" ht="19.600000000000001">
      <c r="A25" s="22" t="s">
        <v>956</v>
      </c>
    </row>
    <row r="26" spans="1:1" ht="19.600000000000001">
      <c r="A26" s="22" t="s">
        <v>7</v>
      </c>
    </row>
    <row r="27" spans="1:1" ht="19.600000000000001">
      <c r="A27" s="28" t="s">
        <v>8</v>
      </c>
    </row>
    <row r="28" spans="1:1" ht="39.200000000000003">
      <c r="A28" s="22" t="s">
        <v>894</v>
      </c>
    </row>
    <row r="29" spans="1:1" ht="39.200000000000003">
      <c r="A29" s="22" t="s">
        <v>895</v>
      </c>
    </row>
    <row r="30" spans="1:1" ht="19.600000000000001">
      <c r="A30" s="28" t="s">
        <v>9</v>
      </c>
    </row>
    <row r="31" spans="1:1" ht="39.200000000000003">
      <c r="A31" s="22" t="s">
        <v>896</v>
      </c>
    </row>
    <row r="32" spans="1:1" ht="19.600000000000001">
      <c r="A32" s="22" t="s">
        <v>897</v>
      </c>
    </row>
    <row r="33" spans="1:1" ht="39.200000000000003">
      <c r="A33" s="26" t="s">
        <v>898</v>
      </c>
    </row>
    <row r="34" spans="1:1" ht="20.2" thickBot="1">
      <c r="A34" s="27" t="s">
        <v>10</v>
      </c>
    </row>
  </sheetData>
  <phoneticPr fontId="14" type="noConversion"/>
  <hyperlinks>
    <hyperlink ref="B1" location="預告統計資料發布時間表!A1" display="回發布時間表"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B32"/>
  <sheetViews>
    <sheetView topLeftCell="A4" workbookViewId="0">
      <selection activeCell="A23" sqref="A23"/>
    </sheetView>
  </sheetViews>
  <sheetFormatPr defaultRowHeight="16.149999999999999"/>
  <cols>
    <col min="1" max="1" width="93.59765625" customWidth="1"/>
  </cols>
  <sheetData>
    <row r="1" spans="1:2" ht="39.200000000000003">
      <c r="A1" s="23" t="s">
        <v>510</v>
      </c>
      <c r="B1" s="1" t="s">
        <v>13</v>
      </c>
    </row>
    <row r="2" spans="1:2" ht="19.600000000000001">
      <c r="A2" s="13" t="s">
        <v>243</v>
      </c>
    </row>
    <row r="3" spans="1:2" ht="19.600000000000001">
      <c r="A3" s="13" t="s">
        <v>514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17" t="s">
        <v>515</v>
      </c>
    </row>
    <row r="15" spans="1:2" ht="19.600000000000001">
      <c r="A15" s="10" t="s">
        <v>141</v>
      </c>
    </row>
    <row r="16" spans="1:2" ht="19.600000000000001">
      <c r="A16" s="9" t="s">
        <v>5</v>
      </c>
    </row>
    <row r="17" spans="1:1" ht="19.600000000000001">
      <c r="A17" s="10" t="s">
        <v>516</v>
      </c>
    </row>
    <row r="18" spans="1:1" ht="19.600000000000001">
      <c r="A18" s="10" t="s">
        <v>517</v>
      </c>
    </row>
    <row r="19" spans="1:1" ht="19.600000000000001">
      <c r="A19" s="10" t="s">
        <v>518</v>
      </c>
    </row>
    <row r="20" spans="1:1" ht="19.600000000000001">
      <c r="A20" s="10" t="s">
        <v>143</v>
      </c>
    </row>
    <row r="21" spans="1:1" ht="39.200000000000003">
      <c r="A21" s="10" t="s">
        <v>519</v>
      </c>
    </row>
    <row r="22" spans="1:1" ht="19.600000000000001">
      <c r="A22" s="10" t="s">
        <v>94</v>
      </c>
    </row>
    <row r="23" spans="1:1" ht="19.600000000000001">
      <c r="A23" s="22" t="s">
        <v>956</v>
      </c>
    </row>
    <row r="24" spans="1:1" ht="19.600000000000001">
      <c r="A24" s="22" t="s">
        <v>7</v>
      </c>
    </row>
    <row r="25" spans="1:1" ht="19.600000000000001">
      <c r="A25" s="28" t="s">
        <v>8</v>
      </c>
    </row>
    <row r="26" spans="1:1" ht="39.200000000000003">
      <c r="A26" s="22" t="s">
        <v>482</v>
      </c>
    </row>
    <row r="27" spans="1:1" ht="39.200000000000003">
      <c r="A27" s="22" t="s">
        <v>493</v>
      </c>
    </row>
    <row r="28" spans="1:1" ht="19.600000000000001">
      <c r="A28" s="28" t="s">
        <v>9</v>
      </c>
    </row>
    <row r="29" spans="1:1" ht="39.200000000000003">
      <c r="A29" s="22" t="s">
        <v>494</v>
      </c>
    </row>
    <row r="30" spans="1:1" ht="19.600000000000001">
      <c r="A30" s="22" t="s">
        <v>26</v>
      </c>
    </row>
    <row r="31" spans="1:1" ht="39.200000000000003">
      <c r="A31" s="26" t="s">
        <v>12</v>
      </c>
    </row>
    <row r="32" spans="1:1" ht="20.2" thickBot="1">
      <c r="A32" s="27" t="s">
        <v>10</v>
      </c>
    </row>
  </sheetData>
  <phoneticPr fontId="14"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A1:B35"/>
  <sheetViews>
    <sheetView workbookViewId="0">
      <selection activeCell="B1" sqref="B1"/>
    </sheetView>
  </sheetViews>
  <sheetFormatPr defaultColWidth="9" defaultRowHeight="16.149999999999999"/>
  <cols>
    <col min="1" max="1" width="93.59765625" customWidth="1"/>
  </cols>
  <sheetData>
    <row r="1" spans="1:2" ht="19.600000000000001">
      <c r="A1" s="12" t="s">
        <v>899</v>
      </c>
      <c r="B1" s="1" t="s">
        <v>753</v>
      </c>
    </row>
    <row r="2" spans="1:2" ht="19.600000000000001">
      <c r="A2" s="13" t="s">
        <v>243</v>
      </c>
    </row>
    <row r="3" spans="1:2" ht="19.600000000000001">
      <c r="A3" s="13" t="s">
        <v>900</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57.05">
      <c r="A14" s="17" t="s">
        <v>901</v>
      </c>
    </row>
    <row r="15" spans="1:2" ht="19.600000000000001">
      <c r="A15" s="10" t="s">
        <v>902</v>
      </c>
    </row>
    <row r="16" spans="1:2" ht="19.600000000000001">
      <c r="A16" s="9" t="s">
        <v>5</v>
      </c>
    </row>
    <row r="17" spans="1:1" ht="39.200000000000003">
      <c r="A17" s="10" t="s">
        <v>903</v>
      </c>
    </row>
    <row r="18" spans="1:1" ht="39.200000000000003">
      <c r="A18" s="10" t="s">
        <v>904</v>
      </c>
    </row>
    <row r="19" spans="1:1" ht="19.600000000000001">
      <c r="A19" s="10" t="s">
        <v>905</v>
      </c>
    </row>
    <row r="20" spans="1:1" ht="19.600000000000001">
      <c r="A20" s="10" t="s">
        <v>906</v>
      </c>
    </row>
    <row r="21" spans="1:1" ht="19.600000000000001">
      <c r="A21" s="10" t="s">
        <v>907</v>
      </c>
    </row>
    <row r="22" spans="1:1" ht="19.600000000000001">
      <c r="A22" s="10" t="s">
        <v>908</v>
      </c>
    </row>
    <row r="23" spans="1:1" ht="19.600000000000001">
      <c r="A23" s="10" t="s">
        <v>909</v>
      </c>
    </row>
    <row r="24" spans="1:1" ht="19.600000000000001">
      <c r="A24" s="10" t="s">
        <v>910</v>
      </c>
    </row>
    <row r="25" spans="1:1" ht="19.600000000000001">
      <c r="A25" s="10" t="s">
        <v>911</v>
      </c>
    </row>
    <row r="26" spans="1:1" ht="19.600000000000001">
      <c r="A26" s="10" t="s">
        <v>912</v>
      </c>
    </row>
    <row r="27" spans="1:1" ht="19.600000000000001">
      <c r="A27" s="10" t="s">
        <v>7</v>
      </c>
    </row>
    <row r="28" spans="1:1" ht="19.600000000000001">
      <c r="A28" s="14" t="s">
        <v>8</v>
      </c>
    </row>
    <row r="29" spans="1:1" ht="39.200000000000003">
      <c r="A29" s="22" t="s">
        <v>913</v>
      </c>
    </row>
    <row r="30" spans="1:1" ht="39.200000000000003">
      <c r="A30" s="10" t="s">
        <v>915</v>
      </c>
    </row>
    <row r="31" spans="1:1" ht="19.600000000000001">
      <c r="A31" s="14" t="s">
        <v>9</v>
      </c>
    </row>
    <row r="32" spans="1:1" ht="39.200000000000003">
      <c r="A32" s="10" t="s">
        <v>916</v>
      </c>
    </row>
    <row r="33" spans="1:1" ht="19.600000000000001">
      <c r="A33" s="10" t="s">
        <v>917</v>
      </c>
    </row>
    <row r="34" spans="1:1" ht="39.200000000000003">
      <c r="A34" s="15" t="s">
        <v>918</v>
      </c>
    </row>
    <row r="35" spans="1:1" ht="20.2" thickBot="1">
      <c r="A35" s="16" t="s">
        <v>10</v>
      </c>
    </row>
  </sheetData>
  <phoneticPr fontId="14"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B35"/>
  <sheetViews>
    <sheetView topLeftCell="A16" workbookViewId="0">
      <selection activeCell="G38" sqref="G38"/>
    </sheetView>
  </sheetViews>
  <sheetFormatPr defaultColWidth="9" defaultRowHeight="16.149999999999999"/>
  <cols>
    <col min="1" max="1" width="93.59765625" customWidth="1"/>
  </cols>
  <sheetData>
    <row r="1" spans="1:2" ht="19.600000000000001">
      <c r="A1" s="12" t="s">
        <v>919</v>
      </c>
      <c r="B1" s="1" t="s">
        <v>920</v>
      </c>
    </row>
    <row r="2" spans="1:2" ht="19.600000000000001">
      <c r="A2" s="13" t="s">
        <v>921</v>
      </c>
    </row>
    <row r="3" spans="1:2" ht="19.600000000000001">
      <c r="A3" s="13" t="s">
        <v>922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923</v>
      </c>
    </row>
    <row r="13" spans="1:2" ht="19.600000000000001">
      <c r="A13" s="14" t="s">
        <v>4</v>
      </c>
    </row>
    <row r="14" spans="1:2" ht="57.05">
      <c r="A14" s="17" t="s">
        <v>924</v>
      </c>
    </row>
    <row r="15" spans="1:2" ht="19.600000000000001">
      <c r="A15" s="10" t="s">
        <v>925</v>
      </c>
    </row>
    <row r="16" spans="1:2" ht="19.600000000000001">
      <c r="A16" s="9" t="s">
        <v>5</v>
      </c>
    </row>
    <row r="17" spans="1:1" ht="39.200000000000003">
      <c r="A17" s="10" t="s">
        <v>926</v>
      </c>
    </row>
    <row r="18" spans="1:1" ht="39.200000000000003">
      <c r="A18" s="10" t="s">
        <v>927</v>
      </c>
    </row>
    <row r="19" spans="1:1" ht="19.600000000000001">
      <c r="A19" s="10" t="s">
        <v>928</v>
      </c>
    </row>
    <row r="20" spans="1:1" ht="19.600000000000001">
      <c r="A20" s="10" t="s">
        <v>929</v>
      </c>
    </row>
    <row r="21" spans="1:1" ht="19.600000000000001">
      <c r="A21" s="10" t="s">
        <v>930</v>
      </c>
    </row>
    <row r="22" spans="1:1" ht="19.600000000000001">
      <c r="A22" s="10" t="s">
        <v>931</v>
      </c>
    </row>
    <row r="23" spans="1:1" ht="19.600000000000001">
      <c r="A23" s="10" t="s">
        <v>909</v>
      </c>
    </row>
    <row r="24" spans="1:1" ht="19.600000000000001">
      <c r="A24" s="10" t="s">
        <v>910</v>
      </c>
    </row>
    <row r="25" spans="1:1" ht="19.600000000000001">
      <c r="A25" s="10" t="s">
        <v>911</v>
      </c>
    </row>
    <row r="26" spans="1:1" ht="19.600000000000001">
      <c r="A26" s="10" t="s">
        <v>932</v>
      </c>
    </row>
    <row r="27" spans="1:1" ht="19.600000000000001">
      <c r="A27" s="10" t="s">
        <v>7</v>
      </c>
    </row>
    <row r="28" spans="1:1" ht="19.600000000000001">
      <c r="A28" s="14" t="s">
        <v>8</v>
      </c>
    </row>
    <row r="29" spans="1:1" ht="39.200000000000003">
      <c r="A29" s="22" t="s">
        <v>913</v>
      </c>
    </row>
    <row r="30" spans="1:1" ht="39.200000000000003">
      <c r="A30" s="10" t="s">
        <v>915</v>
      </c>
    </row>
    <row r="31" spans="1:1" ht="19.600000000000001">
      <c r="A31" s="14" t="s">
        <v>9</v>
      </c>
    </row>
    <row r="32" spans="1:1" ht="39.200000000000003">
      <c r="A32" s="10" t="s">
        <v>933</v>
      </c>
    </row>
    <row r="33" spans="1:1" ht="19.600000000000001">
      <c r="A33" s="10" t="s">
        <v>934</v>
      </c>
    </row>
    <row r="34" spans="1:1" ht="39.200000000000003">
      <c r="A34" s="15" t="s">
        <v>935</v>
      </c>
    </row>
    <row r="35" spans="1:1" ht="20.2" thickBot="1">
      <c r="A35" s="16" t="s">
        <v>10</v>
      </c>
    </row>
  </sheetData>
  <phoneticPr fontId="14"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34"/>
  <sheetViews>
    <sheetView workbookViewId="0"/>
  </sheetViews>
  <sheetFormatPr defaultRowHeight="16.149999999999999"/>
  <cols>
    <col min="1" max="1" width="93.59765625" customWidth="1"/>
  </cols>
  <sheetData>
    <row r="1" spans="1:2" ht="39.200000000000003">
      <c r="A1" s="23" t="s">
        <v>520</v>
      </c>
      <c r="B1" s="1" t="s">
        <v>13</v>
      </c>
    </row>
    <row r="2" spans="1:2" ht="19.600000000000001">
      <c r="A2" s="13" t="s">
        <v>243</v>
      </c>
    </row>
    <row r="3" spans="1:2" ht="19.600000000000001">
      <c r="A3" s="13" t="s">
        <v>521</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17" t="s">
        <v>522</v>
      </c>
    </row>
    <row r="15" spans="1:2" ht="19.600000000000001">
      <c r="A15" s="10" t="s">
        <v>141</v>
      </c>
    </row>
    <row r="16" spans="1:2" ht="19.600000000000001">
      <c r="A16" s="9" t="s">
        <v>5</v>
      </c>
    </row>
    <row r="17" spans="1:1" ht="39.200000000000003">
      <c r="A17" s="10" t="s">
        <v>511</v>
      </c>
    </row>
    <row r="18" spans="1:1" ht="39.200000000000003">
      <c r="A18" s="10" t="s">
        <v>512</v>
      </c>
    </row>
    <row r="19" spans="1:1" ht="19.600000000000001">
      <c r="A19" s="10" t="s">
        <v>513</v>
      </c>
    </row>
    <row r="20" spans="1:1" ht="19.600000000000001">
      <c r="A20" s="10" t="s">
        <v>524</v>
      </c>
    </row>
    <row r="21" spans="1:1" ht="19.600000000000001">
      <c r="A21" s="10" t="s">
        <v>525</v>
      </c>
    </row>
    <row r="22" spans="1:1" ht="19.600000000000001">
      <c r="A22" s="10" t="s">
        <v>143</v>
      </c>
    </row>
    <row r="23" spans="1:1" ht="39.200000000000003">
      <c r="A23" s="10" t="s">
        <v>523</v>
      </c>
    </row>
    <row r="24" spans="1:1" ht="19.600000000000001">
      <c r="A24" s="10" t="s">
        <v>94</v>
      </c>
    </row>
    <row r="25" spans="1:1" ht="19.600000000000001">
      <c r="A25" s="10" t="s">
        <v>270</v>
      </c>
    </row>
    <row r="26" spans="1:1" ht="19.600000000000001">
      <c r="A26" s="10" t="s">
        <v>7</v>
      </c>
    </row>
    <row r="27" spans="1:1" ht="19.600000000000001">
      <c r="A27" s="14" t="s">
        <v>8</v>
      </c>
    </row>
    <row r="28" spans="1:1" ht="39.200000000000003">
      <c r="A28" s="22" t="s">
        <v>482</v>
      </c>
    </row>
    <row r="29" spans="1:1" ht="39.200000000000003">
      <c r="A29" s="10" t="s">
        <v>526</v>
      </c>
    </row>
    <row r="30" spans="1:1" ht="19.600000000000001">
      <c r="A30" s="14" t="s">
        <v>9</v>
      </c>
    </row>
    <row r="31" spans="1:1" ht="39.200000000000003">
      <c r="A31" s="10" t="s">
        <v>494</v>
      </c>
    </row>
    <row r="32" spans="1:1" ht="19.600000000000001">
      <c r="A32" s="10" t="s">
        <v>26</v>
      </c>
    </row>
    <row r="33" spans="1:1" ht="39.200000000000003">
      <c r="A33" s="15" t="s">
        <v>12</v>
      </c>
    </row>
    <row r="34" spans="1:1" ht="20.2" thickBot="1">
      <c r="A34" s="16" t="s">
        <v>10</v>
      </c>
    </row>
  </sheetData>
  <phoneticPr fontId="14"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4.9989318521683403E-2"/>
  </sheetPr>
  <dimension ref="A1:B34"/>
  <sheetViews>
    <sheetView topLeftCell="A13" workbookViewId="0">
      <selection activeCell="A25" sqref="A25"/>
    </sheetView>
  </sheetViews>
  <sheetFormatPr defaultColWidth="9" defaultRowHeight="16.149999999999999"/>
  <cols>
    <col min="1" max="1" width="93.59765625" customWidth="1"/>
  </cols>
  <sheetData>
    <row r="1" spans="1:2" ht="19.600000000000001">
      <c r="A1" s="12" t="s">
        <v>936</v>
      </c>
      <c r="B1" s="1" t="s">
        <v>753</v>
      </c>
    </row>
    <row r="2" spans="1:2" ht="19.600000000000001">
      <c r="A2" s="13" t="s">
        <v>243</v>
      </c>
    </row>
    <row r="3" spans="1:2" ht="19.600000000000001">
      <c r="A3" s="13" t="s">
        <v>937</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938</v>
      </c>
    </row>
    <row r="15" spans="1:2" ht="19.600000000000001">
      <c r="A15" s="10" t="s">
        <v>141</v>
      </c>
    </row>
    <row r="16" spans="1:2" ht="19.600000000000001">
      <c r="A16" s="9" t="s">
        <v>5</v>
      </c>
    </row>
    <row r="17" spans="1:1" ht="39.200000000000003">
      <c r="A17" s="10" t="s">
        <v>886</v>
      </c>
    </row>
    <row r="18" spans="1:1" ht="19.600000000000001">
      <c r="A18" s="10" t="s">
        <v>939</v>
      </c>
    </row>
    <row r="19" spans="1:1" ht="19.600000000000001">
      <c r="A19" s="10" t="s">
        <v>940</v>
      </c>
    </row>
    <row r="20" spans="1:1" ht="19.600000000000001">
      <c r="A20" s="10" t="s">
        <v>889</v>
      </c>
    </row>
    <row r="21" spans="1:1" ht="19.600000000000001">
      <c r="A21" s="10" t="s">
        <v>890</v>
      </c>
    </row>
    <row r="22" spans="1:1" ht="19.600000000000001">
      <c r="A22" s="10" t="s">
        <v>143</v>
      </c>
    </row>
    <row r="23" spans="1:1" ht="19.600000000000001">
      <c r="A23" s="10" t="s">
        <v>862</v>
      </c>
    </row>
    <row r="24" spans="1:1" ht="19.600000000000001">
      <c r="A24" s="10" t="s">
        <v>94</v>
      </c>
    </row>
    <row r="25" spans="1:1" ht="19.600000000000001">
      <c r="A25" s="10" t="s">
        <v>956</v>
      </c>
    </row>
    <row r="26" spans="1:1" ht="19.600000000000001">
      <c r="A26" s="10" t="s">
        <v>7</v>
      </c>
    </row>
    <row r="27" spans="1:1" ht="19.600000000000001">
      <c r="A27" s="14" t="s">
        <v>8</v>
      </c>
    </row>
    <row r="28" spans="1:1" ht="39.200000000000003">
      <c r="A28" s="22" t="s">
        <v>482</v>
      </c>
    </row>
    <row r="29" spans="1:1" ht="39.200000000000003">
      <c r="A29" s="10" t="s">
        <v>914</v>
      </c>
    </row>
    <row r="30" spans="1:1" ht="19.600000000000001">
      <c r="A30" s="14" t="s">
        <v>9</v>
      </c>
    </row>
    <row r="31" spans="1:1" ht="39.200000000000003">
      <c r="A31" s="10" t="s">
        <v>896</v>
      </c>
    </row>
    <row r="32" spans="1:1" ht="19.600000000000001">
      <c r="A32" s="10" t="s">
        <v>82</v>
      </c>
    </row>
    <row r="33" spans="1:1" ht="39.200000000000003">
      <c r="A33" s="15" t="s">
        <v>83</v>
      </c>
    </row>
    <row r="34" spans="1:1" ht="20.2" thickBot="1">
      <c r="A34" s="16" t="s">
        <v>10</v>
      </c>
    </row>
  </sheetData>
  <phoneticPr fontId="14"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C56"/>
  <sheetViews>
    <sheetView zoomScale="85" zoomScaleNormal="85" workbookViewId="0">
      <selection activeCell="B1" sqref="B1"/>
    </sheetView>
  </sheetViews>
  <sheetFormatPr defaultColWidth="9" defaultRowHeight="16.149999999999999"/>
  <cols>
    <col min="1" max="1" width="93.5" customWidth="1"/>
  </cols>
  <sheetData>
    <row r="1" spans="1:3" ht="19.600000000000001">
      <c r="A1" s="12" t="s">
        <v>706</v>
      </c>
      <c r="B1" s="1" t="s">
        <v>13</v>
      </c>
    </row>
    <row r="2" spans="1:3" ht="19.600000000000001">
      <c r="A2" s="13" t="s">
        <v>144</v>
      </c>
    </row>
    <row r="3" spans="1:3" ht="19.600000000000001">
      <c r="A3" s="13" t="s">
        <v>707</v>
      </c>
    </row>
    <row r="4" spans="1:3" ht="19.600000000000001">
      <c r="A4" s="14" t="s">
        <v>1</v>
      </c>
    </row>
    <row r="5" spans="1:3" ht="19.600000000000001">
      <c r="A5" s="9" t="s">
        <v>250</v>
      </c>
    </row>
    <row r="6" spans="1:3" ht="19.600000000000001">
      <c r="A6" s="9" t="s">
        <v>708</v>
      </c>
    </row>
    <row r="7" spans="1:3" ht="19.600000000000001">
      <c r="A7" s="25" t="s">
        <v>709</v>
      </c>
    </row>
    <row r="8" spans="1:3" ht="19.600000000000001">
      <c r="A8" s="25" t="s">
        <v>710</v>
      </c>
    </row>
    <row r="9" spans="1:3" ht="19.600000000000001">
      <c r="A9" s="25" t="s">
        <v>711</v>
      </c>
    </row>
    <row r="10" spans="1:3" ht="19.600000000000001">
      <c r="A10" s="14" t="s">
        <v>2</v>
      </c>
    </row>
    <row r="11" spans="1:3" ht="19.600000000000001">
      <c r="A11" s="9" t="s">
        <v>712</v>
      </c>
    </row>
    <row r="12" spans="1:3" ht="78.349999999999994">
      <c r="A12" s="10" t="s">
        <v>713</v>
      </c>
    </row>
    <row r="13" spans="1:3" ht="19.600000000000001">
      <c r="A13" s="14" t="s">
        <v>4</v>
      </c>
      <c r="C13" s="11"/>
    </row>
    <row r="14" spans="1:3" ht="39.200000000000003">
      <c r="A14" s="10" t="s">
        <v>714</v>
      </c>
    </row>
    <row r="15" spans="1:3" ht="19.600000000000001">
      <c r="A15" s="10" t="s">
        <v>715</v>
      </c>
    </row>
    <row r="16" spans="1:3" ht="19.600000000000001">
      <c r="A16" s="9" t="s">
        <v>5</v>
      </c>
    </row>
    <row r="17" spans="1:1" ht="78.349999999999994">
      <c r="A17" s="10" t="s">
        <v>716</v>
      </c>
    </row>
    <row r="18" spans="1:1" ht="97.95">
      <c r="A18" s="10" t="s">
        <v>717</v>
      </c>
    </row>
    <row r="19" spans="1:1" ht="19.600000000000001">
      <c r="A19" s="10" t="s">
        <v>718</v>
      </c>
    </row>
    <row r="20" spans="1:1" ht="39.200000000000003">
      <c r="A20" s="10" t="s">
        <v>719</v>
      </c>
    </row>
    <row r="21" spans="1:1" ht="39.200000000000003">
      <c r="A21" s="10" t="s">
        <v>720</v>
      </c>
    </row>
    <row r="22" spans="1:1" ht="39.200000000000003">
      <c r="A22" s="10" t="s">
        <v>721</v>
      </c>
    </row>
    <row r="23" spans="1:1" ht="78.349999999999994">
      <c r="A23" s="10" t="s">
        <v>722</v>
      </c>
    </row>
    <row r="24" spans="1:1" ht="19.600000000000001">
      <c r="A24" s="10" t="s">
        <v>723</v>
      </c>
    </row>
    <row r="25" spans="1:1" ht="19.600000000000001">
      <c r="A25" s="10" t="s">
        <v>724</v>
      </c>
    </row>
    <row r="26" spans="1:1" ht="19.600000000000001">
      <c r="A26" s="10" t="s">
        <v>725</v>
      </c>
    </row>
    <row r="27" spans="1:1" ht="39.200000000000003">
      <c r="A27" s="10" t="s">
        <v>726</v>
      </c>
    </row>
    <row r="28" spans="1:1" ht="117.5">
      <c r="A28" s="10" t="s">
        <v>727</v>
      </c>
    </row>
    <row r="29" spans="1:1" ht="58.75">
      <c r="A29" s="10" t="s">
        <v>728</v>
      </c>
    </row>
    <row r="30" spans="1:1" ht="39.200000000000003">
      <c r="A30" s="10" t="s">
        <v>729</v>
      </c>
    </row>
    <row r="31" spans="1:1" ht="19.600000000000001">
      <c r="A31" s="10" t="s">
        <v>730</v>
      </c>
    </row>
    <row r="32" spans="1:1" ht="19.600000000000001">
      <c r="A32" s="10" t="s">
        <v>731</v>
      </c>
    </row>
    <row r="33" spans="1:1" ht="58.75">
      <c r="A33" s="10" t="s">
        <v>732</v>
      </c>
    </row>
    <row r="34" spans="1:1" ht="78.349999999999994">
      <c r="A34" s="10" t="s">
        <v>733</v>
      </c>
    </row>
    <row r="35" spans="1:1" ht="58.75">
      <c r="A35" s="10" t="s">
        <v>734</v>
      </c>
    </row>
    <row r="36" spans="1:1" ht="19.600000000000001">
      <c r="A36" s="10" t="s">
        <v>735</v>
      </c>
    </row>
    <row r="37" spans="1:1" ht="58.75">
      <c r="A37" s="10" t="s">
        <v>736</v>
      </c>
    </row>
    <row r="38" spans="1:1" ht="39.200000000000003">
      <c r="A38" s="10" t="s">
        <v>737</v>
      </c>
    </row>
    <row r="39" spans="1:1" ht="19.600000000000001">
      <c r="A39" s="10" t="s">
        <v>738</v>
      </c>
    </row>
    <row r="40" spans="1:1" ht="58.75">
      <c r="A40" s="10" t="s">
        <v>739</v>
      </c>
    </row>
    <row r="41" spans="1:1" ht="19.600000000000001">
      <c r="A41" s="10" t="s">
        <v>740</v>
      </c>
    </row>
    <row r="42" spans="1:1" ht="58.75">
      <c r="A42" s="10" t="s">
        <v>741</v>
      </c>
    </row>
    <row r="43" spans="1:1" ht="58.75">
      <c r="A43" s="10" t="s">
        <v>742</v>
      </c>
    </row>
    <row r="44" spans="1:1" ht="19.600000000000001">
      <c r="A44" s="9" t="s">
        <v>743</v>
      </c>
    </row>
    <row r="45" spans="1:1" ht="19.600000000000001">
      <c r="A45" s="32" t="s">
        <v>744</v>
      </c>
    </row>
    <row r="46" spans="1:1" ht="19.600000000000001">
      <c r="A46" s="32" t="s">
        <v>745</v>
      </c>
    </row>
    <row r="47" spans="1:1" ht="19.600000000000001">
      <c r="A47" s="32" t="s">
        <v>746</v>
      </c>
    </row>
    <row r="48" spans="1:1" ht="19.600000000000001">
      <c r="A48" s="32" t="s">
        <v>7</v>
      </c>
    </row>
    <row r="49" spans="1:1" ht="19.600000000000001">
      <c r="A49" s="28" t="s">
        <v>8</v>
      </c>
    </row>
    <row r="50" spans="1:1" ht="39.200000000000003">
      <c r="A50" s="22" t="s">
        <v>747</v>
      </c>
    </row>
    <row r="51" spans="1:1" ht="39.200000000000003">
      <c r="A51" s="22" t="s">
        <v>748</v>
      </c>
    </row>
    <row r="52" spans="1:1" ht="19.600000000000001">
      <c r="A52" s="28" t="s">
        <v>9</v>
      </c>
    </row>
    <row r="53" spans="1:1" ht="19.600000000000001">
      <c r="A53" s="22" t="s">
        <v>749</v>
      </c>
    </row>
    <row r="54" spans="1:1" ht="19.600000000000001">
      <c r="A54" s="22" t="s">
        <v>750</v>
      </c>
    </row>
    <row r="55" spans="1:1" ht="39.200000000000003">
      <c r="A55" s="26" t="s">
        <v>751</v>
      </c>
    </row>
    <row r="56" spans="1:1" ht="20.2" thickBot="1">
      <c r="A56" s="16" t="s">
        <v>10</v>
      </c>
    </row>
  </sheetData>
  <phoneticPr fontId="14"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B32"/>
  <sheetViews>
    <sheetView topLeftCell="A10" workbookViewId="0">
      <selection activeCell="A24" sqref="A24"/>
    </sheetView>
  </sheetViews>
  <sheetFormatPr defaultRowHeight="16.149999999999999"/>
  <cols>
    <col min="1" max="1" width="93.59765625" customWidth="1"/>
  </cols>
  <sheetData>
    <row r="1" spans="1:2" ht="39.200000000000003">
      <c r="A1" s="23" t="s">
        <v>527</v>
      </c>
      <c r="B1" s="1" t="s">
        <v>13</v>
      </c>
    </row>
    <row r="2" spans="1:2" ht="19.600000000000001">
      <c r="A2" s="13" t="s">
        <v>243</v>
      </c>
    </row>
    <row r="3" spans="1:2" ht="19.600000000000001">
      <c r="A3" s="13" t="s">
        <v>532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17" t="s">
        <v>529</v>
      </c>
    </row>
    <row r="15" spans="1:2" ht="19.600000000000001">
      <c r="A15" s="10" t="s">
        <v>528</v>
      </c>
    </row>
    <row r="16" spans="1:2" ht="19.600000000000001">
      <c r="A16" s="9" t="s">
        <v>5</v>
      </c>
    </row>
    <row r="17" spans="1:1" ht="19.600000000000001">
      <c r="A17" s="10" t="s">
        <v>516</v>
      </c>
    </row>
    <row r="18" spans="1:1" ht="19.600000000000001">
      <c r="A18" s="10" t="s">
        <v>531</v>
      </c>
    </row>
    <row r="19" spans="1:1" ht="19.600000000000001">
      <c r="A19" s="10" t="s">
        <v>518</v>
      </c>
    </row>
    <row r="20" spans="1:1" ht="19.600000000000001">
      <c r="A20" s="10" t="s">
        <v>143</v>
      </c>
    </row>
    <row r="21" spans="1:1" ht="19.600000000000001">
      <c r="A21" s="10" t="s">
        <v>530</v>
      </c>
    </row>
    <row r="22" spans="1:1" ht="19.600000000000001">
      <c r="A22" s="10" t="s">
        <v>94</v>
      </c>
    </row>
    <row r="23" spans="1:1" ht="19.600000000000001">
      <c r="A23" s="10" t="s">
        <v>956</v>
      </c>
    </row>
    <row r="24" spans="1:1" ht="19.600000000000001">
      <c r="A24" s="10" t="s">
        <v>7</v>
      </c>
    </row>
    <row r="25" spans="1:1" ht="19.600000000000001">
      <c r="A25" s="14" t="s">
        <v>8</v>
      </c>
    </row>
    <row r="26" spans="1:1" ht="39.200000000000003">
      <c r="A26" s="22" t="s">
        <v>482</v>
      </c>
    </row>
    <row r="27" spans="1:1" ht="39.200000000000003">
      <c r="A27" s="10" t="s">
        <v>954</v>
      </c>
    </row>
    <row r="28" spans="1:1" ht="19.600000000000001">
      <c r="A28" s="14" t="s">
        <v>9</v>
      </c>
    </row>
    <row r="29" spans="1:1" ht="39.200000000000003">
      <c r="A29" s="10" t="s">
        <v>502</v>
      </c>
    </row>
    <row r="30" spans="1:1" ht="19.600000000000001">
      <c r="A30" s="10" t="s">
        <v>26</v>
      </c>
    </row>
    <row r="31" spans="1:1" ht="39.200000000000003">
      <c r="A31" s="15" t="s">
        <v>12</v>
      </c>
    </row>
    <row r="32" spans="1:1" ht="20.2" thickBot="1">
      <c r="A32" s="16" t="s">
        <v>10</v>
      </c>
    </row>
  </sheetData>
  <phoneticPr fontId="14"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7"/>
  <sheetViews>
    <sheetView topLeftCell="A13" workbookViewId="0">
      <selection activeCell="E30" sqref="E30"/>
    </sheetView>
  </sheetViews>
  <sheetFormatPr defaultColWidth="9" defaultRowHeight="16.149999999999999"/>
  <cols>
    <col min="1" max="1" width="93.59765625" customWidth="1"/>
  </cols>
  <sheetData>
    <row r="1" spans="1:2" ht="39.200000000000003">
      <c r="A1" s="23" t="s">
        <v>941</v>
      </c>
      <c r="B1" s="1" t="s">
        <v>13</v>
      </c>
    </row>
    <row r="2" spans="1:2" ht="19.600000000000001">
      <c r="A2" s="13" t="s">
        <v>243</v>
      </c>
    </row>
    <row r="3" spans="1:2" ht="19.600000000000001">
      <c r="A3" s="13" t="s">
        <v>942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17" t="s">
        <v>943</v>
      </c>
    </row>
    <row r="15" spans="1:2" ht="19.600000000000001">
      <c r="A15" s="10" t="s">
        <v>141</v>
      </c>
    </row>
    <row r="16" spans="1:2" ht="19.600000000000001">
      <c r="A16" s="9" t="s">
        <v>5</v>
      </c>
    </row>
    <row r="17" spans="1:1" ht="39.200000000000003">
      <c r="A17" s="10" t="s">
        <v>951</v>
      </c>
    </row>
    <row r="18" spans="1:1" ht="39.200000000000003">
      <c r="A18" s="10" t="s">
        <v>952</v>
      </c>
    </row>
    <row r="19" spans="1:1" ht="19.600000000000001">
      <c r="A19" s="10" t="s">
        <v>955</v>
      </c>
    </row>
    <row r="20" spans="1:1" ht="39.200000000000003">
      <c r="A20" s="10" t="s">
        <v>945</v>
      </c>
    </row>
    <row r="21" spans="1:1" ht="19.600000000000001">
      <c r="A21" s="10" t="s">
        <v>946</v>
      </c>
    </row>
    <row r="22" spans="1:1" ht="19.600000000000001">
      <c r="A22" s="10" t="s">
        <v>947</v>
      </c>
    </row>
    <row r="23" spans="1:1" ht="19.600000000000001">
      <c r="A23" s="10" t="s">
        <v>948</v>
      </c>
    </row>
    <row r="24" spans="1:1" ht="19.600000000000001">
      <c r="A24" s="10" t="s">
        <v>949</v>
      </c>
    </row>
    <row r="25" spans="1:1" ht="19.600000000000001">
      <c r="A25" s="10" t="s">
        <v>950</v>
      </c>
    </row>
    <row r="26" spans="1:1" ht="19.600000000000001">
      <c r="A26" s="10" t="s">
        <v>944</v>
      </c>
    </row>
    <row r="27" spans="1:1" ht="19.600000000000001">
      <c r="A27" s="10" t="s">
        <v>94</v>
      </c>
    </row>
    <row r="28" spans="1:1" ht="19.600000000000001">
      <c r="A28" s="10" t="s">
        <v>956</v>
      </c>
    </row>
    <row r="29" spans="1:1" ht="19.600000000000001">
      <c r="A29" s="10" t="s">
        <v>7</v>
      </c>
    </row>
    <row r="30" spans="1:1" ht="19.600000000000001">
      <c r="A30" s="14" t="s">
        <v>8</v>
      </c>
    </row>
    <row r="31" spans="1:1" ht="39.200000000000003">
      <c r="A31" s="22" t="s">
        <v>482</v>
      </c>
    </row>
    <row r="32" spans="1:1" ht="39.200000000000003">
      <c r="A32" s="10" t="s">
        <v>526</v>
      </c>
    </row>
    <row r="33" spans="1:1" ht="19.600000000000001">
      <c r="A33" s="14" t="s">
        <v>9</v>
      </c>
    </row>
    <row r="34" spans="1:1" ht="39.200000000000003">
      <c r="A34" s="10" t="s">
        <v>953</v>
      </c>
    </row>
    <row r="35" spans="1:1" ht="19.600000000000001">
      <c r="A35" s="10" t="s">
        <v>26</v>
      </c>
    </row>
    <row r="36" spans="1:1" ht="39.200000000000003">
      <c r="A36" s="15" t="s">
        <v>12</v>
      </c>
    </row>
    <row r="37" spans="1:1" ht="20.2" thickBot="1">
      <c r="A37" s="16" t="s">
        <v>10</v>
      </c>
    </row>
  </sheetData>
  <phoneticPr fontId="14"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79998168889431442"/>
  </sheetPr>
  <dimension ref="A1:B34"/>
  <sheetViews>
    <sheetView workbookViewId="0"/>
  </sheetViews>
  <sheetFormatPr defaultRowHeight="16.149999999999999"/>
  <cols>
    <col min="1" max="1" width="93.59765625" customWidth="1"/>
  </cols>
  <sheetData>
    <row r="1" spans="1:2" ht="19.600000000000001">
      <c r="A1" s="12" t="s">
        <v>483</v>
      </c>
      <c r="B1" s="1" t="s">
        <v>27</v>
      </c>
    </row>
    <row r="2" spans="1:2" ht="19.600000000000001">
      <c r="A2" s="13" t="s">
        <v>146</v>
      </c>
    </row>
    <row r="3" spans="1:2" ht="19.600000000000001">
      <c r="A3" s="13" t="s">
        <v>472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57.05">
      <c r="A14" s="17" t="s">
        <v>473</v>
      </c>
    </row>
    <row r="15" spans="1:2" ht="39.200000000000003">
      <c r="A15" s="10" t="s">
        <v>474</v>
      </c>
    </row>
    <row r="16" spans="1:2" ht="19.600000000000001">
      <c r="A16" s="9" t="s">
        <v>5</v>
      </c>
    </row>
    <row r="17" spans="1:1" ht="78.349999999999994">
      <c r="A17" s="10" t="s">
        <v>476</v>
      </c>
    </row>
    <row r="18" spans="1:1" ht="39.200000000000003">
      <c r="A18" s="10" t="s">
        <v>477</v>
      </c>
    </row>
    <row r="19" spans="1:1" ht="39.200000000000003">
      <c r="A19" s="10" t="s">
        <v>478</v>
      </c>
    </row>
    <row r="20" spans="1:1" ht="117.5">
      <c r="A20" s="10" t="s">
        <v>479</v>
      </c>
    </row>
    <row r="21" spans="1:1" ht="39.200000000000003">
      <c r="A21" s="10" t="s">
        <v>480</v>
      </c>
    </row>
    <row r="22" spans="1:1" ht="19.600000000000001">
      <c r="A22" s="10" t="s">
        <v>93</v>
      </c>
    </row>
    <row r="23" spans="1:1" ht="78.349999999999994">
      <c r="A23" s="10" t="s">
        <v>475</v>
      </c>
    </row>
    <row r="24" spans="1:1" ht="19.600000000000001">
      <c r="A24" s="10" t="s">
        <v>94</v>
      </c>
    </row>
    <row r="25" spans="1:1" ht="19.600000000000001">
      <c r="A25" s="10" t="s">
        <v>271</v>
      </c>
    </row>
    <row r="26" spans="1:1" ht="19.600000000000001">
      <c r="A26" s="10" t="s">
        <v>7</v>
      </c>
    </row>
    <row r="27" spans="1:1" ht="19.600000000000001">
      <c r="A27" s="14" t="s">
        <v>8</v>
      </c>
    </row>
    <row r="28" spans="1:1" ht="39.200000000000003">
      <c r="A28" s="10" t="s">
        <v>273</v>
      </c>
    </row>
    <row r="29" spans="1:1" ht="39.200000000000003">
      <c r="A29" s="10" t="s">
        <v>272</v>
      </c>
    </row>
    <row r="30" spans="1:1" ht="19.600000000000001">
      <c r="A30" s="14" t="s">
        <v>9</v>
      </c>
    </row>
    <row r="31" spans="1:1" ht="19.600000000000001">
      <c r="A31" s="10" t="s">
        <v>481</v>
      </c>
    </row>
    <row r="32" spans="1:1" ht="19.600000000000001">
      <c r="A32" s="10" t="s">
        <v>26</v>
      </c>
    </row>
    <row r="33" spans="1:1" ht="39.200000000000003">
      <c r="A33" s="15" t="s">
        <v>12</v>
      </c>
    </row>
    <row r="34" spans="1:1" ht="20.2" thickBot="1">
      <c r="A34" s="16" t="s">
        <v>10</v>
      </c>
    </row>
  </sheetData>
  <phoneticPr fontId="14"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B33"/>
  <sheetViews>
    <sheetView workbookViewId="0">
      <selection activeCell="B1" sqref="B1"/>
    </sheetView>
  </sheetViews>
  <sheetFormatPr defaultColWidth="9" defaultRowHeight="16.149999999999999"/>
  <cols>
    <col min="1" max="1" width="93.59765625" customWidth="1"/>
  </cols>
  <sheetData>
    <row r="1" spans="1:2" ht="19.600000000000001">
      <c r="A1" s="12" t="s">
        <v>483</v>
      </c>
      <c r="B1" s="1" t="s">
        <v>13</v>
      </c>
    </row>
    <row r="2" spans="1:2" ht="19.600000000000001">
      <c r="A2" s="13" t="s">
        <v>146</v>
      </c>
    </row>
    <row r="3" spans="1:2" ht="19.600000000000001">
      <c r="A3" s="13" t="s">
        <v>472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17" t="s">
        <v>1036</v>
      </c>
    </row>
    <row r="15" spans="1:2" ht="58.75">
      <c r="A15" s="19" t="s">
        <v>1028</v>
      </c>
    </row>
    <row r="16" spans="1:2" ht="19.600000000000001">
      <c r="A16" s="9" t="s">
        <v>5</v>
      </c>
    </row>
    <row r="17" spans="1:1" ht="97.95">
      <c r="A17" s="10" t="s">
        <v>1032</v>
      </c>
    </row>
    <row r="18" spans="1:1" ht="39.200000000000003">
      <c r="A18" s="10" t="s">
        <v>1029</v>
      </c>
    </row>
    <row r="19" spans="1:1" ht="58.75">
      <c r="A19" s="10" t="s">
        <v>1033</v>
      </c>
    </row>
    <row r="20" spans="1:1" ht="117.5">
      <c r="A20" s="10" t="s">
        <v>1035</v>
      </c>
    </row>
    <row r="21" spans="1:1" ht="19.600000000000001">
      <c r="A21" s="10" t="s">
        <v>1034</v>
      </c>
    </row>
    <row r="22" spans="1:1" ht="117.5">
      <c r="A22" s="10" t="s">
        <v>1031</v>
      </c>
    </row>
    <row r="23" spans="1:1" ht="19.600000000000001">
      <c r="A23" s="10" t="s">
        <v>94</v>
      </c>
    </row>
    <row r="24" spans="1:1" ht="19.600000000000001">
      <c r="A24" s="10" t="s">
        <v>271</v>
      </c>
    </row>
    <row r="25" spans="1:1" ht="19.600000000000001">
      <c r="A25" s="10" t="s">
        <v>7</v>
      </c>
    </row>
    <row r="26" spans="1:1" ht="19.600000000000001">
      <c r="A26" s="14" t="s">
        <v>8</v>
      </c>
    </row>
    <row r="27" spans="1:1" ht="39.200000000000003">
      <c r="A27" s="10" t="s">
        <v>273</v>
      </c>
    </row>
    <row r="28" spans="1:1" ht="39.200000000000003">
      <c r="A28" s="10" t="s">
        <v>272</v>
      </c>
    </row>
    <row r="29" spans="1:1" ht="19.600000000000001">
      <c r="A29" s="14" t="s">
        <v>9</v>
      </c>
    </row>
    <row r="30" spans="1:1" ht="39.200000000000003">
      <c r="A30" s="10" t="s">
        <v>1030</v>
      </c>
    </row>
    <row r="31" spans="1:1" ht="19.600000000000001">
      <c r="A31" s="10" t="s">
        <v>26</v>
      </c>
    </row>
    <row r="32" spans="1:1" ht="39.200000000000003">
      <c r="A32" s="15" t="s">
        <v>12</v>
      </c>
    </row>
    <row r="33" spans="1:1" ht="20.2" thickBot="1">
      <c r="A33" s="16" t="s">
        <v>10</v>
      </c>
    </row>
  </sheetData>
  <phoneticPr fontId="14" type="noConversion"/>
  <hyperlinks>
    <hyperlink ref="B1" location="預告統計資料發布時間表!A1" display="回發布時間表" xr:uid="{00000000-0004-0000-16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C37"/>
  <sheetViews>
    <sheetView workbookViewId="0">
      <selection activeCell="D17" sqref="D17"/>
    </sheetView>
  </sheetViews>
  <sheetFormatPr defaultRowHeight="16.149999999999999"/>
  <cols>
    <col min="1" max="1" width="93.5" customWidth="1"/>
  </cols>
  <sheetData>
    <row r="1" spans="1:3" ht="19.600000000000001">
      <c r="A1" s="12" t="s">
        <v>438</v>
      </c>
      <c r="B1" s="1" t="s">
        <v>27</v>
      </c>
    </row>
    <row r="2" spans="1:3" ht="19.600000000000001">
      <c r="A2" s="13" t="s">
        <v>146</v>
      </c>
    </row>
    <row r="3" spans="1:3" ht="19.600000000000001">
      <c r="A3" s="13" t="s">
        <v>52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1043</v>
      </c>
    </row>
    <row r="15" spans="1:3" ht="19.600000000000001">
      <c r="A15" s="10" t="s">
        <v>1042</v>
      </c>
    </row>
    <row r="16" spans="1:3" ht="19.600000000000001">
      <c r="A16" s="9" t="s">
        <v>5</v>
      </c>
    </row>
    <row r="17" spans="1:1" ht="58.75">
      <c r="A17" s="10" t="s">
        <v>275</v>
      </c>
    </row>
    <row r="18" spans="1:1" ht="19.600000000000001">
      <c r="A18" s="10" t="s">
        <v>53</v>
      </c>
    </row>
    <row r="19" spans="1:1" ht="19.600000000000001">
      <c r="A19" s="10" t="s">
        <v>54</v>
      </c>
    </row>
    <row r="20" spans="1:1" ht="19.600000000000001">
      <c r="A20" s="10" t="s">
        <v>55</v>
      </c>
    </row>
    <row r="21" spans="1:1" ht="19.600000000000001">
      <c r="A21" s="10" t="s">
        <v>56</v>
      </c>
    </row>
    <row r="22" spans="1:1" ht="58.75">
      <c r="A22" s="10" t="s">
        <v>57</v>
      </c>
    </row>
    <row r="23" spans="1:1" ht="195.85">
      <c r="A23" s="10" t="s">
        <v>58</v>
      </c>
    </row>
    <row r="24" spans="1:1" ht="352.55">
      <c r="A24" s="10" t="s">
        <v>1040</v>
      </c>
    </row>
    <row r="25" spans="1:1" ht="19.600000000000001">
      <c r="A25" s="10" t="s">
        <v>59</v>
      </c>
    </row>
    <row r="26" spans="1:1" ht="58.75">
      <c r="A26" s="10" t="s">
        <v>60</v>
      </c>
    </row>
    <row r="27" spans="1:1" ht="19.600000000000001">
      <c r="A27" s="10" t="s">
        <v>25</v>
      </c>
    </row>
    <row r="28" spans="1:1" ht="19.600000000000001">
      <c r="A28" s="10" t="s">
        <v>274</v>
      </c>
    </row>
    <row r="29" spans="1:1" ht="19.600000000000001">
      <c r="A29" s="10" t="s">
        <v>7</v>
      </c>
    </row>
    <row r="30" spans="1:1" ht="19.600000000000001">
      <c r="A30" s="14" t="s">
        <v>8</v>
      </c>
    </row>
    <row r="31" spans="1:1" ht="39.200000000000003">
      <c r="A31" s="10" t="s">
        <v>277</v>
      </c>
    </row>
    <row r="32" spans="1:1" ht="39.049999999999997" customHeight="1">
      <c r="A32" s="10" t="s">
        <v>276</v>
      </c>
    </row>
    <row r="33" spans="1:1" ht="19.600000000000001">
      <c r="A33" s="14" t="s">
        <v>9</v>
      </c>
    </row>
    <row r="34" spans="1:1" ht="58.75">
      <c r="A34" s="10" t="s">
        <v>1041</v>
      </c>
    </row>
    <row r="35" spans="1:1" ht="19.600000000000001">
      <c r="A35" s="10" t="s">
        <v>26</v>
      </c>
    </row>
    <row r="36" spans="1:1" ht="39.200000000000003">
      <c r="A36" s="15" t="s">
        <v>12</v>
      </c>
    </row>
    <row r="37" spans="1:1" ht="20.2" thickBot="1">
      <c r="A37" s="16" t="s">
        <v>10</v>
      </c>
    </row>
  </sheetData>
  <phoneticPr fontId="14" type="noConversion"/>
  <hyperlinks>
    <hyperlink ref="B1" location="預告統計資料發布時間表!A1" display="回發布時間表"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79998168889431442"/>
  </sheetPr>
  <dimension ref="A1:C60"/>
  <sheetViews>
    <sheetView workbookViewId="0"/>
  </sheetViews>
  <sheetFormatPr defaultColWidth="9" defaultRowHeight="16.149999999999999"/>
  <cols>
    <col min="1" max="1" width="104.5" customWidth="1"/>
  </cols>
  <sheetData>
    <row r="1" spans="1:3" ht="19.600000000000001">
      <c r="A1" s="12" t="s">
        <v>982</v>
      </c>
      <c r="B1" s="1" t="s">
        <v>753</v>
      </c>
    </row>
    <row r="2" spans="1:3" ht="19.600000000000001">
      <c r="A2" s="13" t="s">
        <v>144</v>
      </c>
    </row>
    <row r="3" spans="1:3" ht="19.600000000000001">
      <c r="A3" s="13" t="s">
        <v>62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148</v>
      </c>
    </row>
    <row r="15" spans="1:3" ht="19.600000000000001">
      <c r="A15" s="10" t="s">
        <v>63</v>
      </c>
    </row>
    <row r="16" spans="1:3" ht="19.600000000000001">
      <c r="A16" s="9" t="s">
        <v>149</v>
      </c>
    </row>
    <row r="17" spans="1:1" ht="39.200000000000003">
      <c r="A17" s="19" t="s">
        <v>562</v>
      </c>
    </row>
    <row r="18" spans="1:1" ht="19.600000000000001">
      <c r="A18" s="19" t="s">
        <v>983</v>
      </c>
    </row>
    <row r="19" spans="1:1" ht="39.200000000000003">
      <c r="A19" s="19" t="s">
        <v>984</v>
      </c>
    </row>
    <row r="20" spans="1:1" ht="58.75">
      <c r="A20" s="19" t="s">
        <v>985</v>
      </c>
    </row>
    <row r="21" spans="1:1" ht="39.200000000000003">
      <c r="A21" s="19" t="s">
        <v>986</v>
      </c>
    </row>
    <row r="22" spans="1:1" ht="39.200000000000003">
      <c r="A22" s="19" t="s">
        <v>987</v>
      </c>
    </row>
    <row r="23" spans="1:1" ht="39.200000000000003">
      <c r="A23" s="19" t="s">
        <v>988</v>
      </c>
    </row>
    <row r="24" spans="1:1" ht="19.600000000000001">
      <c r="A24" s="19" t="s">
        <v>989</v>
      </c>
    </row>
    <row r="25" spans="1:1" ht="39.200000000000003">
      <c r="A25" s="19" t="s">
        <v>990</v>
      </c>
    </row>
    <row r="26" spans="1:1" ht="39.200000000000003">
      <c r="A26" s="19" t="s">
        <v>991</v>
      </c>
    </row>
    <row r="27" spans="1:1" ht="19.600000000000001">
      <c r="A27" s="19" t="s">
        <v>992</v>
      </c>
    </row>
    <row r="28" spans="1:1" ht="39.200000000000003">
      <c r="A28" s="19" t="s">
        <v>993</v>
      </c>
    </row>
    <row r="29" spans="1:1" ht="19.600000000000001">
      <c r="A29" s="19" t="s">
        <v>994</v>
      </c>
    </row>
    <row r="30" spans="1:1" ht="39.200000000000003">
      <c r="A30" s="19" t="s">
        <v>995</v>
      </c>
    </row>
    <row r="31" spans="1:1" ht="39.200000000000003">
      <c r="A31" s="19" t="s">
        <v>996</v>
      </c>
    </row>
    <row r="32" spans="1:1" ht="39.200000000000003">
      <c r="A32" s="19" t="s">
        <v>997</v>
      </c>
    </row>
    <row r="33" spans="1:1" ht="39.200000000000003">
      <c r="A33" s="19" t="s">
        <v>998</v>
      </c>
    </row>
    <row r="34" spans="1:1" ht="39.200000000000003">
      <c r="A34" s="19" t="s">
        <v>999</v>
      </c>
    </row>
    <row r="35" spans="1:1" ht="19.600000000000001">
      <c r="A35" s="19" t="s">
        <v>1000</v>
      </c>
    </row>
    <row r="36" spans="1:1" ht="39.200000000000003">
      <c r="A36" s="19" t="s">
        <v>1001</v>
      </c>
    </row>
    <row r="37" spans="1:1" ht="19.600000000000001">
      <c r="A37" s="19" t="s">
        <v>1002</v>
      </c>
    </row>
    <row r="38" spans="1:1" ht="19.600000000000001">
      <c r="A38" s="19" t="s">
        <v>1003</v>
      </c>
    </row>
    <row r="39" spans="1:1" ht="19.600000000000001">
      <c r="A39" s="19" t="s">
        <v>1004</v>
      </c>
    </row>
    <row r="40" spans="1:1" ht="39.200000000000003">
      <c r="A40" s="19" t="s">
        <v>1005</v>
      </c>
    </row>
    <row r="41" spans="1:1" ht="19.600000000000001">
      <c r="A41" s="10" t="s">
        <v>1006</v>
      </c>
    </row>
    <row r="42" spans="1:1" ht="58.75">
      <c r="A42" s="10" t="s">
        <v>1007</v>
      </c>
    </row>
    <row r="43" spans="1:1" ht="19.600000000000001">
      <c r="A43" s="10" t="s">
        <v>1008</v>
      </c>
    </row>
    <row r="44" spans="1:1" ht="19.600000000000001">
      <c r="A44" s="10" t="s">
        <v>1009</v>
      </c>
    </row>
    <row r="45" spans="1:1" ht="19.600000000000001">
      <c r="A45" s="10" t="s">
        <v>7</v>
      </c>
    </row>
    <row r="46" spans="1:1" ht="19.600000000000001">
      <c r="A46" s="14" t="s">
        <v>8</v>
      </c>
    </row>
    <row r="47" spans="1:1" ht="39.200000000000003">
      <c r="A47" s="10" t="s">
        <v>1010</v>
      </c>
    </row>
    <row r="48" spans="1:1" ht="39.200000000000003">
      <c r="A48" s="10" t="s">
        <v>1011</v>
      </c>
    </row>
    <row r="49" spans="1:1" ht="19.600000000000001">
      <c r="A49" s="14" t="s">
        <v>9</v>
      </c>
    </row>
    <row r="50" spans="1:1" ht="39.200000000000003">
      <c r="A50" s="10" t="s">
        <v>1012</v>
      </c>
    </row>
    <row r="51" spans="1:1" ht="19.600000000000001">
      <c r="A51" s="10" t="s">
        <v>1013</v>
      </c>
    </row>
    <row r="52" spans="1:1" ht="19.600000000000001">
      <c r="A52" s="15" t="s">
        <v>1014</v>
      </c>
    </row>
    <row r="53" spans="1:1" ht="20.2" thickBot="1">
      <c r="A53" s="16" t="s">
        <v>10</v>
      </c>
    </row>
    <row r="60" spans="1:1" ht="39.049999999999997" customHeight="1"/>
  </sheetData>
  <phoneticPr fontId="14"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C45"/>
  <sheetViews>
    <sheetView workbookViewId="0">
      <selection activeCell="B1" sqref="B1"/>
    </sheetView>
  </sheetViews>
  <sheetFormatPr defaultRowHeight="16.149999999999999"/>
  <cols>
    <col min="1" max="1" width="104.5" customWidth="1"/>
  </cols>
  <sheetData>
    <row r="1" spans="1:3" ht="19.600000000000001">
      <c r="A1" s="12" t="s">
        <v>573</v>
      </c>
      <c r="B1" s="1" t="s">
        <v>27</v>
      </c>
    </row>
    <row r="2" spans="1:3" ht="19.600000000000001">
      <c r="A2" s="13" t="s">
        <v>614</v>
      </c>
    </row>
    <row r="3" spans="1:3" ht="19.600000000000001">
      <c r="A3" s="13" t="s">
        <v>62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148</v>
      </c>
    </row>
    <row r="15" spans="1:3" ht="19.600000000000001">
      <c r="A15" s="10" t="s">
        <v>63</v>
      </c>
    </row>
    <row r="16" spans="1:3" ht="19.600000000000001">
      <c r="A16" s="9" t="s">
        <v>149</v>
      </c>
    </row>
    <row r="17" spans="1:1" ht="39.200000000000003">
      <c r="A17" s="19" t="s">
        <v>562</v>
      </c>
    </row>
    <row r="18" spans="1:1" ht="78.349999999999994">
      <c r="A18" s="19" t="s">
        <v>565</v>
      </c>
    </row>
    <row r="19" spans="1:1" ht="58.75">
      <c r="A19" s="19" t="s">
        <v>566</v>
      </c>
    </row>
    <row r="20" spans="1:1" ht="39.200000000000003">
      <c r="A20" s="19" t="s">
        <v>567</v>
      </c>
    </row>
    <row r="21" spans="1:1" ht="58.75">
      <c r="A21" s="19" t="s">
        <v>568</v>
      </c>
    </row>
    <row r="22" spans="1:1" ht="39.200000000000003">
      <c r="A22" s="19" t="s">
        <v>569</v>
      </c>
    </row>
    <row r="23" spans="1:1" ht="19.600000000000001">
      <c r="A23" s="19" t="s">
        <v>563</v>
      </c>
    </row>
    <row r="24" spans="1:1" ht="19.600000000000001">
      <c r="A24" s="19" t="s">
        <v>564</v>
      </c>
    </row>
    <row r="25" spans="1:1" ht="58.75">
      <c r="A25" s="19" t="s">
        <v>570</v>
      </c>
    </row>
    <row r="26" spans="1:1" ht="19.600000000000001">
      <c r="A26" s="10" t="s">
        <v>40</v>
      </c>
    </row>
    <row r="27" spans="1:1" ht="58.75">
      <c r="A27" s="10" t="s">
        <v>571</v>
      </c>
    </row>
    <row r="28" spans="1:1" ht="19.600000000000001">
      <c r="A28" s="10" t="s">
        <v>64</v>
      </c>
    </row>
    <row r="29" spans="1:1" ht="19.600000000000001">
      <c r="A29" s="10" t="s">
        <v>271</v>
      </c>
    </row>
    <row r="30" spans="1:1" ht="19.600000000000001">
      <c r="A30" s="10" t="s">
        <v>7</v>
      </c>
    </row>
    <row r="31" spans="1:1" ht="19.600000000000001">
      <c r="A31" s="14" t="s">
        <v>8</v>
      </c>
    </row>
    <row r="32" spans="1:1" ht="39.200000000000003">
      <c r="A32" s="10" t="s">
        <v>278</v>
      </c>
    </row>
    <row r="33" spans="1:1" ht="39.200000000000003">
      <c r="A33" s="10" t="s">
        <v>557</v>
      </c>
    </row>
    <row r="34" spans="1:1" ht="19.600000000000001">
      <c r="A34" s="14" t="s">
        <v>9</v>
      </c>
    </row>
    <row r="35" spans="1:1" ht="39.200000000000003">
      <c r="A35" s="10" t="s">
        <v>572</v>
      </c>
    </row>
    <row r="36" spans="1:1" ht="19.600000000000001">
      <c r="A36" s="10" t="s">
        <v>61</v>
      </c>
    </row>
    <row r="37" spans="1:1" ht="19.600000000000001">
      <c r="A37" s="15" t="s">
        <v>44</v>
      </c>
    </row>
    <row r="38" spans="1:1" ht="20.2" thickBot="1">
      <c r="A38" s="16" t="s">
        <v>10</v>
      </c>
    </row>
    <row r="45" spans="1:1" ht="39.049999999999997" customHeight="1"/>
  </sheetData>
  <phoneticPr fontId="5" type="noConversion"/>
  <hyperlinks>
    <hyperlink ref="B1" location="預告統計資料發布時間表!A1" display="回發布時間表"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2"/>
  <sheetViews>
    <sheetView workbookViewId="0">
      <selection activeCell="D18" sqref="D18"/>
    </sheetView>
  </sheetViews>
  <sheetFormatPr defaultRowHeight="16.149999999999999"/>
  <cols>
    <col min="1" max="1" width="94.8984375" customWidth="1"/>
  </cols>
  <sheetData>
    <row r="1" spans="1:3" ht="39.200000000000003">
      <c r="A1" s="23" t="s">
        <v>582</v>
      </c>
      <c r="B1" s="1" t="s">
        <v>13</v>
      </c>
    </row>
    <row r="2" spans="1:3" ht="19.600000000000001">
      <c r="A2" s="13" t="s">
        <v>575</v>
      </c>
    </row>
    <row r="3" spans="1:3" ht="19.600000000000001">
      <c r="A3" s="13" t="s">
        <v>123</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9.200000000000003">
      <c r="A14" s="10" t="s">
        <v>124</v>
      </c>
    </row>
    <row r="15" spans="1:3" ht="19.600000000000001">
      <c r="A15" s="10" t="s">
        <v>125</v>
      </c>
    </row>
    <row r="16" spans="1:3" ht="19.600000000000001">
      <c r="A16" s="9" t="s">
        <v>126</v>
      </c>
    </row>
    <row r="17" spans="1:1" ht="19.600000000000001">
      <c r="A17" s="10" t="s">
        <v>127</v>
      </c>
    </row>
    <row r="18" spans="1:1" ht="58.75">
      <c r="A18" s="10" t="s">
        <v>139</v>
      </c>
    </row>
    <row r="19" spans="1:1" ht="19.600000000000001">
      <c r="A19" s="10" t="s">
        <v>128</v>
      </c>
    </row>
    <row r="20" spans="1:1" ht="19.600000000000001">
      <c r="A20" s="10" t="s">
        <v>129</v>
      </c>
    </row>
    <row r="21" spans="1:1" ht="19.600000000000001">
      <c r="A21" s="10" t="s">
        <v>130</v>
      </c>
    </row>
    <row r="22" spans="1:1" ht="39.200000000000003">
      <c r="A22" s="10" t="s">
        <v>131</v>
      </c>
    </row>
    <row r="23" spans="1:1" ht="39.200000000000003">
      <c r="A23" s="10" t="s">
        <v>132</v>
      </c>
    </row>
    <row r="24" spans="1:1" ht="78.349999999999994">
      <c r="A24" s="10" t="s">
        <v>133</v>
      </c>
    </row>
    <row r="25" spans="1:1" ht="39.200000000000003">
      <c r="A25" s="10" t="s">
        <v>134</v>
      </c>
    </row>
    <row r="26" spans="1:1" ht="19.600000000000001">
      <c r="A26" s="10" t="s">
        <v>135</v>
      </c>
    </row>
    <row r="27" spans="1:1" ht="39.200000000000003">
      <c r="A27" s="10" t="s">
        <v>136</v>
      </c>
    </row>
    <row r="28" spans="1:1" ht="39.200000000000003">
      <c r="A28" s="10" t="s">
        <v>137</v>
      </c>
    </row>
    <row r="29" spans="1:1" ht="39.200000000000003">
      <c r="A29" s="10" t="s">
        <v>138</v>
      </c>
    </row>
    <row r="30" spans="1:1" ht="19.600000000000001">
      <c r="A30" s="9" t="s">
        <v>281</v>
      </c>
    </row>
    <row r="31" spans="1:1" ht="58.75">
      <c r="A31" s="10" t="s">
        <v>279</v>
      </c>
    </row>
    <row r="32" spans="1:1" ht="19.600000000000001">
      <c r="A32" s="9" t="s">
        <v>64</v>
      </c>
    </row>
    <row r="33" spans="1:1" ht="19.600000000000001">
      <c r="A33" s="9" t="s">
        <v>271</v>
      </c>
    </row>
    <row r="34" spans="1:1" ht="19.600000000000001">
      <c r="A34" s="9" t="s">
        <v>7</v>
      </c>
    </row>
    <row r="35" spans="1:1" ht="19.600000000000001">
      <c r="A35" s="14" t="s">
        <v>8</v>
      </c>
    </row>
    <row r="36" spans="1:1" ht="39.200000000000003">
      <c r="A36" s="10" t="s">
        <v>278</v>
      </c>
    </row>
    <row r="37" spans="1:1" ht="39.200000000000003">
      <c r="A37" s="10" t="s">
        <v>280</v>
      </c>
    </row>
    <row r="38" spans="1:1" ht="19.600000000000001">
      <c r="A38" s="14" t="s">
        <v>9</v>
      </c>
    </row>
    <row r="39" spans="1:1" ht="39.200000000000003">
      <c r="A39" s="10" t="s">
        <v>140</v>
      </c>
    </row>
    <row r="40" spans="1:1" ht="19.600000000000001">
      <c r="A40" s="10" t="s">
        <v>43</v>
      </c>
    </row>
    <row r="41" spans="1:1" ht="39.200000000000003">
      <c r="A41" s="15" t="s">
        <v>12</v>
      </c>
    </row>
    <row r="42" spans="1:1" ht="20.2" thickBot="1">
      <c r="A42" s="16" t="s">
        <v>10</v>
      </c>
    </row>
  </sheetData>
  <phoneticPr fontId="14"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38"/>
  <sheetViews>
    <sheetView workbookViewId="0">
      <selection activeCell="E20" sqref="E20"/>
    </sheetView>
  </sheetViews>
  <sheetFormatPr defaultColWidth="9" defaultRowHeight="16.149999999999999"/>
  <cols>
    <col min="1" max="1" width="94.8984375" customWidth="1"/>
  </cols>
  <sheetData>
    <row r="1" spans="1:3" ht="19.600000000000001">
      <c r="A1" s="12" t="s">
        <v>583</v>
      </c>
      <c r="B1" s="1" t="s">
        <v>13</v>
      </c>
    </row>
    <row r="2" spans="1:3" ht="19.600000000000001">
      <c r="A2" s="13" t="s">
        <v>575</v>
      </c>
    </row>
    <row r="3" spans="1:3" ht="19.600000000000001">
      <c r="A3" s="13" t="s">
        <v>574</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600000000000001">
      <c r="A14" s="10" t="s">
        <v>576</v>
      </c>
    </row>
    <row r="15" spans="1:3" ht="19.600000000000001">
      <c r="A15" s="10" t="s">
        <v>125</v>
      </c>
    </row>
    <row r="16" spans="1:3" ht="19.600000000000001">
      <c r="A16" s="9" t="s">
        <v>126</v>
      </c>
    </row>
    <row r="17" spans="1:1" ht="19.600000000000001">
      <c r="A17" s="10" t="s">
        <v>577</v>
      </c>
    </row>
    <row r="18" spans="1:1" ht="58.75">
      <c r="A18" s="10" t="s">
        <v>590</v>
      </c>
    </row>
    <row r="19" spans="1:1" ht="58.75">
      <c r="A19" s="10" t="s">
        <v>589</v>
      </c>
    </row>
    <row r="20" spans="1:1" ht="78.349999999999994">
      <c r="A20" s="10" t="s">
        <v>588</v>
      </c>
    </row>
    <row r="21" spans="1:1" ht="39.200000000000003">
      <c r="A21" s="10" t="s">
        <v>587</v>
      </c>
    </row>
    <row r="22" spans="1:1" ht="19.600000000000001">
      <c r="A22" s="10" t="s">
        <v>578</v>
      </c>
    </row>
    <row r="23" spans="1:1" ht="58.75">
      <c r="A23" s="10" t="s">
        <v>586</v>
      </c>
    </row>
    <row r="24" spans="1:1" ht="58.75">
      <c r="A24" s="10" t="s">
        <v>584</v>
      </c>
    </row>
    <row r="25" spans="1:1" ht="58.75">
      <c r="A25" s="10" t="s">
        <v>585</v>
      </c>
    </row>
    <row r="26" spans="1:1" ht="19.600000000000001">
      <c r="A26" s="9" t="s">
        <v>579</v>
      </c>
    </row>
    <row r="27" spans="1:1" ht="19.600000000000001">
      <c r="A27" s="10" t="s">
        <v>580</v>
      </c>
    </row>
    <row r="28" spans="1:1" ht="19.600000000000001">
      <c r="A28" s="9" t="s">
        <v>64</v>
      </c>
    </row>
    <row r="29" spans="1:1" ht="19.600000000000001">
      <c r="A29" s="9" t="s">
        <v>271</v>
      </c>
    </row>
    <row r="30" spans="1:1" ht="19.600000000000001">
      <c r="A30" s="9" t="s">
        <v>7</v>
      </c>
    </row>
    <row r="31" spans="1:1" ht="19.600000000000001">
      <c r="A31" s="14" t="s">
        <v>8</v>
      </c>
    </row>
    <row r="32" spans="1:1" ht="39.200000000000003">
      <c r="A32" s="10" t="s">
        <v>278</v>
      </c>
    </row>
    <row r="33" spans="1:1" ht="39.200000000000003">
      <c r="A33" s="10" t="s">
        <v>557</v>
      </c>
    </row>
    <row r="34" spans="1:1" ht="19.600000000000001">
      <c r="A34" s="14" t="s">
        <v>9</v>
      </c>
    </row>
    <row r="35" spans="1:1" ht="19.600000000000001">
      <c r="A35" s="10" t="s">
        <v>581</v>
      </c>
    </row>
    <row r="36" spans="1:1" ht="19.600000000000001">
      <c r="A36" s="10" t="s">
        <v>43</v>
      </c>
    </row>
    <row r="37" spans="1:1" ht="39.200000000000003">
      <c r="A37" s="15" t="s">
        <v>12</v>
      </c>
    </row>
    <row r="38" spans="1:1" ht="20.2" thickBot="1">
      <c r="A38" s="16" t="s">
        <v>10</v>
      </c>
    </row>
  </sheetData>
  <phoneticPr fontId="14"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3"/>
  <sheetViews>
    <sheetView workbookViewId="0"/>
  </sheetViews>
  <sheetFormatPr defaultColWidth="9" defaultRowHeight="16.149999999999999"/>
  <cols>
    <col min="1" max="1" width="94.8984375" customWidth="1"/>
  </cols>
  <sheetData>
    <row r="1" spans="1:3" ht="19.600000000000001">
      <c r="A1" s="12" t="s">
        <v>592</v>
      </c>
      <c r="B1" s="1" t="s">
        <v>13</v>
      </c>
    </row>
    <row r="2" spans="1:3" ht="19.600000000000001">
      <c r="A2" s="13" t="s">
        <v>575</v>
      </c>
    </row>
    <row r="3" spans="1:3" ht="19.600000000000001">
      <c r="A3" s="13" t="s">
        <v>593</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600000000000001">
      <c r="A14" s="10" t="s">
        <v>594</v>
      </c>
    </row>
    <row r="15" spans="1:3" ht="19.600000000000001">
      <c r="A15" s="10" t="s">
        <v>125</v>
      </c>
    </row>
    <row r="16" spans="1:3" ht="19.600000000000001">
      <c r="A16" s="9" t="s">
        <v>126</v>
      </c>
    </row>
    <row r="17" spans="1:1" ht="58.75">
      <c r="A17" s="10" t="s">
        <v>599</v>
      </c>
    </row>
    <row r="18" spans="1:1" ht="78.349999999999994">
      <c r="A18" s="10" t="s">
        <v>600</v>
      </c>
    </row>
    <row r="19" spans="1:1" ht="19.600000000000001">
      <c r="A19" s="10" t="s">
        <v>596</v>
      </c>
    </row>
    <row r="20" spans="1:1" ht="19.600000000000001">
      <c r="A20" s="10" t="s">
        <v>597</v>
      </c>
    </row>
    <row r="21" spans="1:1" ht="19.600000000000001">
      <c r="A21" s="9" t="s">
        <v>591</v>
      </c>
    </row>
    <row r="22" spans="1:1" ht="19.600000000000001">
      <c r="A22" s="10" t="s">
        <v>595</v>
      </c>
    </row>
    <row r="23" spans="1:1" ht="19.600000000000001">
      <c r="A23" s="9" t="s">
        <v>64</v>
      </c>
    </row>
    <row r="24" spans="1:1" ht="19.600000000000001">
      <c r="A24" s="9" t="s">
        <v>271</v>
      </c>
    </row>
    <row r="25" spans="1:1" ht="19.600000000000001">
      <c r="A25" s="9" t="s">
        <v>7</v>
      </c>
    </row>
    <row r="26" spans="1:1" ht="19.600000000000001">
      <c r="A26" s="14" t="s">
        <v>8</v>
      </c>
    </row>
    <row r="27" spans="1:1" ht="39.200000000000003">
      <c r="A27" s="10" t="s">
        <v>278</v>
      </c>
    </row>
    <row r="28" spans="1:1" ht="39.200000000000003">
      <c r="A28" s="10" t="s">
        <v>557</v>
      </c>
    </row>
    <row r="29" spans="1:1" ht="19.600000000000001">
      <c r="A29" s="14" t="s">
        <v>9</v>
      </c>
    </row>
    <row r="30" spans="1:1" ht="19.600000000000001">
      <c r="A30" s="10" t="s">
        <v>598</v>
      </c>
    </row>
    <row r="31" spans="1:1" ht="19.600000000000001">
      <c r="A31" s="10" t="s">
        <v>43</v>
      </c>
    </row>
    <row r="32" spans="1:1" ht="39.200000000000003">
      <c r="A32" s="15" t="s">
        <v>12</v>
      </c>
    </row>
    <row r="33" spans="1:1" ht="20.2" thickBot="1">
      <c r="A33" s="16" t="s">
        <v>10</v>
      </c>
    </row>
  </sheetData>
  <phoneticPr fontId="14" type="noConversion"/>
  <hyperlinks>
    <hyperlink ref="B1"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C56"/>
  <sheetViews>
    <sheetView topLeftCell="A24" zoomScale="85" zoomScaleNormal="85" workbookViewId="0"/>
  </sheetViews>
  <sheetFormatPr defaultRowHeight="16.149999999999999"/>
  <cols>
    <col min="1" max="1" width="93.5" customWidth="1"/>
  </cols>
  <sheetData>
    <row r="1" spans="1:3" ht="19.600000000000001">
      <c r="A1" s="12" t="s">
        <v>560</v>
      </c>
      <c r="B1" s="1" t="s">
        <v>18</v>
      </c>
    </row>
    <row r="2" spans="1:3" ht="19.600000000000001">
      <c r="A2" s="13" t="s">
        <v>575</v>
      </c>
    </row>
    <row r="3" spans="1:3" ht="19.600000000000001">
      <c r="A3" s="13" t="s">
        <v>558</v>
      </c>
    </row>
    <row r="4" spans="1:3" ht="19.600000000000001">
      <c r="A4" s="14" t="s">
        <v>1</v>
      </c>
    </row>
    <row r="5" spans="1:3" ht="19.600000000000001">
      <c r="A5" s="9" t="s">
        <v>250</v>
      </c>
    </row>
    <row r="6" spans="1:3" ht="19.600000000000001">
      <c r="A6" s="9" t="s">
        <v>251</v>
      </c>
    </row>
    <row r="7" spans="1:3" ht="19.600000000000001">
      <c r="A7" s="25" t="s">
        <v>253</v>
      </c>
    </row>
    <row r="8" spans="1:3" ht="19.600000000000001">
      <c r="A8" s="25" t="s">
        <v>252</v>
      </c>
    </row>
    <row r="9" spans="1:3" ht="19.600000000000001">
      <c r="A9" s="25" t="s">
        <v>254</v>
      </c>
    </row>
    <row r="10" spans="1:3" ht="19.600000000000001">
      <c r="A10" s="14" t="s">
        <v>2</v>
      </c>
    </row>
    <row r="11" spans="1:3" ht="19.600000000000001">
      <c r="A11" s="9" t="s">
        <v>19</v>
      </c>
    </row>
    <row r="12" spans="1:3" ht="78.349999999999994">
      <c r="A12" s="10" t="s">
        <v>471</v>
      </c>
    </row>
    <row r="13" spans="1:3" ht="19.600000000000001">
      <c r="A13" s="14" t="s">
        <v>4</v>
      </c>
      <c r="C13" s="11"/>
    </row>
    <row r="14" spans="1:3" ht="19.600000000000001">
      <c r="A14" s="10" t="s">
        <v>550</v>
      </c>
    </row>
    <row r="15" spans="1:3" ht="19.600000000000001">
      <c r="A15" s="10" t="s">
        <v>551</v>
      </c>
    </row>
    <row r="16" spans="1:3" ht="19.600000000000001">
      <c r="A16" s="9" t="s">
        <v>5</v>
      </c>
    </row>
    <row r="17" spans="1:1" ht="78.349999999999994">
      <c r="A17" s="10" t="s">
        <v>95</v>
      </c>
    </row>
    <row r="18" spans="1:1" ht="97.95">
      <c r="A18" s="10" t="s">
        <v>96</v>
      </c>
    </row>
    <row r="19" spans="1:1" ht="19.600000000000001">
      <c r="A19" s="10" t="s">
        <v>97</v>
      </c>
    </row>
    <row r="20" spans="1:1" ht="39.200000000000003">
      <c r="A20" s="10" t="s">
        <v>98</v>
      </c>
    </row>
    <row r="21" spans="1:1" ht="39.200000000000003">
      <c r="A21" s="10" t="s">
        <v>99</v>
      </c>
    </row>
    <row r="22" spans="1:1" ht="39.200000000000003">
      <c r="A22" s="10" t="s">
        <v>100</v>
      </c>
    </row>
    <row r="23" spans="1:1" ht="78.349999999999994">
      <c r="A23" s="10" t="s">
        <v>101</v>
      </c>
    </row>
    <row r="24" spans="1:1" ht="19.600000000000001">
      <c r="A24" s="10" t="s">
        <v>102</v>
      </c>
    </row>
    <row r="25" spans="1:1" ht="19.600000000000001">
      <c r="A25" s="10" t="s">
        <v>103</v>
      </c>
    </row>
    <row r="26" spans="1:1" ht="19.600000000000001">
      <c r="A26" s="10" t="s">
        <v>104</v>
      </c>
    </row>
    <row r="27" spans="1:1" ht="39.200000000000003">
      <c r="A27" s="10" t="s">
        <v>105</v>
      </c>
    </row>
    <row r="28" spans="1:1" ht="117.5">
      <c r="A28" s="10" t="s">
        <v>552</v>
      </c>
    </row>
    <row r="29" spans="1:1" ht="58.75">
      <c r="A29" s="10" t="s">
        <v>106</v>
      </c>
    </row>
    <row r="30" spans="1:1" ht="58.75">
      <c r="A30" s="10" t="s">
        <v>553</v>
      </c>
    </row>
    <row r="31" spans="1:1" ht="19.600000000000001">
      <c r="A31" s="10" t="s">
        <v>107</v>
      </c>
    </row>
    <row r="32" spans="1:1" ht="19.600000000000001">
      <c r="A32" s="10" t="s">
        <v>108</v>
      </c>
    </row>
    <row r="33" spans="1:1" ht="58.75">
      <c r="A33" s="10" t="s">
        <v>109</v>
      </c>
    </row>
    <row r="34" spans="1:1" ht="78.349999999999994">
      <c r="A34" s="10" t="s">
        <v>110</v>
      </c>
    </row>
    <row r="35" spans="1:1" ht="58.75">
      <c r="A35" s="10" t="s">
        <v>111</v>
      </c>
    </row>
    <row r="36" spans="1:1" ht="19.600000000000001">
      <c r="A36" s="10" t="s">
        <v>112</v>
      </c>
    </row>
    <row r="37" spans="1:1" ht="58.75">
      <c r="A37" s="10" t="s">
        <v>113</v>
      </c>
    </row>
    <row r="38" spans="1:1" ht="39.200000000000003">
      <c r="A38" s="10" t="s">
        <v>114</v>
      </c>
    </row>
    <row r="39" spans="1:1" ht="19.600000000000001">
      <c r="A39" s="10" t="s">
        <v>115</v>
      </c>
    </row>
    <row r="40" spans="1:1" ht="58.75">
      <c r="A40" s="10" t="s">
        <v>116</v>
      </c>
    </row>
    <row r="41" spans="1:1" ht="19.600000000000001">
      <c r="A41" s="10" t="s">
        <v>117</v>
      </c>
    </row>
    <row r="42" spans="1:1" ht="58.75">
      <c r="A42" s="10" t="s">
        <v>118</v>
      </c>
    </row>
    <row r="43" spans="1:1" ht="58.75">
      <c r="A43" s="10" t="s">
        <v>554</v>
      </c>
    </row>
    <row r="44" spans="1:1" ht="19.600000000000001">
      <c r="A44" s="9" t="s">
        <v>20</v>
      </c>
    </row>
    <row r="45" spans="1:1" ht="58.75">
      <c r="A45" s="22" t="s">
        <v>555</v>
      </c>
    </row>
    <row r="46" spans="1:1" ht="19.600000000000001">
      <c r="A46" s="32" t="s">
        <v>21</v>
      </c>
    </row>
    <row r="47" spans="1:1" ht="19.600000000000001">
      <c r="A47" s="32" t="s">
        <v>249</v>
      </c>
    </row>
    <row r="48" spans="1:1" ht="19.600000000000001">
      <c r="A48" s="32" t="s">
        <v>7</v>
      </c>
    </row>
    <row r="49" spans="1:1" ht="19.600000000000001">
      <c r="A49" s="28" t="s">
        <v>8</v>
      </c>
    </row>
    <row r="50" spans="1:1" ht="39.200000000000003">
      <c r="A50" s="22" t="s">
        <v>435</v>
      </c>
    </row>
    <row r="51" spans="1:1" ht="39.200000000000003">
      <c r="A51" s="22" t="s">
        <v>557</v>
      </c>
    </row>
    <row r="52" spans="1:1" ht="19.600000000000001">
      <c r="A52" s="28" t="s">
        <v>9</v>
      </c>
    </row>
    <row r="53" spans="1:1" ht="39.200000000000003">
      <c r="A53" s="22" t="s">
        <v>556</v>
      </c>
    </row>
    <row r="54" spans="1:1" ht="19.600000000000001">
      <c r="A54" s="22" t="s">
        <v>26</v>
      </c>
    </row>
    <row r="55" spans="1:1" ht="39.200000000000003">
      <c r="A55" s="26" t="s">
        <v>12</v>
      </c>
    </row>
    <row r="56" spans="1:1" ht="20.2" thickBot="1">
      <c r="A56" s="16" t="s">
        <v>10</v>
      </c>
    </row>
  </sheetData>
  <phoneticPr fontId="14"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6"/>
  <sheetViews>
    <sheetView zoomScaleNormal="100" workbookViewId="0">
      <selection activeCell="A2" sqref="A2"/>
    </sheetView>
  </sheetViews>
  <sheetFormatPr defaultRowHeight="16.149999999999999"/>
  <cols>
    <col min="1" max="1" width="98.3984375" customWidth="1"/>
  </cols>
  <sheetData>
    <row r="1" spans="1:3" ht="19.600000000000001">
      <c r="A1" s="12" t="s">
        <v>601</v>
      </c>
      <c r="B1" s="1" t="s">
        <v>13</v>
      </c>
    </row>
    <row r="2" spans="1:3" ht="19.600000000000001">
      <c r="A2" s="13" t="s">
        <v>614</v>
      </c>
    </row>
    <row r="3" spans="1:3" ht="19.600000000000001">
      <c r="A3" s="13" t="s">
        <v>120</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603</v>
      </c>
    </row>
    <row r="15" spans="1:3" ht="19.600000000000001">
      <c r="A15" s="10" t="s">
        <v>121</v>
      </c>
    </row>
    <row r="16" spans="1:3" ht="19.600000000000001">
      <c r="A16" s="9" t="s">
        <v>5</v>
      </c>
    </row>
    <row r="17" spans="1:1" ht="39.200000000000003">
      <c r="A17" s="19" t="s">
        <v>604</v>
      </c>
    </row>
    <row r="18" spans="1:1" s="11" customFormat="1" ht="58.75">
      <c r="A18" s="19" t="s">
        <v>605</v>
      </c>
    </row>
    <row r="19" spans="1:1" s="11" customFormat="1" ht="58.75">
      <c r="A19" s="19" t="s">
        <v>606</v>
      </c>
    </row>
    <row r="20" spans="1:1" s="11" customFormat="1" ht="39.200000000000003">
      <c r="A20" s="19" t="s">
        <v>607</v>
      </c>
    </row>
    <row r="21" spans="1:1" s="11" customFormat="1" ht="19.600000000000001">
      <c r="A21" s="19" t="s">
        <v>608</v>
      </c>
    </row>
    <row r="22" spans="1:1" s="11" customFormat="1" ht="19.600000000000001">
      <c r="A22" s="19" t="s">
        <v>609</v>
      </c>
    </row>
    <row r="23" spans="1:1" s="11" customFormat="1" ht="19.600000000000001">
      <c r="A23" s="19" t="s">
        <v>610</v>
      </c>
    </row>
    <row r="24" spans="1:1" s="11" customFormat="1" ht="39.200000000000003">
      <c r="A24" s="19" t="s">
        <v>611</v>
      </c>
    </row>
    <row r="25" spans="1:1" ht="78.349999999999994">
      <c r="A25" s="10" t="s">
        <v>612</v>
      </c>
    </row>
    <row r="26" spans="1:1" ht="19.600000000000001">
      <c r="A26" s="10" t="s">
        <v>25</v>
      </c>
    </row>
    <row r="27" spans="1:1" ht="19.600000000000001">
      <c r="A27" s="10" t="s">
        <v>282</v>
      </c>
    </row>
    <row r="28" spans="1:1" ht="19.600000000000001">
      <c r="A28" s="10" t="s">
        <v>7</v>
      </c>
    </row>
    <row r="29" spans="1:1" ht="19.600000000000001">
      <c r="A29" s="14" t="s">
        <v>8</v>
      </c>
    </row>
    <row r="30" spans="1:1" ht="39.200000000000003">
      <c r="A30" s="10" t="s">
        <v>283</v>
      </c>
    </row>
    <row r="31" spans="1:1" ht="39.200000000000003">
      <c r="A31" s="10" t="s">
        <v>557</v>
      </c>
    </row>
    <row r="32" spans="1:1" ht="19.600000000000001">
      <c r="A32" s="14" t="s">
        <v>9</v>
      </c>
    </row>
    <row r="33" spans="1:1" ht="19.600000000000001">
      <c r="A33" s="10" t="s">
        <v>613</v>
      </c>
    </row>
    <row r="34" spans="1:1" ht="19.600000000000001">
      <c r="A34" s="10" t="s">
        <v>602</v>
      </c>
    </row>
    <row r="35" spans="1:1" ht="39.200000000000003">
      <c r="A35" s="15" t="s">
        <v>12</v>
      </c>
    </row>
    <row r="36" spans="1:1" ht="20.2" thickBot="1">
      <c r="A36" s="16" t="s">
        <v>10</v>
      </c>
    </row>
  </sheetData>
  <phoneticPr fontId="14" type="noConversion"/>
  <hyperlinks>
    <hyperlink ref="B1" location="預告統計資料發布時間表!A1" display="回發布時間表" xr:uid="{00000000-0004-0000-1D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8"/>
  <sheetViews>
    <sheetView zoomScaleNormal="100" workbookViewId="0">
      <selection activeCell="A2" sqref="A2"/>
    </sheetView>
  </sheetViews>
  <sheetFormatPr defaultRowHeight="16.149999999999999"/>
  <cols>
    <col min="1" max="1" width="98.3984375" customWidth="1"/>
  </cols>
  <sheetData>
    <row r="1" spans="1:3" ht="19.600000000000001">
      <c r="A1" s="12" t="s">
        <v>615</v>
      </c>
      <c r="B1" s="1" t="s">
        <v>13</v>
      </c>
    </row>
    <row r="2" spans="1:3" ht="19.600000000000001">
      <c r="A2" s="13" t="s">
        <v>614</v>
      </c>
    </row>
    <row r="3" spans="1:3" ht="19.600000000000001">
      <c r="A3" s="13" t="s">
        <v>119</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616</v>
      </c>
    </row>
    <row r="15" spans="1:3" ht="19.600000000000001">
      <c r="A15" s="10" t="s">
        <v>150</v>
      </c>
    </row>
    <row r="16" spans="1:3" ht="19.600000000000001">
      <c r="A16" s="9" t="s">
        <v>5</v>
      </c>
    </row>
    <row r="17" spans="1:1" s="20" customFormat="1" ht="58.75">
      <c r="A17" s="19" t="s">
        <v>619</v>
      </c>
    </row>
    <row r="18" spans="1:1" s="20" customFormat="1" ht="78.349999999999994">
      <c r="A18" s="19" t="s">
        <v>620</v>
      </c>
    </row>
    <row r="19" spans="1:1" s="20" customFormat="1" ht="58.75">
      <c r="A19" s="19" t="s">
        <v>621</v>
      </c>
    </row>
    <row r="20" spans="1:1" s="20" customFormat="1" ht="58.75">
      <c r="A20" s="19" t="s">
        <v>622</v>
      </c>
    </row>
    <row r="21" spans="1:1" s="20" customFormat="1" ht="39.200000000000003">
      <c r="A21" s="19" t="s">
        <v>626</v>
      </c>
    </row>
    <row r="22" spans="1:1" s="20" customFormat="1" ht="58.75">
      <c r="A22" s="19" t="s">
        <v>623</v>
      </c>
    </row>
    <row r="23" spans="1:1" s="20" customFormat="1" ht="19.600000000000001">
      <c r="A23" s="19" t="s">
        <v>618</v>
      </c>
    </row>
    <row r="24" spans="1:1" s="20" customFormat="1" ht="39.200000000000003">
      <c r="A24" s="19" t="s">
        <v>624</v>
      </c>
    </row>
    <row r="25" spans="1:1" s="20" customFormat="1" ht="39.200000000000003">
      <c r="A25" s="19" t="s">
        <v>625</v>
      </c>
    </row>
    <row r="26" spans="1:1" ht="19.600000000000001">
      <c r="A26" s="10" t="s">
        <v>122</v>
      </c>
    </row>
    <row r="27" spans="1:1" ht="58.75">
      <c r="A27" s="10" t="s">
        <v>617</v>
      </c>
    </row>
    <row r="28" spans="1:1" ht="19.600000000000001">
      <c r="A28" s="10" t="s">
        <v>25</v>
      </c>
    </row>
    <row r="29" spans="1:1" ht="19.600000000000001">
      <c r="A29" s="10" t="s">
        <v>284</v>
      </c>
    </row>
    <row r="30" spans="1:1" ht="19.600000000000001">
      <c r="A30" s="10" t="s">
        <v>7</v>
      </c>
    </row>
    <row r="31" spans="1:1" ht="19.600000000000001">
      <c r="A31" s="14" t="s">
        <v>8</v>
      </c>
    </row>
    <row r="32" spans="1:1" ht="39.200000000000003">
      <c r="A32" s="10" t="s">
        <v>285</v>
      </c>
    </row>
    <row r="33" spans="1:1" ht="39.200000000000003">
      <c r="A33" s="10" t="s">
        <v>557</v>
      </c>
    </row>
    <row r="34" spans="1:1" ht="19.600000000000001">
      <c r="A34" s="14" t="s">
        <v>9</v>
      </c>
    </row>
    <row r="35" spans="1:1" ht="19.600000000000001">
      <c r="A35" s="10" t="s">
        <v>627</v>
      </c>
    </row>
    <row r="36" spans="1:1" ht="19.600000000000001">
      <c r="A36" s="10" t="s">
        <v>26</v>
      </c>
    </row>
    <row r="37" spans="1:1" ht="39.200000000000003">
      <c r="A37" s="15" t="s">
        <v>12</v>
      </c>
    </row>
    <row r="38" spans="1:1" ht="20.2" thickBot="1">
      <c r="A38" s="16" t="s">
        <v>10</v>
      </c>
    </row>
  </sheetData>
  <phoneticPr fontId="14"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B30"/>
  <sheetViews>
    <sheetView topLeftCell="A10" workbookViewId="0">
      <selection activeCell="G29" sqref="G29"/>
    </sheetView>
  </sheetViews>
  <sheetFormatPr defaultRowHeight="16.149999999999999"/>
  <cols>
    <col min="1" max="1" width="92.3984375" customWidth="1"/>
  </cols>
  <sheetData>
    <row r="1" spans="1:2" ht="19.600000000000001">
      <c r="A1" s="12" t="s">
        <v>439</v>
      </c>
      <c r="B1" s="1" t="s">
        <v>13</v>
      </c>
    </row>
    <row r="2" spans="1:2" ht="19.600000000000001">
      <c r="A2" s="13" t="s">
        <v>144</v>
      </c>
    </row>
    <row r="3" spans="1:2" ht="19.600000000000001">
      <c r="A3" s="13" t="s">
        <v>434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19.600000000000001">
      <c r="A14" s="39" t="s">
        <v>431</v>
      </c>
    </row>
    <row r="15" spans="1:2" ht="19.600000000000001">
      <c r="A15" s="44" t="s">
        <v>345</v>
      </c>
    </row>
    <row r="16" spans="1:2" ht="19.600000000000001">
      <c r="A16" s="45" t="s">
        <v>5</v>
      </c>
    </row>
    <row r="17" spans="1:2" ht="39.200000000000003">
      <c r="A17" s="44" t="s">
        <v>429</v>
      </c>
      <c r="B17" s="20"/>
    </row>
    <row r="18" spans="1:2" ht="19.600000000000001">
      <c r="A18" s="45" t="s">
        <v>432</v>
      </c>
      <c r="B18" s="20"/>
    </row>
    <row r="19" spans="1:2" ht="19.600000000000001">
      <c r="A19" s="45" t="s">
        <v>430</v>
      </c>
      <c r="B19" s="20"/>
    </row>
    <row r="20" spans="1:2" ht="19.600000000000001">
      <c r="A20" s="45" t="s">
        <v>423</v>
      </c>
      <c r="B20" s="20"/>
    </row>
    <row r="21" spans="1:2" ht="19.600000000000001">
      <c r="A21" s="45" t="s">
        <v>1054</v>
      </c>
      <c r="B21" s="20"/>
    </row>
    <row r="22" spans="1:2" ht="19.600000000000001">
      <c r="A22" s="45" t="s">
        <v>7</v>
      </c>
      <c r="B22" s="20"/>
    </row>
    <row r="23" spans="1:2" ht="19.600000000000001">
      <c r="A23" s="43" t="s">
        <v>8</v>
      </c>
      <c r="B23" s="20"/>
    </row>
    <row r="24" spans="1:2" ht="39.200000000000003">
      <c r="A24" s="44" t="s">
        <v>1055</v>
      </c>
      <c r="B24" s="20"/>
    </row>
    <row r="25" spans="1:2" ht="39.200000000000003">
      <c r="A25" s="44" t="s">
        <v>347</v>
      </c>
      <c r="B25" s="20"/>
    </row>
    <row r="26" spans="1:2" ht="19.600000000000001">
      <c r="A26" s="43" t="s">
        <v>9</v>
      </c>
      <c r="B26" s="20"/>
    </row>
    <row r="27" spans="1:2" ht="19.600000000000001">
      <c r="A27" s="44" t="s">
        <v>433</v>
      </c>
      <c r="B27" s="20"/>
    </row>
    <row r="28" spans="1:2" ht="58.75">
      <c r="A28" s="44" t="s">
        <v>425</v>
      </c>
      <c r="B28" s="20"/>
    </row>
    <row r="29" spans="1:2" ht="39.200000000000003">
      <c r="A29" s="42" t="s">
        <v>328</v>
      </c>
      <c r="B29" s="20"/>
    </row>
    <row r="30" spans="1:2" ht="20.2" thickBot="1">
      <c r="A30" s="37" t="s">
        <v>10</v>
      </c>
      <c r="B30" s="20"/>
    </row>
  </sheetData>
  <phoneticPr fontId="14"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7FF"/>
  </sheetPr>
  <dimension ref="A1:C34"/>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440</v>
      </c>
      <c r="B1" s="1" t="s">
        <v>27</v>
      </c>
    </row>
    <row r="2" spans="1:3" ht="19.600000000000001">
      <c r="A2" s="13" t="s">
        <v>211</v>
      </c>
    </row>
    <row r="3" spans="1:3" ht="19.600000000000001">
      <c r="A3" s="13" t="s">
        <v>28</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8" t="s">
        <v>29</v>
      </c>
    </row>
    <row r="15" spans="1:3" ht="39.200000000000003">
      <c r="A15" s="10" t="s">
        <v>286</v>
      </c>
    </row>
    <row r="16" spans="1:3" ht="19.600000000000001">
      <c r="A16" s="9" t="s">
        <v>5</v>
      </c>
    </row>
    <row r="17" spans="1:1" ht="39.200000000000003">
      <c r="A17" s="10" t="s">
        <v>290</v>
      </c>
    </row>
    <row r="18" spans="1:1" ht="38.299999999999997" customHeight="1">
      <c r="A18" s="10" t="s">
        <v>289</v>
      </c>
    </row>
    <row r="19" spans="1:1" ht="19.600000000000001">
      <c r="A19" s="10" t="s">
        <v>287</v>
      </c>
    </row>
    <row r="20" spans="1:1" ht="19.600000000000001">
      <c r="A20" s="10" t="s">
        <v>288</v>
      </c>
    </row>
    <row r="21" spans="1:1" ht="39.200000000000003">
      <c r="A21" s="10" t="s">
        <v>291</v>
      </c>
    </row>
    <row r="22" spans="1:1" ht="19.600000000000001">
      <c r="A22" s="9" t="s">
        <v>30</v>
      </c>
    </row>
    <row r="23" spans="1:1" ht="39.200000000000003">
      <c r="A23" s="10" t="s">
        <v>292</v>
      </c>
    </row>
    <row r="24" spans="1:1" ht="19.600000000000001">
      <c r="A24" s="9" t="s">
        <v>31</v>
      </c>
    </row>
    <row r="25" spans="1:1" ht="19.600000000000001">
      <c r="A25" s="9" t="s">
        <v>271</v>
      </c>
    </row>
    <row r="26" spans="1:1" ht="19.600000000000001">
      <c r="A26" s="9" t="s">
        <v>7</v>
      </c>
    </row>
    <row r="27" spans="1:1" ht="19.600000000000001">
      <c r="A27" s="14" t="s">
        <v>8</v>
      </c>
    </row>
    <row r="28" spans="1:1" ht="39.200000000000003">
      <c r="A28" s="10" t="s">
        <v>293</v>
      </c>
    </row>
    <row r="29" spans="1:1" ht="39.049999999999997" customHeight="1">
      <c r="A29" s="10" t="s">
        <v>300</v>
      </c>
    </row>
    <row r="30" spans="1:1" ht="19.600000000000001">
      <c r="A30" s="14" t="s">
        <v>9</v>
      </c>
    </row>
    <row r="31" spans="1:1" ht="19.600000000000001">
      <c r="A31" s="10" t="s">
        <v>32</v>
      </c>
    </row>
    <row r="32" spans="1:1" ht="39.200000000000003">
      <c r="A32" s="10" t="s">
        <v>33</v>
      </c>
    </row>
    <row r="33" spans="1:1" ht="39.200000000000003">
      <c r="A33" s="15" t="s">
        <v>34</v>
      </c>
    </row>
    <row r="34" spans="1:1" ht="20.2" thickBot="1">
      <c r="A34" s="16" t="s">
        <v>10</v>
      </c>
    </row>
  </sheetData>
  <phoneticPr fontId="14"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1"/>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441</v>
      </c>
      <c r="B1" s="1" t="s">
        <v>27</v>
      </c>
    </row>
    <row r="2" spans="1:3" ht="19.600000000000001">
      <c r="A2" s="13" t="s">
        <v>211</v>
      </c>
    </row>
    <row r="3" spans="1:3" ht="19.600000000000001">
      <c r="A3" s="13" t="s">
        <v>35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8" t="s">
        <v>36</v>
      </c>
    </row>
    <row r="15" spans="1:3" ht="19.600000000000001">
      <c r="A15" s="10" t="s">
        <v>37</v>
      </c>
    </row>
    <row r="16" spans="1:3" ht="19.600000000000001">
      <c r="A16" s="9" t="s">
        <v>5</v>
      </c>
    </row>
    <row r="17" spans="1:1" ht="19.600000000000001">
      <c r="A17" s="10" t="s">
        <v>38</v>
      </c>
    </row>
    <row r="18" spans="1:1" ht="39.200000000000003">
      <c r="A18" s="10" t="s">
        <v>39</v>
      </c>
    </row>
    <row r="19" spans="1:1" ht="19.600000000000001">
      <c r="A19" s="9" t="s">
        <v>40</v>
      </c>
    </row>
    <row r="20" spans="1:1" ht="39.200000000000003">
      <c r="A20" s="10" t="s">
        <v>295</v>
      </c>
    </row>
    <row r="21" spans="1:1" ht="19.600000000000001">
      <c r="A21" s="9" t="s">
        <v>41</v>
      </c>
    </row>
    <row r="22" spans="1:1" ht="19.600000000000001">
      <c r="A22" s="9" t="s">
        <v>271</v>
      </c>
    </row>
    <row r="23" spans="1:1" ht="19.600000000000001">
      <c r="A23" s="9" t="s">
        <v>7</v>
      </c>
    </row>
    <row r="24" spans="1:1" ht="19.600000000000001">
      <c r="A24" s="14" t="s">
        <v>8</v>
      </c>
    </row>
    <row r="25" spans="1:1" ht="39.200000000000003">
      <c r="A25" s="10" t="s">
        <v>294</v>
      </c>
    </row>
    <row r="26" spans="1:1" ht="39.049999999999997" customHeight="1">
      <c r="A26" s="10" t="s">
        <v>300</v>
      </c>
    </row>
    <row r="27" spans="1:1" ht="19.600000000000001">
      <c r="A27" s="14" t="s">
        <v>9</v>
      </c>
    </row>
    <row r="28" spans="1:1" ht="19.600000000000001">
      <c r="A28" s="10" t="s">
        <v>42</v>
      </c>
    </row>
    <row r="29" spans="1:1" ht="19.600000000000001">
      <c r="A29" s="10" t="s">
        <v>43</v>
      </c>
    </row>
    <row r="30" spans="1:1" ht="39.200000000000003">
      <c r="A30" s="15" t="s">
        <v>44</v>
      </c>
    </row>
    <row r="31" spans="1:1" ht="20.2" thickBot="1">
      <c r="A31" s="16" t="s">
        <v>10</v>
      </c>
    </row>
  </sheetData>
  <phoneticPr fontId="14"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4"/>
  <sheetViews>
    <sheetView workbookViewId="0">
      <selection activeCell="A12" sqref="A12"/>
    </sheetView>
  </sheetViews>
  <sheetFormatPr defaultRowHeight="16.149999999999999"/>
  <cols>
    <col min="1" max="1" width="93.5" customWidth="1"/>
  </cols>
  <sheetData>
    <row r="1" spans="1:3" ht="19.600000000000001">
      <c r="A1" s="12" t="s">
        <v>442</v>
      </c>
      <c r="B1" s="1" t="s">
        <v>27</v>
      </c>
    </row>
    <row r="2" spans="1:3" ht="19.600000000000001">
      <c r="A2" s="13" t="s">
        <v>211</v>
      </c>
    </row>
    <row r="3" spans="1:3" ht="19.600000000000001">
      <c r="A3" s="13" t="s">
        <v>45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46</v>
      </c>
    </row>
    <row r="15" spans="1:3" ht="19.600000000000001">
      <c r="A15" s="10" t="s">
        <v>47</v>
      </c>
    </row>
    <row r="16" spans="1:3" ht="19.600000000000001">
      <c r="A16" s="9" t="s">
        <v>5</v>
      </c>
    </row>
    <row r="17" spans="1:1" ht="19.600000000000001">
      <c r="A17" s="10" t="s">
        <v>48</v>
      </c>
    </row>
    <row r="18" spans="1:1" ht="19.600000000000001">
      <c r="A18" s="10" t="s">
        <v>49</v>
      </c>
    </row>
    <row r="19" spans="1:1" ht="58.75">
      <c r="A19" s="10" t="s">
        <v>297</v>
      </c>
    </row>
    <row r="20" spans="1:1" ht="19.600000000000001">
      <c r="A20" s="10" t="s">
        <v>50</v>
      </c>
    </row>
    <row r="21" spans="1:1" ht="39.200000000000003">
      <c r="A21" s="10" t="s">
        <v>51</v>
      </c>
    </row>
    <row r="22" spans="1:1" ht="19.600000000000001">
      <c r="A22" s="9" t="s">
        <v>296</v>
      </c>
    </row>
    <row r="23" spans="1:1" ht="19.600000000000001">
      <c r="A23" s="9" t="s">
        <v>298</v>
      </c>
    </row>
    <row r="24" spans="1:1" ht="19.600000000000001">
      <c r="A24" s="9" t="s">
        <v>41</v>
      </c>
    </row>
    <row r="25" spans="1:1" ht="19.600000000000001">
      <c r="A25" s="9" t="s">
        <v>271</v>
      </c>
    </row>
    <row r="26" spans="1:1" ht="19.600000000000001">
      <c r="A26" s="9" t="s">
        <v>7</v>
      </c>
    </row>
    <row r="27" spans="1:1" ht="19.600000000000001">
      <c r="A27" s="14" t="s">
        <v>8</v>
      </c>
    </row>
    <row r="28" spans="1:1" ht="39.200000000000003">
      <c r="A28" s="10" t="s">
        <v>293</v>
      </c>
    </row>
    <row r="29" spans="1:1" ht="39.049999999999997" customHeight="1">
      <c r="A29" s="10" t="s">
        <v>299</v>
      </c>
    </row>
    <row r="30" spans="1:1" ht="19.600000000000001">
      <c r="A30" s="14" t="s">
        <v>9</v>
      </c>
    </row>
    <row r="31" spans="1:1" ht="19.600000000000001">
      <c r="A31" s="10" t="s">
        <v>42</v>
      </c>
    </row>
    <row r="32" spans="1:1" ht="19.600000000000001">
      <c r="A32" s="10" t="s">
        <v>43</v>
      </c>
    </row>
    <row r="33" spans="1:1" ht="39.200000000000003">
      <c r="A33" s="15" t="s">
        <v>44</v>
      </c>
    </row>
    <row r="34" spans="1:1" ht="20.2" thickBot="1">
      <c r="A34" s="16" t="s">
        <v>10</v>
      </c>
    </row>
  </sheetData>
  <phoneticPr fontId="14"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0"/>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443</v>
      </c>
      <c r="B1" s="1" t="s">
        <v>13</v>
      </c>
    </row>
    <row r="2" spans="1:3" ht="19.600000000000001">
      <c r="A2" s="21" t="s">
        <v>212</v>
      </c>
    </row>
    <row r="3" spans="1:3" ht="19.600000000000001">
      <c r="A3" s="13" t="s">
        <v>168</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169</v>
      </c>
    </row>
    <row r="15" spans="1:3" ht="19.600000000000001">
      <c r="A15" s="10" t="s">
        <v>37</v>
      </c>
    </row>
    <row r="16" spans="1:3" ht="19.600000000000001">
      <c r="A16" s="9" t="s">
        <v>5</v>
      </c>
    </row>
    <row r="17" spans="1:1" ht="39.200000000000003">
      <c r="A17" s="10" t="s">
        <v>171</v>
      </c>
    </row>
    <row r="18" spans="1:1" ht="19.600000000000001">
      <c r="A18" s="9" t="s">
        <v>174</v>
      </c>
    </row>
    <row r="19" spans="1:1" ht="19.600000000000001">
      <c r="A19" s="9" t="s">
        <v>170</v>
      </c>
    </row>
    <row r="20" spans="1:1" ht="19.600000000000001">
      <c r="A20" s="9" t="s">
        <v>25</v>
      </c>
    </row>
    <row r="21" spans="1:1" ht="19.600000000000001">
      <c r="A21" s="9" t="s">
        <v>274</v>
      </c>
    </row>
    <row r="22" spans="1:1" ht="19.600000000000001">
      <c r="A22" s="9" t="s">
        <v>7</v>
      </c>
    </row>
    <row r="23" spans="1:1" ht="19.600000000000001">
      <c r="A23" s="14" t="s">
        <v>8</v>
      </c>
    </row>
    <row r="24" spans="1:1" ht="39.200000000000003">
      <c r="A24" s="10" t="s">
        <v>301</v>
      </c>
    </row>
    <row r="25" spans="1:1" ht="39.200000000000003">
      <c r="A25" s="10" t="s">
        <v>173</v>
      </c>
    </row>
    <row r="26" spans="1:1" ht="19.600000000000001">
      <c r="A26" s="14" t="s">
        <v>9</v>
      </c>
    </row>
    <row r="27" spans="1:1" ht="19.600000000000001">
      <c r="A27" s="10" t="s">
        <v>172</v>
      </c>
    </row>
    <row r="28" spans="1:1" ht="19.600000000000001">
      <c r="A28" s="10" t="s">
        <v>43</v>
      </c>
    </row>
    <row r="29" spans="1:1" ht="39.200000000000003">
      <c r="A29" s="15" t="s">
        <v>12</v>
      </c>
    </row>
    <row r="30" spans="1:1" ht="20.2" thickBot="1">
      <c r="A30" s="16" t="s">
        <v>10</v>
      </c>
    </row>
  </sheetData>
  <phoneticPr fontId="14"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42"/>
  <sheetViews>
    <sheetView zoomScaleNormal="100" zoomScaleSheetLayoutView="83" workbookViewId="0">
      <selection activeCell="A12" sqref="A12"/>
    </sheetView>
  </sheetViews>
  <sheetFormatPr defaultRowHeight="16.149999999999999"/>
  <cols>
    <col min="1" max="1" width="97.5" customWidth="1"/>
  </cols>
  <sheetData>
    <row r="1" spans="1:3" ht="19.600000000000001">
      <c r="A1" s="12" t="s">
        <v>444</v>
      </c>
      <c r="B1" s="1" t="s">
        <v>13</v>
      </c>
    </row>
    <row r="2" spans="1:3" ht="19.600000000000001">
      <c r="A2" s="21" t="s">
        <v>212</v>
      </c>
    </row>
    <row r="3" spans="1:3" ht="19.600000000000001">
      <c r="A3" s="13" t="s">
        <v>175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176</v>
      </c>
    </row>
    <row r="15" spans="1:3" ht="19.600000000000001">
      <c r="A15" s="10" t="s">
        <v>37</v>
      </c>
    </row>
    <row r="16" spans="1:3" ht="19.600000000000001">
      <c r="A16" s="9" t="s">
        <v>5</v>
      </c>
    </row>
    <row r="17" spans="1:1" ht="19.600000000000001">
      <c r="A17" s="19" t="s">
        <v>181</v>
      </c>
    </row>
    <row r="18" spans="1:1" ht="19.600000000000001">
      <c r="A18" s="19" t="s">
        <v>182</v>
      </c>
    </row>
    <row r="19" spans="1:1" ht="58.75">
      <c r="A19" s="19" t="s">
        <v>183</v>
      </c>
    </row>
    <row r="20" spans="1:1" ht="39.200000000000003">
      <c r="A20" s="19" t="s">
        <v>185</v>
      </c>
    </row>
    <row r="21" spans="1:1" ht="39.200000000000003">
      <c r="A21" s="19" t="s">
        <v>186</v>
      </c>
    </row>
    <row r="22" spans="1:1" ht="39.200000000000003">
      <c r="A22" s="19" t="s">
        <v>187</v>
      </c>
    </row>
    <row r="23" spans="1:1" ht="39.200000000000003">
      <c r="A23" s="19" t="s">
        <v>188</v>
      </c>
    </row>
    <row r="24" spans="1:1" ht="39.200000000000003">
      <c r="A24" s="19" t="s">
        <v>189</v>
      </c>
    </row>
    <row r="25" spans="1:1" ht="39.200000000000003">
      <c r="A25" s="19" t="s">
        <v>190</v>
      </c>
    </row>
    <row r="26" spans="1:1" ht="97.95">
      <c r="A26" s="19" t="s">
        <v>184</v>
      </c>
    </row>
    <row r="27" spans="1:1" ht="19.600000000000001">
      <c r="A27" s="9" t="s">
        <v>192</v>
      </c>
    </row>
    <row r="28" spans="1:1" ht="19.600000000000001">
      <c r="A28" s="9" t="s">
        <v>179</v>
      </c>
    </row>
    <row r="29" spans="1:1" ht="19.600000000000001">
      <c r="A29" s="9" t="s">
        <v>178</v>
      </c>
    </row>
    <row r="30" spans="1:1" ht="19.600000000000001">
      <c r="A30" s="9" t="s">
        <v>177</v>
      </c>
    </row>
    <row r="31" spans="1:1" ht="19.600000000000001">
      <c r="A31" s="9" t="s">
        <v>180</v>
      </c>
    </row>
    <row r="32" spans="1:1" ht="19.600000000000001">
      <c r="A32" s="9" t="s">
        <v>25</v>
      </c>
    </row>
    <row r="33" spans="1:1" ht="19.600000000000001">
      <c r="A33" s="9" t="s">
        <v>302</v>
      </c>
    </row>
    <row r="34" spans="1:1" ht="19.600000000000001">
      <c r="A34" s="9" t="s">
        <v>7</v>
      </c>
    </row>
    <row r="35" spans="1:1" ht="19.600000000000001">
      <c r="A35" s="14" t="s">
        <v>8</v>
      </c>
    </row>
    <row r="36" spans="1:1" ht="39.200000000000003">
      <c r="A36" s="10" t="s">
        <v>303</v>
      </c>
    </row>
    <row r="37" spans="1:1" ht="39.200000000000003">
      <c r="A37" s="10" t="s">
        <v>173</v>
      </c>
    </row>
    <row r="38" spans="1:1" ht="19.600000000000001">
      <c r="A38" s="14" t="s">
        <v>9</v>
      </c>
    </row>
    <row r="39" spans="1:1" ht="19.600000000000001">
      <c r="A39" s="10" t="s">
        <v>155</v>
      </c>
    </row>
    <row r="40" spans="1:1" ht="19.600000000000001">
      <c r="A40" s="10" t="s">
        <v>43</v>
      </c>
    </row>
    <row r="41" spans="1:1" ht="39.200000000000003">
      <c r="A41" s="15" t="s">
        <v>12</v>
      </c>
    </row>
    <row r="42" spans="1:1" ht="20.2" thickBot="1">
      <c r="A42" s="16" t="s">
        <v>10</v>
      </c>
    </row>
  </sheetData>
  <phoneticPr fontId="14"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0"/>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445</v>
      </c>
      <c r="B1" s="1" t="s">
        <v>13</v>
      </c>
    </row>
    <row r="2" spans="1:3" ht="19.600000000000001">
      <c r="A2" s="21" t="s">
        <v>212</v>
      </c>
    </row>
    <row r="3" spans="1:3" ht="19.600000000000001">
      <c r="A3" s="13" t="s">
        <v>194</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195</v>
      </c>
    </row>
    <row r="15" spans="1:3" ht="19.600000000000001">
      <c r="A15" s="10" t="s">
        <v>37</v>
      </c>
    </row>
    <row r="16" spans="1:3" ht="19.600000000000001">
      <c r="A16" s="9" t="s">
        <v>5</v>
      </c>
    </row>
    <row r="17" spans="1:1" ht="19.600000000000001">
      <c r="A17" s="10" t="s">
        <v>197</v>
      </c>
    </row>
    <row r="18" spans="1:1" ht="19.600000000000001">
      <c r="A18" s="9" t="s">
        <v>191</v>
      </c>
    </row>
    <row r="19" spans="1:1" ht="58.75">
      <c r="A19" s="10" t="s">
        <v>196</v>
      </c>
    </row>
    <row r="20" spans="1:1" ht="19.600000000000001">
      <c r="A20" s="9" t="s">
        <v>25</v>
      </c>
    </row>
    <row r="21" spans="1:1" ht="19.600000000000001">
      <c r="A21" s="9" t="s">
        <v>274</v>
      </c>
    </row>
    <row r="22" spans="1:1" ht="19.600000000000001">
      <c r="A22" s="9" t="s">
        <v>193</v>
      </c>
    </row>
    <row r="23" spans="1:1" ht="19.600000000000001">
      <c r="A23" s="14" t="s">
        <v>8</v>
      </c>
    </row>
    <row r="24" spans="1:1" ht="39.200000000000003">
      <c r="A24" s="10" t="s">
        <v>301</v>
      </c>
    </row>
    <row r="25" spans="1:1" ht="39.200000000000003">
      <c r="A25" s="10" t="s">
        <v>173</v>
      </c>
    </row>
    <row r="26" spans="1:1" ht="19.600000000000001">
      <c r="A26" s="14" t="s">
        <v>9</v>
      </c>
    </row>
    <row r="27" spans="1:1" ht="19.600000000000001">
      <c r="A27" s="10" t="s">
        <v>198</v>
      </c>
    </row>
    <row r="28" spans="1:1" ht="19.600000000000001">
      <c r="A28" s="10" t="s">
        <v>43</v>
      </c>
    </row>
    <row r="29" spans="1:1" ht="39.200000000000003">
      <c r="A29" s="15" t="s">
        <v>12</v>
      </c>
    </row>
    <row r="30" spans="1:1" ht="20.2" thickBot="1">
      <c r="A30" s="16" t="s">
        <v>10</v>
      </c>
    </row>
  </sheetData>
  <phoneticPr fontId="14"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7"/>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446</v>
      </c>
      <c r="B1" s="1" t="s">
        <v>13</v>
      </c>
    </row>
    <row r="2" spans="1:3" ht="19.600000000000001">
      <c r="A2" s="21" t="s">
        <v>212</v>
      </c>
    </row>
    <row r="3" spans="1:3" ht="19.600000000000001">
      <c r="A3" s="13" t="s">
        <v>199</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200</v>
      </c>
    </row>
    <row r="15" spans="1:3" ht="19.600000000000001">
      <c r="A15" s="10" t="s">
        <v>37</v>
      </c>
    </row>
    <row r="16" spans="1:3" ht="19.600000000000001">
      <c r="A16" s="9" t="s">
        <v>5</v>
      </c>
    </row>
    <row r="17" spans="1:1" ht="19.600000000000001">
      <c r="A17" s="10" t="s">
        <v>205</v>
      </c>
    </row>
    <row r="18" spans="1:1" ht="19.600000000000001">
      <c r="A18" s="10" t="s">
        <v>206</v>
      </c>
    </row>
    <row r="19" spans="1:1" ht="58.75">
      <c r="A19" s="10" t="s">
        <v>207</v>
      </c>
    </row>
    <row r="20" spans="1:1" ht="58.75">
      <c r="A20" s="10" t="s">
        <v>208</v>
      </c>
    </row>
    <row r="21" spans="1:1" ht="19.600000000000001">
      <c r="A21" s="9" t="s">
        <v>174</v>
      </c>
    </row>
    <row r="22" spans="1:1" ht="19.600000000000001">
      <c r="A22" s="9" t="s">
        <v>179</v>
      </c>
    </row>
    <row r="23" spans="1:1" ht="19.600000000000001">
      <c r="A23" s="10" t="s">
        <v>201</v>
      </c>
    </row>
    <row r="24" spans="1:1" ht="19.600000000000001">
      <c r="A24" s="10" t="s">
        <v>202</v>
      </c>
    </row>
    <row r="25" spans="1:1" ht="39.200000000000003">
      <c r="A25" s="10" t="s">
        <v>203</v>
      </c>
    </row>
    <row r="26" spans="1:1" ht="39.200000000000003">
      <c r="A26" s="10" t="s">
        <v>204</v>
      </c>
    </row>
    <row r="27" spans="1:1" ht="19.600000000000001">
      <c r="A27" s="9" t="s">
        <v>25</v>
      </c>
    </row>
    <row r="28" spans="1:1" ht="19.600000000000001">
      <c r="A28" s="9" t="s">
        <v>304</v>
      </c>
    </row>
    <row r="29" spans="1:1" ht="19.600000000000001">
      <c r="A29" s="9" t="s">
        <v>7</v>
      </c>
    </row>
    <row r="30" spans="1:1" ht="19.600000000000001">
      <c r="A30" s="14" t="s">
        <v>8</v>
      </c>
    </row>
    <row r="31" spans="1:1" ht="39.200000000000003">
      <c r="A31" s="10" t="s">
        <v>303</v>
      </c>
    </row>
    <row r="32" spans="1:1" ht="39.200000000000003">
      <c r="A32" s="10" t="s">
        <v>173</v>
      </c>
    </row>
    <row r="33" spans="1:1" ht="19.600000000000001">
      <c r="A33" s="14" t="s">
        <v>9</v>
      </c>
    </row>
    <row r="34" spans="1:1" ht="19.600000000000001">
      <c r="A34" s="10" t="s">
        <v>155</v>
      </c>
    </row>
    <row r="35" spans="1:1" ht="19.600000000000001">
      <c r="A35" s="10" t="s">
        <v>43</v>
      </c>
    </row>
    <row r="36" spans="1:1" ht="39.200000000000003">
      <c r="A36" s="15" t="s">
        <v>12</v>
      </c>
    </row>
    <row r="37" spans="1:1" ht="20.2" thickBot="1">
      <c r="A37" s="16" t="s">
        <v>10</v>
      </c>
    </row>
  </sheetData>
  <phoneticPr fontId="14"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A1:C43"/>
  <sheetViews>
    <sheetView workbookViewId="0"/>
  </sheetViews>
  <sheetFormatPr defaultColWidth="9" defaultRowHeight="16.149999999999999"/>
  <cols>
    <col min="1" max="1" width="100.59765625" customWidth="1"/>
  </cols>
  <sheetData>
    <row r="1" spans="1:3" ht="19.600000000000001">
      <c r="A1" s="12" t="s">
        <v>752</v>
      </c>
      <c r="B1" s="1" t="s">
        <v>753</v>
      </c>
    </row>
    <row r="2" spans="1:3" ht="19.600000000000001">
      <c r="A2" s="13" t="s">
        <v>754</v>
      </c>
    </row>
    <row r="3" spans="1:3" ht="19.600000000000001">
      <c r="A3" s="13" t="s">
        <v>755</v>
      </c>
    </row>
    <row r="4" spans="1:3" ht="19.600000000000001">
      <c r="A4" s="14" t="s">
        <v>1</v>
      </c>
    </row>
    <row r="5" spans="1:3" ht="19.600000000000001">
      <c r="A5" s="9" t="s">
        <v>756</v>
      </c>
    </row>
    <row r="6" spans="1:3" ht="19.600000000000001">
      <c r="A6" s="9" t="s">
        <v>757</v>
      </c>
    </row>
    <row r="7" spans="1:3" ht="19.600000000000001">
      <c r="A7" s="25" t="s">
        <v>758</v>
      </c>
    </row>
    <row r="8" spans="1:3" ht="19.600000000000001">
      <c r="A8" s="25" t="s">
        <v>759</v>
      </c>
    </row>
    <row r="9" spans="1:3" ht="19.600000000000001">
      <c r="A9" s="25" t="s">
        <v>760</v>
      </c>
    </row>
    <row r="10" spans="1:3" ht="19.600000000000001">
      <c r="A10" s="14" t="s">
        <v>2</v>
      </c>
    </row>
    <row r="11" spans="1:3" ht="19.600000000000001">
      <c r="A11" s="9" t="s">
        <v>761</v>
      </c>
    </row>
    <row r="12" spans="1:3" ht="78.349999999999994">
      <c r="A12" s="10" t="s">
        <v>762</v>
      </c>
    </row>
    <row r="13" spans="1:3" ht="19.600000000000001">
      <c r="A13" s="14" t="s">
        <v>4</v>
      </c>
      <c r="C13" s="11"/>
    </row>
    <row r="14" spans="1:3" ht="19.600000000000001">
      <c r="A14" s="10" t="s">
        <v>763</v>
      </c>
    </row>
    <row r="15" spans="1:3" ht="19.600000000000001">
      <c r="A15" s="10" t="s">
        <v>764</v>
      </c>
    </row>
    <row r="16" spans="1:3" ht="19.600000000000001">
      <c r="A16" s="9" t="s">
        <v>5</v>
      </c>
    </row>
    <row r="17" spans="1:1" ht="97.95">
      <c r="A17" s="19" t="s">
        <v>765</v>
      </c>
    </row>
    <row r="18" spans="1:1" ht="39.200000000000003">
      <c r="A18" s="19" t="s">
        <v>766</v>
      </c>
    </row>
    <row r="19" spans="1:1" ht="39.200000000000003">
      <c r="A19" s="19" t="s">
        <v>767</v>
      </c>
    </row>
    <row r="20" spans="1:1" ht="19.600000000000001">
      <c r="A20" s="19" t="s">
        <v>768</v>
      </c>
    </row>
    <row r="21" spans="1:1" ht="39.200000000000003">
      <c r="A21" s="19" t="s">
        <v>769</v>
      </c>
    </row>
    <row r="22" spans="1:1" ht="58.75">
      <c r="A22" s="19" t="s">
        <v>770</v>
      </c>
    </row>
    <row r="23" spans="1:1" ht="19.600000000000001">
      <c r="A23" s="19" t="s">
        <v>771</v>
      </c>
    </row>
    <row r="24" spans="1:1" ht="39.200000000000003">
      <c r="A24" s="19" t="s">
        <v>772</v>
      </c>
    </row>
    <row r="25" spans="1:1" ht="39.200000000000003">
      <c r="A25" s="19" t="s">
        <v>773</v>
      </c>
    </row>
    <row r="26" spans="1:1" ht="19.600000000000001">
      <c r="A26" s="19" t="s">
        <v>774</v>
      </c>
    </row>
    <row r="27" spans="1:1" ht="19.600000000000001">
      <c r="A27" s="19" t="s">
        <v>775</v>
      </c>
    </row>
    <row r="28" spans="1:1" ht="19.600000000000001">
      <c r="A28" s="19" t="s">
        <v>776</v>
      </c>
    </row>
    <row r="29" spans="1:1" ht="58.75">
      <c r="A29" s="19" t="s">
        <v>777</v>
      </c>
    </row>
    <row r="30" spans="1:1" ht="19.600000000000001">
      <c r="A30" s="19" t="s">
        <v>778</v>
      </c>
    </row>
    <row r="31" spans="1:1" ht="19.600000000000001">
      <c r="A31" s="9" t="s">
        <v>779</v>
      </c>
    </row>
    <row r="32" spans="1:1" ht="78.349999999999994">
      <c r="A32" s="22" t="s">
        <v>780</v>
      </c>
    </row>
    <row r="33" spans="1:1" ht="19.600000000000001">
      <c r="A33" s="32" t="s">
        <v>781</v>
      </c>
    </row>
    <row r="34" spans="1:1" ht="19.600000000000001">
      <c r="A34" s="32" t="s">
        <v>782</v>
      </c>
    </row>
    <row r="35" spans="1:1" ht="19.600000000000001">
      <c r="A35" s="32" t="s">
        <v>7</v>
      </c>
    </row>
    <row r="36" spans="1:1" ht="19.600000000000001">
      <c r="A36" s="28" t="s">
        <v>8</v>
      </c>
    </row>
    <row r="37" spans="1:1" ht="39.200000000000003">
      <c r="A37" s="22" t="s">
        <v>783</v>
      </c>
    </row>
    <row r="38" spans="1:1" ht="39.200000000000003">
      <c r="A38" s="22" t="s">
        <v>784</v>
      </c>
    </row>
    <row r="39" spans="1:1" ht="19.600000000000001">
      <c r="A39" s="28" t="s">
        <v>785</v>
      </c>
    </row>
    <row r="40" spans="1:1" ht="19.600000000000001">
      <c r="A40" s="22" t="s">
        <v>786</v>
      </c>
    </row>
    <row r="41" spans="1:1" ht="19.600000000000001">
      <c r="A41" s="22" t="s">
        <v>787</v>
      </c>
    </row>
    <row r="42" spans="1:1" ht="39.200000000000003">
      <c r="A42" s="26" t="s">
        <v>788</v>
      </c>
    </row>
    <row r="43" spans="1:1" ht="20.2" thickBot="1">
      <c r="A43" s="16" t="s">
        <v>10</v>
      </c>
    </row>
  </sheetData>
  <phoneticPr fontId="14" type="noConversion"/>
  <hyperlinks>
    <hyperlink ref="B1" location="預告統計資料發布時間表!A1" display="回發布時間表"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E5E5FF"/>
  </sheetPr>
  <dimension ref="A1:C41"/>
  <sheetViews>
    <sheetView zoomScaleNormal="100" workbookViewId="0">
      <selection activeCell="A12" sqref="A12"/>
    </sheetView>
  </sheetViews>
  <sheetFormatPr defaultRowHeight="16.149999999999999"/>
  <cols>
    <col min="1" max="1" width="93.5" customWidth="1"/>
  </cols>
  <sheetData>
    <row r="1" spans="1:3" ht="19.600000000000001">
      <c r="A1" s="12" t="s">
        <v>447</v>
      </c>
      <c r="B1" s="1" t="s">
        <v>13</v>
      </c>
    </row>
    <row r="2" spans="1:3" ht="19.600000000000001">
      <c r="A2" s="13" t="s">
        <v>145</v>
      </c>
    </row>
    <row r="3" spans="1:3" ht="19.600000000000001">
      <c r="A3" s="13" t="s">
        <v>65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310</v>
      </c>
    </row>
    <row r="15" spans="1:3" ht="39.200000000000003">
      <c r="A15" s="10" t="s">
        <v>66</v>
      </c>
    </row>
    <row r="16" spans="1:3" ht="19.600000000000001">
      <c r="A16" s="9" t="s">
        <v>5</v>
      </c>
    </row>
    <row r="17" spans="1:1" ht="39.200000000000003">
      <c r="A17" s="10" t="s">
        <v>67</v>
      </c>
    </row>
    <row r="18" spans="1:1" ht="39.200000000000003">
      <c r="A18" s="10" t="s">
        <v>68</v>
      </c>
    </row>
    <row r="19" spans="1:1" ht="19.600000000000001">
      <c r="A19" s="10" t="s">
        <v>69</v>
      </c>
    </row>
    <row r="20" spans="1:1" ht="19.600000000000001">
      <c r="A20" s="10" t="s">
        <v>70</v>
      </c>
    </row>
    <row r="21" spans="1:1" ht="19.600000000000001">
      <c r="A21" s="10" t="s">
        <v>71</v>
      </c>
    </row>
    <row r="22" spans="1:1" ht="19.600000000000001">
      <c r="A22" s="10" t="s">
        <v>72</v>
      </c>
    </row>
    <row r="23" spans="1:1" ht="19.600000000000001">
      <c r="A23" s="10" t="s">
        <v>73</v>
      </c>
    </row>
    <row r="24" spans="1:1" ht="19.600000000000001">
      <c r="A24" s="10" t="s">
        <v>74</v>
      </c>
    </row>
    <row r="25" spans="1:1" ht="19.600000000000001">
      <c r="A25" s="10" t="s">
        <v>75</v>
      </c>
    </row>
    <row r="26" spans="1:1" ht="19.600000000000001">
      <c r="A26" s="10" t="s">
        <v>306</v>
      </c>
    </row>
    <row r="27" spans="1:1" ht="19.600000000000001">
      <c r="A27" s="10" t="s">
        <v>307</v>
      </c>
    </row>
    <row r="28" spans="1:1" ht="19.600000000000001">
      <c r="A28" s="10" t="s">
        <v>308</v>
      </c>
    </row>
    <row r="29" spans="1:1" ht="19.600000000000001">
      <c r="A29" s="9" t="s">
        <v>305</v>
      </c>
    </row>
    <row r="30" spans="1:1" ht="39.200000000000003">
      <c r="A30" s="10" t="s">
        <v>309</v>
      </c>
    </row>
    <row r="31" spans="1:1" ht="19.600000000000001">
      <c r="A31" s="9" t="s">
        <v>41</v>
      </c>
    </row>
    <row r="32" spans="1:1" ht="19.600000000000001">
      <c r="A32" s="9" t="s">
        <v>313</v>
      </c>
    </row>
    <row r="33" spans="1:1" ht="19.600000000000001">
      <c r="A33" s="9" t="s">
        <v>7</v>
      </c>
    </row>
    <row r="34" spans="1:1" ht="19.600000000000001">
      <c r="A34" s="14" t="s">
        <v>8</v>
      </c>
    </row>
    <row r="35" spans="1:1" ht="39.200000000000003">
      <c r="A35" s="10" t="s">
        <v>314</v>
      </c>
    </row>
    <row r="36" spans="1:1" ht="39.049999999999997" customHeight="1">
      <c r="A36" s="10" t="s">
        <v>300</v>
      </c>
    </row>
    <row r="37" spans="1:1" ht="19.600000000000001">
      <c r="A37" s="14" t="s">
        <v>9</v>
      </c>
    </row>
    <row r="38" spans="1:1" ht="19.600000000000001">
      <c r="A38" s="10" t="s">
        <v>42</v>
      </c>
    </row>
    <row r="39" spans="1:1" ht="19.600000000000001">
      <c r="A39" s="10" t="s">
        <v>61</v>
      </c>
    </row>
    <row r="40" spans="1:1" ht="39.200000000000003">
      <c r="A40" s="15" t="s">
        <v>44</v>
      </c>
    </row>
    <row r="41" spans="1:1" ht="20.2" thickBot="1">
      <c r="A41" s="16" t="s">
        <v>10</v>
      </c>
    </row>
  </sheetData>
  <phoneticPr fontId="14"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33"/>
  <sheetViews>
    <sheetView workbookViewId="0">
      <selection activeCell="A12" sqref="A12"/>
    </sheetView>
  </sheetViews>
  <sheetFormatPr defaultRowHeight="16.149999999999999"/>
  <cols>
    <col min="1" max="1" width="93.5" customWidth="1"/>
  </cols>
  <sheetData>
    <row r="1" spans="1:3" ht="19.600000000000001">
      <c r="A1" s="12" t="s">
        <v>448</v>
      </c>
      <c r="B1" s="1" t="s">
        <v>27</v>
      </c>
    </row>
    <row r="2" spans="1:3" ht="19.600000000000001">
      <c r="A2" s="13" t="s">
        <v>145</v>
      </c>
    </row>
    <row r="3" spans="1:3" ht="19.600000000000001">
      <c r="A3" s="13" t="s">
        <v>76</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311</v>
      </c>
    </row>
    <row r="15" spans="1:3" ht="39.200000000000003">
      <c r="A15" s="10" t="s">
        <v>66</v>
      </c>
    </row>
    <row r="16" spans="1:3" ht="19.600000000000001">
      <c r="A16" s="9" t="s">
        <v>5</v>
      </c>
    </row>
    <row r="17" spans="1:1" ht="58.75">
      <c r="A17" s="10" t="s">
        <v>77</v>
      </c>
    </row>
    <row r="18" spans="1:1" ht="39.200000000000003">
      <c r="A18" s="10" t="s">
        <v>78</v>
      </c>
    </row>
    <row r="19" spans="1:1" ht="19.600000000000001">
      <c r="A19" s="10" t="s">
        <v>79</v>
      </c>
    </row>
    <row r="20" spans="1:1" ht="58.75">
      <c r="A20" s="10" t="s">
        <v>315</v>
      </c>
    </row>
    <row r="21" spans="1:1" ht="19.600000000000001">
      <c r="A21" s="9" t="s">
        <v>316</v>
      </c>
    </row>
    <row r="22" spans="1:1" ht="58.75">
      <c r="A22" s="10" t="s">
        <v>317</v>
      </c>
    </row>
    <row r="23" spans="1:1" ht="19.600000000000001">
      <c r="A23" s="9" t="s">
        <v>80</v>
      </c>
    </row>
    <row r="24" spans="1:1" ht="19.600000000000001">
      <c r="A24" s="9" t="s">
        <v>313</v>
      </c>
    </row>
    <row r="25" spans="1:1" ht="19.600000000000001">
      <c r="A25" s="9" t="s">
        <v>7</v>
      </c>
    </row>
    <row r="26" spans="1:1" ht="19.600000000000001">
      <c r="A26" s="14" t="s">
        <v>8</v>
      </c>
    </row>
    <row r="27" spans="1:1" ht="39.200000000000003">
      <c r="A27" s="10" t="s">
        <v>318</v>
      </c>
    </row>
    <row r="28" spans="1:1" ht="39.049999999999997" customHeight="1">
      <c r="A28" s="10" t="s">
        <v>319</v>
      </c>
    </row>
    <row r="29" spans="1:1" ht="19.600000000000001">
      <c r="A29" s="14" t="s">
        <v>9</v>
      </c>
    </row>
    <row r="30" spans="1:1" ht="19.600000000000001">
      <c r="A30" s="10" t="s">
        <v>81</v>
      </c>
    </row>
    <row r="31" spans="1:1" ht="19.600000000000001">
      <c r="A31" s="10" t="s">
        <v>82</v>
      </c>
    </row>
    <row r="32" spans="1:1" ht="39.200000000000003">
      <c r="A32" s="15" t="s">
        <v>83</v>
      </c>
    </row>
    <row r="33" spans="1:1" ht="20.2" thickBot="1">
      <c r="A33" s="16" t="s">
        <v>10</v>
      </c>
    </row>
  </sheetData>
  <phoneticPr fontId="14" type="noConversion"/>
  <hyperlinks>
    <hyperlink ref="B1" location="預告統計資料發布時間表!A1" display="回發布時間表"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4"/>
  <sheetViews>
    <sheetView workbookViewId="0">
      <selection activeCell="A12" sqref="A12"/>
    </sheetView>
  </sheetViews>
  <sheetFormatPr defaultRowHeight="16.149999999999999"/>
  <cols>
    <col min="1" max="1" width="93.5" customWidth="1"/>
  </cols>
  <sheetData>
    <row r="1" spans="1:3" ht="19.600000000000001">
      <c r="A1" s="12" t="s">
        <v>449</v>
      </c>
      <c r="B1" s="1" t="s">
        <v>27</v>
      </c>
    </row>
    <row r="2" spans="1:3" ht="19.600000000000001">
      <c r="A2" s="13" t="s">
        <v>145</v>
      </c>
    </row>
    <row r="3" spans="1:3" ht="19.600000000000001">
      <c r="A3" s="13" t="s">
        <v>84</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33" t="s">
        <v>320</v>
      </c>
    </row>
    <row r="15" spans="1:3" ht="39.200000000000003">
      <c r="A15" s="22" t="s">
        <v>321</v>
      </c>
    </row>
    <row r="16" spans="1:3" ht="19.600000000000001">
      <c r="A16" s="32" t="s">
        <v>5</v>
      </c>
    </row>
    <row r="17" spans="1:1" ht="19.600000000000001">
      <c r="A17" s="22" t="s">
        <v>85</v>
      </c>
    </row>
    <row r="18" spans="1:1" ht="58.75">
      <c r="A18" s="22" t="s">
        <v>86</v>
      </c>
    </row>
    <row r="19" spans="1:1" ht="19.600000000000001">
      <c r="A19" s="22" t="s">
        <v>87</v>
      </c>
    </row>
    <row r="20" spans="1:1" ht="19.600000000000001">
      <c r="A20" s="22" t="s">
        <v>322</v>
      </c>
    </row>
    <row r="21" spans="1:1" ht="39.200000000000003">
      <c r="A21" s="22" t="s">
        <v>323</v>
      </c>
    </row>
    <row r="22" spans="1:1" ht="19.600000000000001">
      <c r="A22" s="32" t="s">
        <v>331</v>
      </c>
    </row>
    <row r="23" spans="1:1" ht="97.95">
      <c r="A23" s="22" t="s">
        <v>324</v>
      </c>
    </row>
    <row r="24" spans="1:1" ht="19.600000000000001">
      <c r="A24" s="32" t="s">
        <v>325</v>
      </c>
    </row>
    <row r="25" spans="1:1" ht="19.600000000000001">
      <c r="A25" s="32" t="s">
        <v>312</v>
      </c>
    </row>
    <row r="26" spans="1:1" ht="19.600000000000001">
      <c r="A26" s="32" t="s">
        <v>7</v>
      </c>
    </row>
    <row r="27" spans="1:1" ht="39.049999999999997" customHeight="1">
      <c r="A27" s="28" t="s">
        <v>8</v>
      </c>
    </row>
    <row r="28" spans="1:1" ht="39.200000000000003">
      <c r="A28" s="22" t="s">
        <v>330</v>
      </c>
    </row>
    <row r="29" spans="1:1" ht="39.200000000000003">
      <c r="A29" s="22" t="s">
        <v>329</v>
      </c>
    </row>
    <row r="30" spans="1:1" ht="19.600000000000001">
      <c r="A30" s="28" t="s">
        <v>9</v>
      </c>
    </row>
    <row r="31" spans="1:1" ht="19.600000000000001">
      <c r="A31" s="22" t="s">
        <v>326</v>
      </c>
    </row>
    <row r="32" spans="1:1" ht="19.600000000000001">
      <c r="A32" s="22" t="s">
        <v>327</v>
      </c>
    </row>
    <row r="33" spans="1:1" ht="39.200000000000003">
      <c r="A33" s="26" t="s">
        <v>328</v>
      </c>
    </row>
    <row r="34" spans="1:1" ht="20.2" thickBot="1">
      <c r="A34" s="27" t="s">
        <v>10</v>
      </c>
    </row>
  </sheetData>
  <phoneticPr fontId="14" type="noConversion"/>
  <hyperlinks>
    <hyperlink ref="B1" location="預告統計資料發布時間表!A1" display="回發布時間表" xr:uid="{00000000-0004-0000-2900-00000000000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3"/>
  <sheetViews>
    <sheetView workbookViewId="0">
      <selection activeCell="A12" sqref="A12"/>
    </sheetView>
  </sheetViews>
  <sheetFormatPr defaultRowHeight="16.149999999999999"/>
  <cols>
    <col min="1" max="1" width="93.5" customWidth="1"/>
  </cols>
  <sheetData>
    <row r="1" spans="1:3" ht="19.600000000000001">
      <c r="A1" s="12" t="s">
        <v>450</v>
      </c>
      <c r="B1" s="1" t="s">
        <v>27</v>
      </c>
    </row>
    <row r="2" spans="1:3" ht="19.600000000000001">
      <c r="A2" s="13" t="s">
        <v>145</v>
      </c>
    </row>
    <row r="3" spans="1:3" ht="19.600000000000001">
      <c r="A3" s="13" t="s">
        <v>88</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33" t="s">
        <v>335</v>
      </c>
    </row>
    <row r="15" spans="1:3" ht="39.200000000000003">
      <c r="A15" s="22" t="s">
        <v>321</v>
      </c>
    </row>
    <row r="16" spans="1:3" ht="19.600000000000001">
      <c r="A16" s="32" t="s">
        <v>5</v>
      </c>
    </row>
    <row r="17" spans="1:1" ht="19.600000000000001">
      <c r="A17" s="32" t="s">
        <v>89</v>
      </c>
    </row>
    <row r="18" spans="1:1" ht="19.600000000000001">
      <c r="A18" s="32" t="s">
        <v>90</v>
      </c>
    </row>
    <row r="19" spans="1:1" ht="19.600000000000001">
      <c r="A19" s="32" t="s">
        <v>91</v>
      </c>
    </row>
    <row r="20" spans="1:1" ht="97.95">
      <c r="A20" s="22" t="s">
        <v>332</v>
      </c>
    </row>
    <row r="21" spans="1:1" ht="19.600000000000001">
      <c r="A21" s="32" t="s">
        <v>333</v>
      </c>
    </row>
    <row r="22" spans="1:1" ht="58.75">
      <c r="A22" s="22" t="s">
        <v>334</v>
      </c>
    </row>
    <row r="23" spans="1:1" ht="19.600000000000001">
      <c r="A23" s="32" t="s">
        <v>325</v>
      </c>
    </row>
    <row r="24" spans="1:1" ht="19.600000000000001">
      <c r="A24" s="32" t="s">
        <v>312</v>
      </c>
    </row>
    <row r="25" spans="1:1" ht="19.600000000000001">
      <c r="A25" s="32" t="s">
        <v>7</v>
      </c>
    </row>
    <row r="26" spans="1:1" ht="19.600000000000001">
      <c r="A26" s="28" t="s">
        <v>8</v>
      </c>
    </row>
    <row r="27" spans="1:1" ht="39.049999999999997" customHeight="1">
      <c r="A27" s="22" t="s">
        <v>330</v>
      </c>
    </row>
    <row r="28" spans="1:1" ht="39.200000000000003">
      <c r="A28" s="22" t="s">
        <v>329</v>
      </c>
    </row>
    <row r="29" spans="1:1" ht="19.600000000000001">
      <c r="A29" s="28" t="s">
        <v>9</v>
      </c>
    </row>
    <row r="30" spans="1:1" ht="19.600000000000001">
      <c r="A30" s="22" t="s">
        <v>326</v>
      </c>
    </row>
    <row r="31" spans="1:1" ht="19.600000000000001">
      <c r="A31" s="22" t="s">
        <v>327</v>
      </c>
    </row>
    <row r="32" spans="1:1" ht="39.200000000000003">
      <c r="A32" s="26" t="s">
        <v>328</v>
      </c>
    </row>
    <row r="33" spans="1:1" ht="20.2" thickBot="1">
      <c r="A33" s="27" t="s">
        <v>10</v>
      </c>
    </row>
  </sheetData>
  <phoneticPr fontId="14" type="noConversion"/>
  <hyperlinks>
    <hyperlink ref="B1" location="預告統計資料發布時間表!A1" display="回發布時間表" xr:uid="{00000000-0004-0000-2A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workbookViewId="0">
      <selection activeCell="A12" sqref="A12"/>
    </sheetView>
  </sheetViews>
  <sheetFormatPr defaultRowHeight="16.149999999999999"/>
  <cols>
    <col min="1" max="1" width="93.5" customWidth="1"/>
  </cols>
  <sheetData>
    <row r="1" spans="1:3" ht="19.600000000000001">
      <c r="A1" s="12" t="s">
        <v>451</v>
      </c>
      <c r="B1" s="1" t="s">
        <v>27</v>
      </c>
    </row>
    <row r="2" spans="1:3" ht="19.600000000000001">
      <c r="A2" s="13" t="s">
        <v>145</v>
      </c>
    </row>
    <row r="3" spans="1:3" ht="19.600000000000001">
      <c r="A3" s="13" t="s">
        <v>92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336</v>
      </c>
    </row>
    <row r="15" spans="1:3" ht="39.200000000000003">
      <c r="A15" s="22" t="s">
        <v>321</v>
      </c>
    </row>
    <row r="16" spans="1:3" ht="19.600000000000001">
      <c r="A16" s="32" t="s">
        <v>5</v>
      </c>
    </row>
    <row r="17" spans="1:1" ht="19.600000000000001">
      <c r="A17" s="22" t="s">
        <v>341</v>
      </c>
    </row>
    <row r="18" spans="1:1" ht="19.600000000000001">
      <c r="A18" s="22" t="s">
        <v>342</v>
      </c>
    </row>
    <row r="19" spans="1:1" ht="19.600000000000001">
      <c r="A19" s="22" t="s">
        <v>337</v>
      </c>
    </row>
    <row r="20" spans="1:1" ht="19.600000000000001">
      <c r="A20" s="22" t="s">
        <v>338</v>
      </c>
    </row>
    <row r="21" spans="1:1" ht="19.600000000000001">
      <c r="A21" s="32" t="s">
        <v>343</v>
      </c>
    </row>
    <row r="22" spans="1:1" ht="58.75">
      <c r="A22" s="22" t="s">
        <v>339</v>
      </c>
    </row>
    <row r="23" spans="1:1" ht="19.600000000000001">
      <c r="A23" s="32" t="s">
        <v>325</v>
      </c>
    </row>
    <row r="24" spans="1:1" ht="19.600000000000001">
      <c r="A24" s="32" t="s">
        <v>340</v>
      </c>
    </row>
    <row r="25" spans="1:1" ht="19.600000000000001">
      <c r="A25" s="32" t="s">
        <v>7</v>
      </c>
    </row>
    <row r="26" spans="1:1" ht="19.600000000000001">
      <c r="A26" s="28" t="s">
        <v>8</v>
      </c>
    </row>
    <row r="27" spans="1:1" ht="39.049999999999997" customHeight="1">
      <c r="A27" s="22" t="s">
        <v>349</v>
      </c>
    </row>
    <row r="28" spans="1:1" ht="39.200000000000003">
      <c r="A28" s="22" t="s">
        <v>329</v>
      </c>
    </row>
    <row r="29" spans="1:1" ht="19.600000000000001">
      <c r="A29" s="28" t="s">
        <v>9</v>
      </c>
    </row>
    <row r="30" spans="1:1" ht="19.600000000000001">
      <c r="A30" s="22" t="s">
        <v>326</v>
      </c>
    </row>
    <row r="31" spans="1:1" ht="19.600000000000001">
      <c r="A31" s="22" t="s">
        <v>327</v>
      </c>
    </row>
    <row r="32" spans="1:1" ht="39.200000000000003">
      <c r="A32" s="26" t="s">
        <v>328</v>
      </c>
    </row>
    <row r="33" spans="1:1" ht="20.2" thickBot="1">
      <c r="A33" s="27" t="s">
        <v>10</v>
      </c>
    </row>
  </sheetData>
  <phoneticPr fontId="14" type="noConversion"/>
  <hyperlinks>
    <hyperlink ref="B1" location="預告統計資料發布時間表!A1" display="回發布時間表"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A32"/>
  <sheetViews>
    <sheetView workbookViewId="0">
      <selection activeCell="A12" sqref="A12"/>
    </sheetView>
  </sheetViews>
  <sheetFormatPr defaultRowHeight="16.149999999999999"/>
  <cols>
    <col min="1" max="1" width="93.19921875" customWidth="1"/>
  </cols>
  <sheetData>
    <row r="1" spans="1:1" ht="19.600000000000001">
      <c r="A1" s="12" t="s">
        <v>452</v>
      </c>
    </row>
    <row r="2" spans="1:1" ht="19.600000000000001">
      <c r="A2" s="13" t="s">
        <v>145</v>
      </c>
    </row>
    <row r="3" spans="1:1" ht="19.600000000000001">
      <c r="A3" s="13" t="s">
        <v>415</v>
      </c>
    </row>
    <row r="4" spans="1:1" ht="19.600000000000001">
      <c r="A4" s="14" t="s">
        <v>1</v>
      </c>
    </row>
    <row r="5" spans="1:1" ht="19.600000000000001">
      <c r="A5" s="30" t="s">
        <v>256</v>
      </c>
    </row>
    <row r="6" spans="1:1" ht="19.600000000000001">
      <c r="A6" s="30" t="s">
        <v>267</v>
      </c>
    </row>
    <row r="7" spans="1:1" ht="19.600000000000001">
      <c r="A7" s="31" t="s">
        <v>259</v>
      </c>
    </row>
    <row r="8" spans="1:1" ht="19.600000000000001">
      <c r="A8" s="31" t="s">
        <v>261</v>
      </c>
    </row>
    <row r="9" spans="1:1" ht="19.600000000000001">
      <c r="A9" s="31" t="s">
        <v>263</v>
      </c>
    </row>
    <row r="10" spans="1:1" ht="19.600000000000001">
      <c r="A10" s="29" t="s">
        <v>2</v>
      </c>
    </row>
    <row r="11" spans="1:1" ht="19.600000000000001">
      <c r="A11" s="30" t="s">
        <v>268</v>
      </c>
    </row>
    <row r="12" spans="1:1" ht="78.349999999999994">
      <c r="A12" s="10" t="s">
        <v>471</v>
      </c>
    </row>
    <row r="13" spans="1:1" ht="19.600000000000001">
      <c r="A13" s="40" t="s">
        <v>4</v>
      </c>
    </row>
    <row r="14" spans="1:1" ht="39.200000000000003">
      <c r="A14" s="39" t="s">
        <v>416</v>
      </c>
    </row>
    <row r="15" spans="1:1" ht="39.200000000000003">
      <c r="A15" s="39" t="s">
        <v>417</v>
      </c>
    </row>
    <row r="16" spans="1:1" ht="19.600000000000001">
      <c r="A16" s="41" t="s">
        <v>5</v>
      </c>
    </row>
    <row r="17" spans="1:1" ht="332.95">
      <c r="A17" s="39" t="s">
        <v>418</v>
      </c>
    </row>
    <row r="18" spans="1:1" ht="372.1">
      <c r="A18" s="39" t="s">
        <v>419</v>
      </c>
    </row>
    <row r="19" spans="1:1" ht="97.95">
      <c r="A19" s="39" t="s">
        <v>420</v>
      </c>
    </row>
    <row r="20" spans="1:1" ht="19.600000000000001">
      <c r="A20" s="41" t="s">
        <v>421</v>
      </c>
    </row>
    <row r="21" spans="1:1" ht="78.349999999999994">
      <c r="A21" s="39" t="s">
        <v>422</v>
      </c>
    </row>
    <row r="22" spans="1:1" ht="19.600000000000001">
      <c r="A22" s="41" t="s">
        <v>423</v>
      </c>
    </row>
    <row r="23" spans="1:1" ht="19.600000000000001">
      <c r="A23" s="41" t="s">
        <v>424</v>
      </c>
    </row>
    <row r="24" spans="1:1" ht="19.600000000000001">
      <c r="A24" s="41" t="s">
        <v>7</v>
      </c>
    </row>
    <row r="25" spans="1:1" ht="19.600000000000001">
      <c r="A25" s="40" t="s">
        <v>8</v>
      </c>
    </row>
    <row r="26" spans="1:1" ht="39.200000000000003">
      <c r="A26" s="39" t="s">
        <v>426</v>
      </c>
    </row>
    <row r="27" spans="1:1" ht="39.200000000000003">
      <c r="A27" s="39" t="s">
        <v>427</v>
      </c>
    </row>
    <row r="28" spans="1:1" ht="19.600000000000001">
      <c r="A28" s="40" t="s">
        <v>9</v>
      </c>
    </row>
    <row r="29" spans="1:1" ht="19.600000000000001">
      <c r="A29" s="39" t="s">
        <v>428</v>
      </c>
    </row>
    <row r="30" spans="1:1" ht="58.75">
      <c r="A30" s="39" t="s">
        <v>425</v>
      </c>
    </row>
    <row r="31" spans="1:1" ht="39.200000000000003">
      <c r="A31" s="38" t="s">
        <v>328</v>
      </c>
    </row>
    <row r="32" spans="1:1" ht="20.2" thickBot="1">
      <c r="A32" s="37" t="s">
        <v>10</v>
      </c>
    </row>
  </sheetData>
  <phoneticPr fontId="1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5" tint="0.39997558519241921"/>
  </sheetPr>
  <dimension ref="A1:B31"/>
  <sheetViews>
    <sheetView topLeftCell="A13" workbookViewId="0">
      <selection activeCell="E24" sqref="E24"/>
    </sheetView>
  </sheetViews>
  <sheetFormatPr defaultRowHeight="16.149999999999999"/>
  <cols>
    <col min="1" max="1" width="93.59765625" customWidth="1"/>
  </cols>
  <sheetData>
    <row r="1" spans="1:2" ht="19.600000000000001">
      <c r="A1" s="12" t="s">
        <v>453</v>
      </c>
      <c r="B1" s="1" t="s">
        <v>13</v>
      </c>
    </row>
    <row r="2" spans="1:2" ht="19.600000000000001">
      <c r="A2" s="21" t="s">
        <v>209</v>
      </c>
    </row>
    <row r="3" spans="1:2" ht="19.600000000000001">
      <c r="A3" s="13" t="s">
        <v>151</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3" t="s">
        <v>344</v>
      </c>
    </row>
    <row r="15" spans="1:2" ht="19.600000000000001">
      <c r="A15" s="22" t="s">
        <v>345</v>
      </c>
    </row>
    <row r="16" spans="1:2" ht="19.600000000000001">
      <c r="A16" s="32" t="s">
        <v>5</v>
      </c>
    </row>
    <row r="17" spans="1:1" ht="39.200000000000003">
      <c r="A17" s="22" t="s">
        <v>152</v>
      </c>
    </row>
    <row r="18" spans="1:1" ht="39.200000000000003">
      <c r="A18" s="22" t="s">
        <v>153</v>
      </c>
    </row>
    <row r="19" spans="1:1" ht="19.600000000000001">
      <c r="A19" s="22" t="s">
        <v>350</v>
      </c>
    </row>
    <row r="20" spans="1:1" ht="39.200000000000003">
      <c r="A20" s="22" t="s">
        <v>346</v>
      </c>
    </row>
    <row r="21" spans="1:1" ht="19.600000000000001">
      <c r="A21" s="22" t="s">
        <v>325</v>
      </c>
    </row>
    <row r="22" spans="1:1" ht="19.600000000000001">
      <c r="A22" s="22" t="s">
        <v>1056</v>
      </c>
    </row>
    <row r="23" spans="1:1" ht="19.600000000000001">
      <c r="A23" s="22" t="s">
        <v>7</v>
      </c>
    </row>
    <row r="24" spans="1:1" ht="19.600000000000001">
      <c r="A24" s="28" t="s">
        <v>8</v>
      </c>
    </row>
    <row r="25" spans="1:1" ht="39.200000000000003">
      <c r="A25" s="22" t="s">
        <v>1057</v>
      </c>
    </row>
    <row r="26" spans="1:1" ht="39.200000000000003">
      <c r="A26" s="22" t="s">
        <v>347</v>
      </c>
    </row>
    <row r="27" spans="1:1" ht="19.600000000000001">
      <c r="A27" s="28" t="s">
        <v>9</v>
      </c>
    </row>
    <row r="28" spans="1:1" ht="19.600000000000001">
      <c r="A28" s="22" t="s">
        <v>348</v>
      </c>
    </row>
    <row r="29" spans="1:1" ht="19.600000000000001">
      <c r="A29" s="22" t="s">
        <v>327</v>
      </c>
    </row>
    <row r="30" spans="1:1" ht="39.200000000000003">
      <c r="A30" s="26" t="s">
        <v>328</v>
      </c>
    </row>
    <row r="31" spans="1:1" ht="20.2" thickBot="1">
      <c r="A31" s="27" t="s">
        <v>10</v>
      </c>
    </row>
  </sheetData>
  <phoneticPr fontId="14" type="noConversion"/>
  <hyperlinks>
    <hyperlink ref="B1" location="預告統計資料發布時間表!A1" display="回發布時間表" xr:uid="{00000000-0004-0000-2D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4.9989318521683403E-2"/>
  </sheetPr>
  <dimension ref="A1:B37"/>
  <sheetViews>
    <sheetView workbookViewId="0">
      <selection activeCell="A12" sqref="A12"/>
    </sheetView>
  </sheetViews>
  <sheetFormatPr defaultRowHeight="16.149999999999999"/>
  <cols>
    <col min="1" max="1" width="93.59765625" customWidth="1"/>
  </cols>
  <sheetData>
    <row r="1" spans="1:2" ht="19.600000000000001">
      <c r="A1" s="12" t="s">
        <v>454</v>
      </c>
      <c r="B1" s="1" t="s">
        <v>13</v>
      </c>
    </row>
    <row r="2" spans="1:2" ht="19.600000000000001">
      <c r="A2" s="21" t="s">
        <v>210</v>
      </c>
    </row>
    <row r="3" spans="1:2" ht="19.600000000000001">
      <c r="A3" s="13" t="s">
        <v>154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3" t="s">
        <v>351</v>
      </c>
    </row>
    <row r="15" spans="1:2" ht="19.600000000000001">
      <c r="A15" s="22" t="s">
        <v>352</v>
      </c>
    </row>
    <row r="16" spans="1:2" ht="19.600000000000001">
      <c r="A16" s="32" t="s">
        <v>5</v>
      </c>
    </row>
    <row r="17" spans="1:1" ht="19.600000000000001">
      <c r="A17" s="32" t="s">
        <v>353</v>
      </c>
    </row>
    <row r="18" spans="1:1" ht="39.200000000000003">
      <c r="A18" s="22" t="s">
        <v>354</v>
      </c>
    </row>
    <row r="19" spans="1:1" ht="39.200000000000003">
      <c r="A19" s="22" t="s">
        <v>355</v>
      </c>
    </row>
    <row r="20" spans="1:1" ht="19.600000000000001">
      <c r="A20" s="32" t="s">
        <v>356</v>
      </c>
    </row>
    <row r="21" spans="1:1" ht="19.600000000000001">
      <c r="A21" s="32" t="s">
        <v>357</v>
      </c>
    </row>
    <row r="22" spans="1:1" ht="19.600000000000001">
      <c r="A22" s="32" t="s">
        <v>358</v>
      </c>
    </row>
    <row r="23" spans="1:1" ht="19.600000000000001">
      <c r="A23" s="22" t="s">
        <v>359</v>
      </c>
    </row>
    <row r="24" spans="1:1" ht="19.600000000000001">
      <c r="A24" s="22" t="s">
        <v>360</v>
      </c>
    </row>
    <row r="25" spans="1:1" ht="19.600000000000001">
      <c r="A25" s="22" t="s">
        <v>361</v>
      </c>
    </row>
    <row r="26" spans="1:1" ht="97.95">
      <c r="A26" s="22" t="s">
        <v>362</v>
      </c>
    </row>
    <row r="27" spans="1:1" ht="19.600000000000001">
      <c r="A27" s="22" t="s">
        <v>325</v>
      </c>
    </row>
    <row r="28" spans="1:1" ht="19.600000000000001">
      <c r="A28" s="22" t="s">
        <v>363</v>
      </c>
    </row>
    <row r="29" spans="1:1" ht="19.600000000000001">
      <c r="A29" s="22" t="s">
        <v>7</v>
      </c>
    </row>
    <row r="30" spans="1:1" ht="19.600000000000001">
      <c r="A30" s="28" t="s">
        <v>8</v>
      </c>
    </row>
    <row r="31" spans="1:1" ht="39.200000000000003">
      <c r="A31" s="22" t="s">
        <v>367</v>
      </c>
    </row>
    <row r="32" spans="1:1" ht="39.200000000000003">
      <c r="A32" s="22" t="s">
        <v>365</v>
      </c>
    </row>
    <row r="33" spans="1:1" ht="19.600000000000001">
      <c r="A33" s="28" t="s">
        <v>9</v>
      </c>
    </row>
    <row r="34" spans="1:1" ht="19.600000000000001">
      <c r="A34" s="22" t="s">
        <v>366</v>
      </c>
    </row>
    <row r="35" spans="1:1" ht="19.600000000000001">
      <c r="A35" s="22" t="s">
        <v>327</v>
      </c>
    </row>
    <row r="36" spans="1:1" ht="39.200000000000003">
      <c r="A36" s="26" t="s">
        <v>328</v>
      </c>
    </row>
    <row r="37" spans="1:1" ht="20.2" thickBot="1">
      <c r="A37" s="27" t="s">
        <v>10</v>
      </c>
    </row>
  </sheetData>
  <phoneticPr fontId="14" type="noConversion"/>
  <hyperlinks>
    <hyperlink ref="B1" location="預告統計資料發布時間表!A1" display="回發布時間表"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3"/>
  <sheetViews>
    <sheetView workbookViewId="0">
      <selection activeCell="A12" sqref="A12"/>
    </sheetView>
  </sheetViews>
  <sheetFormatPr defaultRowHeight="16.149999999999999"/>
  <cols>
    <col min="1" max="1" width="93.59765625" customWidth="1"/>
  </cols>
  <sheetData>
    <row r="1" spans="1:2" ht="19.600000000000001">
      <c r="A1" s="12" t="s">
        <v>455</v>
      </c>
      <c r="B1" s="1" t="s">
        <v>13</v>
      </c>
    </row>
    <row r="2" spans="1:2" ht="19.600000000000001">
      <c r="A2" s="21" t="s">
        <v>210</v>
      </c>
    </row>
    <row r="3" spans="1:2" ht="19.600000000000001">
      <c r="A3" s="13" t="s">
        <v>156</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368</v>
      </c>
    </row>
    <row r="15" spans="1:2" ht="19.600000000000001">
      <c r="A15" s="10" t="s">
        <v>369</v>
      </c>
    </row>
    <row r="16" spans="1:2" ht="19.600000000000001">
      <c r="A16" s="9" t="s">
        <v>5</v>
      </c>
    </row>
    <row r="17" spans="1:1" ht="39.200000000000003">
      <c r="A17" s="10" t="s">
        <v>370</v>
      </c>
    </row>
    <row r="18" spans="1:1" ht="58.75">
      <c r="A18" s="19" t="s">
        <v>371</v>
      </c>
    </row>
    <row r="19" spans="1:1" ht="39.200000000000003">
      <c r="A19" s="22" t="s">
        <v>372</v>
      </c>
    </row>
    <row r="20" spans="1:1" ht="39.200000000000003">
      <c r="A20" s="22" t="s">
        <v>373</v>
      </c>
    </row>
    <row r="21" spans="1:1" ht="19.600000000000001">
      <c r="A21" s="10" t="s">
        <v>374</v>
      </c>
    </row>
    <row r="22" spans="1:1" ht="39.200000000000003">
      <c r="A22" s="10" t="s">
        <v>375</v>
      </c>
    </row>
    <row r="23" spans="1:1" ht="19.600000000000001">
      <c r="A23" s="10" t="s">
        <v>325</v>
      </c>
    </row>
    <row r="24" spans="1:1" ht="19.600000000000001">
      <c r="A24" s="22" t="s">
        <v>363</v>
      </c>
    </row>
    <row r="25" spans="1:1" ht="19.600000000000001">
      <c r="A25" s="10" t="s">
        <v>7</v>
      </c>
    </row>
    <row r="26" spans="1:1" ht="19.600000000000001">
      <c r="A26" s="14" t="s">
        <v>8</v>
      </c>
    </row>
    <row r="27" spans="1:1" ht="39.200000000000003">
      <c r="A27" s="10" t="s">
        <v>367</v>
      </c>
    </row>
    <row r="28" spans="1:1" ht="39.200000000000003">
      <c r="A28" s="10" t="s">
        <v>376</v>
      </c>
    </row>
    <row r="29" spans="1:1" ht="19.600000000000001">
      <c r="A29" s="14" t="s">
        <v>9</v>
      </c>
    </row>
    <row r="30" spans="1:1" ht="19.600000000000001">
      <c r="A30" s="10" t="s">
        <v>366</v>
      </c>
    </row>
    <row r="31" spans="1:1" ht="19.600000000000001">
      <c r="A31" s="10" t="s">
        <v>327</v>
      </c>
    </row>
    <row r="32" spans="1:1" ht="39.200000000000003">
      <c r="A32" s="15" t="s">
        <v>328</v>
      </c>
    </row>
    <row r="33" spans="1:1" ht="20.2" thickBot="1">
      <c r="A33" s="16" t="s">
        <v>10</v>
      </c>
    </row>
  </sheetData>
  <phoneticPr fontId="14" type="noConversion"/>
  <hyperlinks>
    <hyperlink ref="B1" location="預告統計資料發布時間表!A1" display="回發布時間表"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workbookViewId="0">
      <selection activeCell="A12" sqref="A12"/>
    </sheetView>
  </sheetViews>
  <sheetFormatPr defaultRowHeight="16.149999999999999"/>
  <cols>
    <col min="1" max="1" width="93.59765625" customWidth="1"/>
  </cols>
  <sheetData>
    <row r="1" spans="1:2" ht="19.600000000000001">
      <c r="A1" s="12" t="s">
        <v>456</v>
      </c>
      <c r="B1" s="1" t="s">
        <v>13</v>
      </c>
    </row>
    <row r="2" spans="1:2" ht="19.600000000000001">
      <c r="A2" s="21" t="s">
        <v>210</v>
      </c>
    </row>
    <row r="3" spans="1:2" ht="19.600000000000001">
      <c r="A3" s="13" t="s">
        <v>158</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379</v>
      </c>
    </row>
    <row r="15" spans="1:2" ht="19.600000000000001">
      <c r="A15" s="22" t="s">
        <v>369</v>
      </c>
    </row>
    <row r="16" spans="1:2" ht="19.600000000000001">
      <c r="A16" s="32" t="s">
        <v>5</v>
      </c>
    </row>
    <row r="17" spans="1:1" ht="39.200000000000003">
      <c r="A17" s="22" t="s">
        <v>159</v>
      </c>
    </row>
    <row r="18" spans="1:1" ht="58.75">
      <c r="A18" s="22" t="s">
        <v>377</v>
      </c>
    </row>
    <row r="19" spans="1:1" ht="39.200000000000003">
      <c r="A19" s="22" t="s">
        <v>372</v>
      </c>
    </row>
    <row r="20" spans="1:1" ht="39.200000000000003">
      <c r="A20" s="22" t="s">
        <v>373</v>
      </c>
    </row>
    <row r="21" spans="1:1" ht="19.600000000000001">
      <c r="A21" s="22" t="s">
        <v>374</v>
      </c>
    </row>
    <row r="22" spans="1:1" ht="39.200000000000003">
      <c r="A22" s="22" t="s">
        <v>375</v>
      </c>
    </row>
    <row r="23" spans="1:1" ht="19.600000000000001">
      <c r="A23" s="22" t="s">
        <v>325</v>
      </c>
    </row>
    <row r="24" spans="1:1" ht="19.600000000000001">
      <c r="A24" s="22" t="s">
        <v>363</v>
      </c>
    </row>
    <row r="25" spans="1:1" ht="19.600000000000001">
      <c r="A25" s="22" t="s">
        <v>7</v>
      </c>
    </row>
    <row r="26" spans="1:1" ht="19.600000000000001">
      <c r="A26" s="28" t="s">
        <v>8</v>
      </c>
    </row>
    <row r="27" spans="1:1" ht="39.200000000000003">
      <c r="A27" s="22" t="s">
        <v>367</v>
      </c>
    </row>
    <row r="28" spans="1:1" ht="39.200000000000003">
      <c r="A28" s="22" t="s">
        <v>365</v>
      </c>
    </row>
    <row r="29" spans="1:1" ht="19.600000000000001">
      <c r="A29" s="28" t="s">
        <v>9</v>
      </c>
    </row>
    <row r="30" spans="1:1" ht="19.600000000000001">
      <c r="A30" s="22" t="s">
        <v>378</v>
      </c>
    </row>
    <row r="31" spans="1:1" ht="19.600000000000001">
      <c r="A31" s="22" t="s">
        <v>327</v>
      </c>
    </row>
    <row r="32" spans="1:1" ht="39.200000000000003">
      <c r="A32" s="26" t="s">
        <v>328</v>
      </c>
    </row>
    <row r="33" spans="1:1" ht="20.2" thickBot="1">
      <c r="A33" s="27" t="s">
        <v>10</v>
      </c>
    </row>
  </sheetData>
  <phoneticPr fontId="14" type="noConversion"/>
  <hyperlinks>
    <hyperlink ref="B1" location="預告統計資料發布時間表!A1" display="回發布時間表"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C44"/>
  <sheetViews>
    <sheetView workbookViewId="0"/>
  </sheetViews>
  <sheetFormatPr defaultRowHeight="16.149999999999999"/>
  <cols>
    <col min="1" max="1" width="100.59765625" customWidth="1"/>
  </cols>
  <sheetData>
    <row r="1" spans="1:3" ht="19.600000000000001">
      <c r="A1" s="12" t="s">
        <v>561</v>
      </c>
      <c r="B1" s="1" t="s">
        <v>18</v>
      </c>
    </row>
    <row r="2" spans="1:3" ht="19.600000000000001">
      <c r="A2" s="13" t="s">
        <v>575</v>
      </c>
    </row>
    <row r="3" spans="1:3" ht="19.600000000000001">
      <c r="A3" s="13" t="s">
        <v>23</v>
      </c>
    </row>
    <row r="4" spans="1:3" ht="19.600000000000001">
      <c r="A4" s="14" t="s">
        <v>1</v>
      </c>
    </row>
    <row r="5" spans="1:3" ht="19.600000000000001">
      <c r="A5" s="9" t="s">
        <v>250</v>
      </c>
    </row>
    <row r="6" spans="1:3" ht="19.600000000000001">
      <c r="A6" s="9" t="s">
        <v>251</v>
      </c>
    </row>
    <row r="7" spans="1:3" ht="19.600000000000001">
      <c r="A7" s="25" t="s">
        <v>253</v>
      </c>
    </row>
    <row r="8" spans="1:3" ht="19.600000000000001">
      <c r="A8" s="25" t="s">
        <v>252</v>
      </c>
    </row>
    <row r="9" spans="1:3" ht="19.600000000000001">
      <c r="A9" s="25" t="s">
        <v>254</v>
      </c>
    </row>
    <row r="10" spans="1:3" ht="19.600000000000001">
      <c r="A10" s="14" t="s">
        <v>2</v>
      </c>
    </row>
    <row r="11" spans="1:3" ht="19.600000000000001">
      <c r="A11" s="9" t="s">
        <v>19</v>
      </c>
    </row>
    <row r="12" spans="1:3" ht="78.349999999999994">
      <c r="A12" s="10" t="s">
        <v>471</v>
      </c>
    </row>
    <row r="13" spans="1:3" ht="19.600000000000001">
      <c r="A13" s="14" t="s">
        <v>4</v>
      </c>
      <c r="C13" s="11"/>
    </row>
    <row r="14" spans="1:3" ht="19.600000000000001">
      <c r="A14" s="10" t="s">
        <v>437</v>
      </c>
    </row>
    <row r="15" spans="1:3" ht="19.600000000000001">
      <c r="A15" s="10" t="s">
        <v>533</v>
      </c>
    </row>
    <row r="16" spans="1:3" ht="19.600000000000001">
      <c r="A16" s="9" t="s">
        <v>5</v>
      </c>
    </row>
    <row r="17" spans="1:1" ht="117.5">
      <c r="A17" s="19" t="s">
        <v>534</v>
      </c>
    </row>
    <row r="18" spans="1:1" ht="58.75">
      <c r="A18" s="19" t="s">
        <v>535</v>
      </c>
    </row>
    <row r="19" spans="1:1" ht="58.75">
      <c r="A19" s="19" t="s">
        <v>536</v>
      </c>
    </row>
    <row r="20" spans="1:1" ht="58.75">
      <c r="A20" s="19" t="s">
        <v>537</v>
      </c>
    </row>
    <row r="21" spans="1:1" ht="39.200000000000003">
      <c r="A21" s="19" t="s">
        <v>538</v>
      </c>
    </row>
    <row r="22" spans="1:1" ht="39.200000000000003">
      <c r="A22" s="19" t="s">
        <v>539</v>
      </c>
    </row>
    <row r="23" spans="1:1" ht="58.75">
      <c r="A23" s="19" t="s">
        <v>543</v>
      </c>
    </row>
    <row r="24" spans="1:1" ht="39.200000000000003">
      <c r="A24" s="19" t="s">
        <v>541</v>
      </c>
    </row>
    <row r="25" spans="1:1" ht="39.200000000000003">
      <c r="A25" s="19" t="s">
        <v>540</v>
      </c>
    </row>
    <row r="26" spans="1:1" ht="58.75">
      <c r="A26" s="19" t="s">
        <v>542</v>
      </c>
    </row>
    <row r="27" spans="1:1" ht="19.600000000000001">
      <c r="A27" s="19" t="s">
        <v>544</v>
      </c>
    </row>
    <row r="28" spans="1:1" ht="19.600000000000001">
      <c r="A28" s="19" t="s">
        <v>545</v>
      </c>
    </row>
    <row r="29" spans="1:1" ht="19.600000000000001">
      <c r="A29" s="19" t="s">
        <v>546</v>
      </c>
    </row>
    <row r="30" spans="1:1" ht="78.349999999999994">
      <c r="A30" s="19" t="s">
        <v>547</v>
      </c>
    </row>
    <row r="31" spans="1:1" ht="39.200000000000003">
      <c r="A31" s="19" t="s">
        <v>548</v>
      </c>
    </row>
    <row r="32" spans="1:1" ht="19.600000000000001">
      <c r="A32" s="9" t="s">
        <v>24</v>
      </c>
    </row>
    <row r="33" spans="1:1" ht="117.5">
      <c r="A33" s="22" t="s">
        <v>549</v>
      </c>
    </row>
    <row r="34" spans="1:1" ht="19.600000000000001">
      <c r="A34" s="32" t="s">
        <v>21</v>
      </c>
    </row>
    <row r="35" spans="1:1" ht="19.600000000000001">
      <c r="A35" s="32" t="s">
        <v>249</v>
      </c>
    </row>
    <row r="36" spans="1:1" ht="19.600000000000001">
      <c r="A36" s="32" t="s">
        <v>7</v>
      </c>
    </row>
    <row r="37" spans="1:1" ht="19.600000000000001">
      <c r="A37" s="28" t="s">
        <v>8</v>
      </c>
    </row>
    <row r="38" spans="1:1" ht="39.200000000000003">
      <c r="A38" s="22" t="s">
        <v>436</v>
      </c>
    </row>
    <row r="39" spans="1:1" ht="39.200000000000003">
      <c r="A39" s="22" t="s">
        <v>22</v>
      </c>
    </row>
    <row r="40" spans="1:1" ht="19.600000000000001">
      <c r="A40" s="28" t="s">
        <v>255</v>
      </c>
    </row>
    <row r="41" spans="1:1" ht="19.600000000000001">
      <c r="A41" s="22" t="s">
        <v>147</v>
      </c>
    </row>
    <row r="42" spans="1:1" ht="19.600000000000001">
      <c r="A42" s="22" t="s">
        <v>26</v>
      </c>
    </row>
    <row r="43" spans="1:1" ht="39.200000000000003">
      <c r="A43" s="26" t="s">
        <v>12</v>
      </c>
    </row>
    <row r="44" spans="1:1" ht="20.2" thickBot="1">
      <c r="A44" s="16" t="s">
        <v>10</v>
      </c>
    </row>
  </sheetData>
  <phoneticPr fontId="14" type="noConversion"/>
  <hyperlinks>
    <hyperlink ref="B1" location="預告統計資料發布時間表!A1" display="回發布時間表"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44"/>
  <sheetViews>
    <sheetView workbookViewId="0">
      <selection activeCell="A12" sqref="A12"/>
    </sheetView>
  </sheetViews>
  <sheetFormatPr defaultRowHeight="16.149999999999999"/>
  <cols>
    <col min="1" max="1" width="93.59765625" customWidth="1"/>
  </cols>
  <sheetData>
    <row r="1" spans="1:2" ht="39.200000000000003">
      <c r="A1" s="23" t="s">
        <v>457</v>
      </c>
      <c r="B1" s="1" t="s">
        <v>13</v>
      </c>
    </row>
    <row r="2" spans="1:2" ht="19.600000000000001">
      <c r="A2" s="21" t="s">
        <v>210</v>
      </c>
    </row>
    <row r="3" spans="1:2" ht="19.600000000000001">
      <c r="A3" s="24" t="s">
        <v>160</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380</v>
      </c>
    </row>
    <row r="15" spans="1:2" ht="19.600000000000001">
      <c r="A15" s="10" t="s">
        <v>381</v>
      </c>
    </row>
    <row r="16" spans="1:2" ht="19.600000000000001">
      <c r="A16" s="9" t="s">
        <v>5</v>
      </c>
    </row>
    <row r="17" spans="1:1" ht="19.600000000000001">
      <c r="A17" s="19" t="s">
        <v>382</v>
      </c>
    </row>
    <row r="18" spans="1:1" ht="19.600000000000001">
      <c r="A18" s="19" t="s">
        <v>383</v>
      </c>
    </row>
    <row r="19" spans="1:1" ht="39.200000000000003">
      <c r="A19" s="19" t="s">
        <v>384</v>
      </c>
    </row>
    <row r="20" spans="1:1" ht="19.600000000000001">
      <c r="A20" s="19" t="s">
        <v>385</v>
      </c>
    </row>
    <row r="21" spans="1:1" ht="39.200000000000003">
      <c r="A21" s="19" t="s">
        <v>386</v>
      </c>
    </row>
    <row r="22" spans="1:1" ht="19.600000000000001">
      <c r="A22" s="19" t="s">
        <v>387</v>
      </c>
    </row>
    <row r="23" spans="1:1" ht="39.200000000000003">
      <c r="A23" s="19" t="s">
        <v>388</v>
      </c>
    </row>
    <row r="24" spans="1:1" ht="19.600000000000001">
      <c r="A24" s="19" t="s">
        <v>389</v>
      </c>
    </row>
    <row r="25" spans="1:1" ht="19.600000000000001">
      <c r="A25" s="19" t="s">
        <v>390</v>
      </c>
    </row>
    <row r="26" spans="1:1" ht="39.200000000000003">
      <c r="A26" s="19" t="s">
        <v>391</v>
      </c>
    </row>
    <row r="27" spans="1:1" ht="39.200000000000003">
      <c r="A27" s="19" t="s">
        <v>392</v>
      </c>
    </row>
    <row r="28" spans="1:1" ht="39.200000000000003">
      <c r="A28" s="19" t="s">
        <v>393</v>
      </c>
    </row>
    <row r="29" spans="1:1" ht="19.600000000000001">
      <c r="A29" s="19" t="s">
        <v>394</v>
      </c>
    </row>
    <row r="30" spans="1:1" ht="39.200000000000003">
      <c r="A30" s="19" t="s">
        <v>395</v>
      </c>
    </row>
    <row r="31" spans="1:1" ht="19.600000000000001">
      <c r="A31" s="19" t="s">
        <v>396</v>
      </c>
    </row>
    <row r="32" spans="1:1" ht="19.600000000000001">
      <c r="A32" s="10" t="s">
        <v>399</v>
      </c>
    </row>
    <row r="33" spans="1:1" ht="39.200000000000003">
      <c r="A33" s="10" t="s">
        <v>397</v>
      </c>
    </row>
    <row r="34" spans="1:1" ht="19.600000000000001">
      <c r="A34" s="10" t="s">
        <v>325</v>
      </c>
    </row>
    <row r="35" spans="1:1" ht="19.600000000000001">
      <c r="A35" s="10" t="s">
        <v>363</v>
      </c>
    </row>
    <row r="36" spans="1:1" ht="19.600000000000001">
      <c r="A36" s="10" t="s">
        <v>7</v>
      </c>
    </row>
    <row r="37" spans="1:1" ht="19.600000000000001">
      <c r="A37" s="14" t="s">
        <v>8</v>
      </c>
    </row>
    <row r="38" spans="1:1" ht="58.75">
      <c r="A38" s="10" t="s">
        <v>364</v>
      </c>
    </row>
    <row r="39" spans="1:1" ht="39.200000000000003">
      <c r="A39" s="10" t="s">
        <v>365</v>
      </c>
    </row>
    <row r="40" spans="1:1" ht="19.600000000000001">
      <c r="A40" s="14" t="s">
        <v>9</v>
      </c>
    </row>
    <row r="41" spans="1:1" ht="39.200000000000003">
      <c r="A41" s="10" t="s">
        <v>398</v>
      </c>
    </row>
    <row r="42" spans="1:1" ht="19.600000000000001">
      <c r="A42" s="10" t="s">
        <v>327</v>
      </c>
    </row>
    <row r="43" spans="1:1" ht="39.200000000000003">
      <c r="A43" s="15" t="s">
        <v>328</v>
      </c>
    </row>
    <row r="44" spans="1:1" ht="20.2" thickBot="1">
      <c r="A44" s="16" t="s">
        <v>10</v>
      </c>
    </row>
  </sheetData>
  <phoneticPr fontId="14" type="noConversion"/>
  <hyperlinks>
    <hyperlink ref="B1" location="預告統計資料發布時間表!A1" display="回發布時間表"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DDFFF9"/>
  </sheetPr>
  <dimension ref="A1:B34"/>
  <sheetViews>
    <sheetView zoomScaleNormal="100" workbookViewId="0"/>
  </sheetViews>
  <sheetFormatPr defaultRowHeight="16.149999999999999"/>
  <cols>
    <col min="1" max="1" width="93.59765625" customWidth="1"/>
  </cols>
  <sheetData>
    <row r="1" spans="1:2" ht="19.600000000000001">
      <c r="A1" s="12" t="s">
        <v>458</v>
      </c>
      <c r="B1" s="1" t="s">
        <v>13</v>
      </c>
    </row>
    <row r="2" spans="1:2" ht="19.600000000000001">
      <c r="A2" s="21" t="s">
        <v>213</v>
      </c>
    </row>
    <row r="3" spans="1:2" ht="19.600000000000001">
      <c r="A3" s="13" t="s">
        <v>214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3" t="s">
        <v>404</v>
      </c>
    </row>
    <row r="15" spans="1:2" ht="19.600000000000001">
      <c r="A15" s="22" t="s">
        <v>403</v>
      </c>
    </row>
    <row r="16" spans="1:2" ht="19.600000000000001">
      <c r="A16" s="9" t="s">
        <v>5</v>
      </c>
    </row>
    <row r="17" spans="1:1" ht="39.200000000000003">
      <c r="A17" s="19" t="s">
        <v>216</v>
      </c>
    </row>
    <row r="18" spans="1:1" ht="19.600000000000001">
      <c r="A18" s="19" t="s">
        <v>218</v>
      </c>
    </row>
    <row r="19" spans="1:1" ht="39.200000000000003">
      <c r="A19" s="19" t="s">
        <v>217</v>
      </c>
    </row>
    <row r="20" spans="1:1" ht="39.200000000000003">
      <c r="A20" s="19" t="s">
        <v>219</v>
      </c>
    </row>
    <row r="21" spans="1:1" ht="19.600000000000001">
      <c r="A21" s="19" t="s">
        <v>220</v>
      </c>
    </row>
    <row r="22" spans="1:1" ht="19.600000000000001">
      <c r="A22" s="10" t="s">
        <v>157</v>
      </c>
    </row>
    <row r="23" spans="1:1" ht="39.200000000000003">
      <c r="A23" s="10" t="s">
        <v>215</v>
      </c>
    </row>
    <row r="24" spans="1:1" ht="19.600000000000001">
      <c r="A24" s="10" t="s">
        <v>25</v>
      </c>
    </row>
    <row r="25" spans="1:1" ht="19.600000000000001">
      <c r="A25" s="22" t="s">
        <v>1048</v>
      </c>
    </row>
    <row r="26" spans="1:1" ht="19.600000000000001">
      <c r="A26" s="10" t="s">
        <v>402</v>
      </c>
    </row>
    <row r="27" spans="1:1" ht="19.600000000000001">
      <c r="A27" s="14" t="s">
        <v>8</v>
      </c>
    </row>
    <row r="28" spans="1:1" ht="39.200000000000003">
      <c r="A28" s="10" t="s">
        <v>1049</v>
      </c>
    </row>
    <row r="29" spans="1:1" ht="39.200000000000003">
      <c r="A29" s="10" t="s">
        <v>401</v>
      </c>
    </row>
    <row r="30" spans="1:1" ht="19.600000000000001">
      <c r="A30" s="14" t="s">
        <v>9</v>
      </c>
    </row>
    <row r="31" spans="1:1" ht="78.349999999999994">
      <c r="A31" s="10" t="s">
        <v>400</v>
      </c>
    </row>
    <row r="32" spans="1:1" ht="19.600000000000001">
      <c r="A32" s="10" t="s">
        <v>26</v>
      </c>
    </row>
    <row r="33" spans="1:1" ht="39.200000000000003">
      <c r="A33" s="15" t="s">
        <v>12</v>
      </c>
    </row>
    <row r="34" spans="1:1" ht="20.2" thickBot="1">
      <c r="A34" s="16" t="s">
        <v>10</v>
      </c>
    </row>
  </sheetData>
  <phoneticPr fontId="14" type="noConversion"/>
  <hyperlinks>
    <hyperlink ref="B1" location="預告統計資料發布時間表!A1" display="回發布時間表" xr:uid="{00000000-0004-0000-3200-000000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5" tint="0.39997558519241921"/>
  </sheetPr>
  <dimension ref="A1:B32"/>
  <sheetViews>
    <sheetView workbookViewId="0">
      <selection activeCell="I22" sqref="I22"/>
    </sheetView>
  </sheetViews>
  <sheetFormatPr defaultRowHeight="16.149999999999999"/>
  <cols>
    <col min="1" max="1" width="97.5" customWidth="1"/>
  </cols>
  <sheetData>
    <row r="1" spans="1:2" ht="19.600000000000001">
      <c r="A1" s="12" t="s">
        <v>459</v>
      </c>
      <c r="B1" s="1" t="s">
        <v>13</v>
      </c>
    </row>
    <row r="2" spans="1:2" ht="19.600000000000001">
      <c r="A2" s="21" t="s">
        <v>223</v>
      </c>
    </row>
    <row r="3" spans="1:2" ht="19.600000000000001">
      <c r="A3" s="13" t="s">
        <v>222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4" t="s">
        <v>411</v>
      </c>
    </row>
    <row r="15" spans="1:2" ht="19.600000000000001">
      <c r="A15" s="19" t="s">
        <v>405</v>
      </c>
    </row>
    <row r="16" spans="1:2" ht="19.600000000000001">
      <c r="A16" s="35" t="s">
        <v>5</v>
      </c>
    </row>
    <row r="17" spans="1:1" ht="19.600000000000001">
      <c r="A17" s="34" t="s">
        <v>406</v>
      </c>
    </row>
    <row r="18" spans="1:1" ht="57.05">
      <c r="A18" s="34" t="s">
        <v>407</v>
      </c>
    </row>
    <row r="19" spans="1:1" ht="19.05">
      <c r="A19" s="34" t="s">
        <v>408</v>
      </c>
    </row>
    <row r="20" spans="1:1" ht="19.600000000000001">
      <c r="A20" s="19" t="s">
        <v>6</v>
      </c>
    </row>
    <row r="21" spans="1:1" ht="19.600000000000001">
      <c r="A21" s="19" t="s">
        <v>409</v>
      </c>
    </row>
    <row r="22" spans="1:1" ht="19.600000000000001">
      <c r="A22" s="19" t="s">
        <v>325</v>
      </c>
    </row>
    <row r="23" spans="1:1" ht="19.600000000000001">
      <c r="A23" s="22" t="s">
        <v>1046</v>
      </c>
    </row>
    <row r="24" spans="1:1" ht="19.600000000000001">
      <c r="A24" s="19" t="s">
        <v>7</v>
      </c>
    </row>
    <row r="25" spans="1:1" ht="19.600000000000001">
      <c r="A25" s="36" t="s">
        <v>8</v>
      </c>
    </row>
    <row r="26" spans="1:1" ht="39.200000000000003">
      <c r="A26" s="19" t="s">
        <v>1047</v>
      </c>
    </row>
    <row r="27" spans="1:1" ht="39.200000000000003">
      <c r="A27" s="19" t="s">
        <v>347</v>
      </c>
    </row>
    <row r="28" spans="1:1" ht="19.600000000000001">
      <c r="A28" s="36" t="s">
        <v>9</v>
      </c>
    </row>
    <row r="29" spans="1:1" ht="58.75">
      <c r="A29" s="19" t="s">
        <v>410</v>
      </c>
    </row>
    <row r="30" spans="1:1" ht="19.600000000000001">
      <c r="A30" s="10" t="s">
        <v>327</v>
      </c>
    </row>
    <row r="31" spans="1:1" ht="39.200000000000003">
      <c r="A31" s="15" t="s">
        <v>328</v>
      </c>
    </row>
    <row r="32" spans="1:1" ht="20.2" thickBot="1">
      <c r="A32" s="16" t="s">
        <v>10</v>
      </c>
    </row>
  </sheetData>
  <phoneticPr fontId="5" type="noConversion"/>
  <hyperlinks>
    <hyperlink ref="B1" location="預告統計資料發布時間表!A1" display="回發布時間表" xr:uid="{00000000-0004-0000-33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DDFFF9"/>
  </sheetPr>
  <dimension ref="A1:B40"/>
  <sheetViews>
    <sheetView topLeftCell="A22" workbookViewId="0">
      <selection activeCell="H40" sqref="H40"/>
    </sheetView>
  </sheetViews>
  <sheetFormatPr defaultRowHeight="16.149999999999999"/>
  <cols>
    <col min="1" max="1" width="94.5" customWidth="1"/>
  </cols>
  <sheetData>
    <row r="1" spans="1:2" ht="19.600000000000001">
      <c r="A1" s="12" t="s">
        <v>460</v>
      </c>
      <c r="B1" s="1" t="s">
        <v>13</v>
      </c>
    </row>
    <row r="2" spans="1:2" ht="19.600000000000001">
      <c r="A2" s="21" t="s">
        <v>225</v>
      </c>
    </row>
    <row r="3" spans="1:2" ht="19.600000000000001">
      <c r="A3" s="13" t="s">
        <v>224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412</v>
      </c>
    </row>
    <row r="15" spans="1:2" ht="19.600000000000001">
      <c r="A15" s="10" t="s">
        <v>248</v>
      </c>
    </row>
    <row r="16" spans="1:2" ht="19.600000000000001">
      <c r="A16" s="9" t="s">
        <v>5</v>
      </c>
    </row>
    <row r="17" spans="1:1" ht="19.600000000000001">
      <c r="A17" s="19" t="s">
        <v>226</v>
      </c>
    </row>
    <row r="18" spans="1:1" ht="19.600000000000001">
      <c r="A18" s="19" t="s">
        <v>235</v>
      </c>
    </row>
    <row r="19" spans="1:1" ht="19.600000000000001">
      <c r="A19" s="19" t="s">
        <v>227</v>
      </c>
    </row>
    <row r="20" spans="1:1" ht="19.600000000000001">
      <c r="A20" s="19" t="s">
        <v>228</v>
      </c>
    </row>
    <row r="21" spans="1:1" ht="19.600000000000001">
      <c r="A21" s="19" t="s">
        <v>229</v>
      </c>
    </row>
    <row r="22" spans="1:1" ht="19.600000000000001">
      <c r="A22" s="19" t="s">
        <v>230</v>
      </c>
    </row>
    <row r="23" spans="1:1" ht="19.600000000000001">
      <c r="A23" s="19" t="s">
        <v>231</v>
      </c>
    </row>
    <row r="24" spans="1:1" ht="19.600000000000001">
      <c r="A24" s="19" t="s">
        <v>232</v>
      </c>
    </row>
    <row r="25" spans="1:1" ht="39.200000000000003">
      <c r="A25" s="19" t="s">
        <v>233</v>
      </c>
    </row>
    <row r="26" spans="1:1" ht="39.200000000000003">
      <c r="A26" s="19" t="s">
        <v>234</v>
      </c>
    </row>
    <row r="27" spans="1:1" ht="39.200000000000003">
      <c r="A27" s="19" t="s">
        <v>236</v>
      </c>
    </row>
    <row r="28" spans="1:1" ht="19.600000000000001">
      <c r="A28" s="10" t="s">
        <v>246</v>
      </c>
    </row>
    <row r="29" spans="1:1" ht="39.200000000000003">
      <c r="A29" s="10" t="s">
        <v>247</v>
      </c>
    </row>
    <row r="30" spans="1:1" ht="19.600000000000001">
      <c r="A30" s="10" t="s">
        <v>25</v>
      </c>
    </row>
    <row r="31" spans="1:1" ht="19.600000000000001">
      <c r="A31" s="10" t="s">
        <v>1050</v>
      </c>
    </row>
    <row r="32" spans="1:1" ht="19.600000000000001">
      <c r="A32" s="10" t="s">
        <v>7</v>
      </c>
    </row>
    <row r="33" spans="1:1" ht="19.600000000000001">
      <c r="A33" s="14" t="s">
        <v>244</v>
      </c>
    </row>
    <row r="34" spans="1:1" ht="39.200000000000003">
      <c r="A34" s="10" t="s">
        <v>1051</v>
      </c>
    </row>
    <row r="35" spans="1:1" ht="39.200000000000003">
      <c r="A35" s="10" t="s">
        <v>245</v>
      </c>
    </row>
    <row r="36" spans="1:1" ht="19.600000000000001">
      <c r="A36" s="14" t="s">
        <v>9</v>
      </c>
    </row>
    <row r="37" spans="1:1" ht="19.600000000000001">
      <c r="A37" s="10" t="s">
        <v>155</v>
      </c>
    </row>
    <row r="38" spans="1:1" ht="19.600000000000001">
      <c r="A38" s="10" t="s">
        <v>26</v>
      </c>
    </row>
    <row r="39" spans="1:1" ht="39.200000000000003">
      <c r="A39" s="15" t="s">
        <v>12</v>
      </c>
    </row>
    <row r="40" spans="1:1" ht="20.2" thickBot="1">
      <c r="A40" s="16" t="s">
        <v>10</v>
      </c>
    </row>
  </sheetData>
  <phoneticPr fontId="14" type="noConversion"/>
  <hyperlinks>
    <hyperlink ref="B1" location="預告統計資料發布時間表!A1" display="回發布時間表" xr:uid="{00000000-0004-0000-3400-000000000000}"/>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DFFF9"/>
  </sheetPr>
  <dimension ref="A1:B31"/>
  <sheetViews>
    <sheetView topLeftCell="A13" workbookViewId="0">
      <selection activeCell="C26" sqref="C26"/>
    </sheetView>
  </sheetViews>
  <sheetFormatPr defaultRowHeight="16.149999999999999"/>
  <cols>
    <col min="1" max="1" width="95.19921875" customWidth="1"/>
  </cols>
  <sheetData>
    <row r="1" spans="1:2" ht="19.600000000000001">
      <c r="A1" s="12" t="s">
        <v>461</v>
      </c>
      <c r="B1" s="1" t="s">
        <v>13</v>
      </c>
    </row>
    <row r="2" spans="1:2" ht="19.600000000000001">
      <c r="A2" s="21" t="s">
        <v>225</v>
      </c>
    </row>
    <row r="3" spans="1:2" ht="19.600000000000001">
      <c r="A3" s="13" t="s">
        <v>237</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19.05">
      <c r="A14" s="17" t="s">
        <v>414</v>
      </c>
    </row>
    <row r="15" spans="1:2" ht="19.600000000000001">
      <c r="A15" s="10" t="s">
        <v>221</v>
      </c>
    </row>
    <row r="16" spans="1:2" ht="19.600000000000001">
      <c r="A16" s="9" t="s">
        <v>5</v>
      </c>
    </row>
    <row r="17" spans="1:1" ht="78.349999999999994">
      <c r="A17" s="19" t="s">
        <v>239</v>
      </c>
    </row>
    <row r="18" spans="1:1" ht="58.75">
      <c r="A18" s="19" t="s">
        <v>240</v>
      </c>
    </row>
    <row r="19" spans="1:1" ht="19.600000000000001">
      <c r="A19" s="10" t="s">
        <v>242</v>
      </c>
    </row>
    <row r="20" spans="1:1" ht="39.200000000000003">
      <c r="A20" s="10" t="s">
        <v>238</v>
      </c>
    </row>
    <row r="21" spans="1:1" ht="19.600000000000001">
      <c r="A21" s="10" t="s">
        <v>25</v>
      </c>
    </row>
    <row r="22" spans="1:1" ht="19.600000000000001">
      <c r="A22" s="10" t="s">
        <v>1050</v>
      </c>
    </row>
    <row r="23" spans="1:1" ht="19.600000000000001">
      <c r="A23" s="10" t="s">
        <v>7</v>
      </c>
    </row>
    <row r="24" spans="1:1" ht="19.600000000000001">
      <c r="A24" s="14" t="s">
        <v>8</v>
      </c>
    </row>
    <row r="25" spans="1:1" ht="39.200000000000003">
      <c r="A25" s="10" t="s">
        <v>1052</v>
      </c>
    </row>
    <row r="26" spans="1:1" ht="39.200000000000003">
      <c r="A26" s="10" t="s">
        <v>413</v>
      </c>
    </row>
    <row r="27" spans="1:1" ht="19.600000000000001">
      <c r="A27" s="14" t="s">
        <v>9</v>
      </c>
    </row>
    <row r="28" spans="1:1" ht="39.200000000000003">
      <c r="A28" s="10" t="s">
        <v>241</v>
      </c>
    </row>
    <row r="29" spans="1:1" ht="19.600000000000001">
      <c r="A29" s="10" t="s">
        <v>26</v>
      </c>
    </row>
    <row r="30" spans="1:1" ht="39.200000000000003">
      <c r="A30" s="15" t="s">
        <v>12</v>
      </c>
    </row>
    <row r="31" spans="1:1" ht="20.2" thickBot="1">
      <c r="A31" s="16" t="s">
        <v>10</v>
      </c>
    </row>
  </sheetData>
  <phoneticPr fontId="14" type="noConversion"/>
  <hyperlinks>
    <hyperlink ref="B1" location="預告統計資料發布時間表!A1" display="回發布時間表" xr:uid="{00000000-0004-0000-35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26"/>
  <sheetViews>
    <sheetView topLeftCell="J1" workbookViewId="0">
      <selection activeCell="AA2" sqref="AA2"/>
    </sheetView>
  </sheetViews>
  <sheetFormatPr defaultRowHeight="16.149999999999999"/>
  <cols>
    <col min="3" max="3" width="15.5" customWidth="1"/>
    <col min="4" max="4" width="9.59765625" bestFit="1" customWidth="1"/>
    <col min="6" max="6" width="9.59765625" bestFit="1" customWidth="1"/>
    <col min="9" max="9" width="9.59765625" bestFit="1" customWidth="1"/>
    <col min="10" max="10" width="17.19921875" bestFit="1" customWidth="1"/>
    <col min="12" max="12" width="9.59765625" bestFit="1" customWidth="1"/>
    <col min="27" max="27" width="4.09765625" style="121" customWidth="1"/>
  </cols>
  <sheetData>
    <row r="1" spans="1:27" ht="20.2" thickBot="1">
      <c r="A1" s="981" t="s">
        <v>1066</v>
      </c>
      <c r="B1" s="982"/>
      <c r="C1" s="110"/>
      <c r="D1" s="111"/>
      <c r="E1" s="112"/>
      <c r="F1" s="112"/>
      <c r="G1" s="112"/>
      <c r="H1" s="112"/>
      <c r="I1" s="113"/>
      <c r="J1" s="113"/>
      <c r="K1" s="113"/>
      <c r="L1" s="113"/>
      <c r="M1" s="113"/>
      <c r="N1" s="112"/>
      <c r="O1" s="112"/>
      <c r="P1" s="112"/>
      <c r="Q1" s="114"/>
      <c r="R1" s="114"/>
      <c r="S1" s="114"/>
      <c r="T1" s="114"/>
      <c r="U1" s="983" t="s">
        <v>1067</v>
      </c>
      <c r="V1" s="984"/>
      <c r="W1" s="985" t="s">
        <v>1068</v>
      </c>
      <c r="X1" s="986"/>
      <c r="Y1" s="986"/>
      <c r="Z1" s="987"/>
      <c r="AA1" s="138"/>
    </row>
    <row r="2" spans="1:27" ht="20.2" thickBot="1">
      <c r="A2" s="981" t="s">
        <v>1069</v>
      </c>
      <c r="B2" s="982"/>
      <c r="C2" s="115" t="s">
        <v>1070</v>
      </c>
      <c r="D2" s="116"/>
      <c r="E2" s="117"/>
      <c r="F2" s="117"/>
      <c r="G2" s="117"/>
      <c r="H2" s="117"/>
      <c r="I2" s="118"/>
      <c r="J2" s="118"/>
      <c r="K2" s="118"/>
      <c r="L2" s="118"/>
      <c r="M2" s="118"/>
      <c r="N2" s="117"/>
      <c r="O2" s="117"/>
      <c r="P2" s="117"/>
      <c r="Q2" s="117"/>
      <c r="R2" s="117"/>
      <c r="S2" s="117"/>
      <c r="T2" s="119"/>
      <c r="U2" s="988" t="s">
        <v>1072</v>
      </c>
      <c r="V2" s="989"/>
      <c r="W2" s="988" t="s">
        <v>1073</v>
      </c>
      <c r="X2" s="990"/>
      <c r="Y2" s="990"/>
      <c r="Z2" s="989"/>
      <c r="AA2" s="161" t="s">
        <v>1129</v>
      </c>
    </row>
    <row r="3" spans="1:27" ht="47.25">
      <c r="A3" s="969" t="s">
        <v>1074</v>
      </c>
      <c r="B3" s="969"/>
      <c r="C3" s="969"/>
      <c r="D3" s="969"/>
      <c r="E3" s="969"/>
      <c r="F3" s="969"/>
      <c r="G3" s="969"/>
      <c r="H3" s="969"/>
      <c r="I3" s="969"/>
      <c r="J3" s="969"/>
      <c r="K3" s="969"/>
      <c r="L3" s="969"/>
      <c r="M3" s="969"/>
      <c r="N3" s="969"/>
      <c r="O3" s="969"/>
      <c r="P3" s="969"/>
      <c r="Q3" s="969"/>
      <c r="R3" s="969"/>
      <c r="S3" s="969"/>
      <c r="T3" s="969"/>
      <c r="U3" s="969"/>
      <c r="V3" s="969"/>
      <c r="W3" s="969"/>
      <c r="X3" s="969"/>
      <c r="Y3" s="969"/>
      <c r="Z3" s="969"/>
      <c r="AA3" s="162"/>
    </row>
    <row r="4" spans="1:27" ht="24.2" thickBot="1">
      <c r="A4" s="970" t="s">
        <v>1075</v>
      </c>
      <c r="B4" s="970"/>
      <c r="C4" s="970"/>
      <c r="D4" s="970"/>
      <c r="E4" s="970"/>
      <c r="F4" s="970"/>
      <c r="G4" s="970"/>
      <c r="H4" s="970"/>
      <c r="I4" s="970"/>
      <c r="J4" s="970"/>
      <c r="K4" s="970"/>
      <c r="L4" s="970"/>
      <c r="M4" s="970"/>
      <c r="N4" s="970"/>
      <c r="O4" s="970"/>
      <c r="P4" s="970"/>
      <c r="Q4" s="970"/>
      <c r="R4" s="970"/>
      <c r="S4" s="970"/>
      <c r="T4" s="970"/>
      <c r="U4" s="970"/>
      <c r="V4" s="970"/>
      <c r="W4" s="120"/>
      <c r="X4" s="121"/>
      <c r="Y4" s="122"/>
      <c r="Z4" s="123" t="s">
        <v>1076</v>
      </c>
      <c r="AA4" s="120"/>
    </row>
    <row r="5" spans="1:27" ht="22.5">
      <c r="A5" s="971" t="s">
        <v>1077</v>
      </c>
      <c r="B5" s="972"/>
      <c r="C5" s="975" t="s">
        <v>1079</v>
      </c>
      <c r="D5" s="962" t="s">
        <v>1080</v>
      </c>
      <c r="E5" s="962" t="s">
        <v>1081</v>
      </c>
      <c r="F5" s="962" t="s">
        <v>1082</v>
      </c>
      <c r="G5" s="962" t="s">
        <v>1083</v>
      </c>
      <c r="H5" s="962" t="s">
        <v>1084</v>
      </c>
      <c r="I5" s="962" t="s">
        <v>1085</v>
      </c>
      <c r="J5" s="962" t="s">
        <v>1086</v>
      </c>
      <c r="K5" s="962" t="s">
        <v>1087</v>
      </c>
      <c r="L5" s="962" t="s">
        <v>1088</v>
      </c>
      <c r="M5" s="962" t="s">
        <v>1089</v>
      </c>
      <c r="N5" s="962" t="s">
        <v>1090</v>
      </c>
      <c r="O5" s="962" t="s">
        <v>1091</v>
      </c>
      <c r="P5" s="962" t="s">
        <v>1092</v>
      </c>
      <c r="Q5" s="962" t="s">
        <v>1093</v>
      </c>
      <c r="R5" s="962" t="s">
        <v>1094</v>
      </c>
      <c r="S5" s="962" t="s">
        <v>1095</v>
      </c>
      <c r="T5" s="962" t="s">
        <v>1096</v>
      </c>
      <c r="U5" s="962" t="s">
        <v>1097</v>
      </c>
      <c r="V5" s="962" t="s">
        <v>1098</v>
      </c>
      <c r="W5" s="962" t="s">
        <v>1099</v>
      </c>
      <c r="X5" s="962" t="s">
        <v>1100</v>
      </c>
      <c r="Y5" s="962" t="s">
        <v>1101</v>
      </c>
      <c r="Z5" s="978" t="s">
        <v>1102</v>
      </c>
      <c r="AA5" s="163"/>
    </row>
    <row r="6" spans="1:27" ht="22.5">
      <c r="A6" s="973"/>
      <c r="B6" s="974"/>
      <c r="C6" s="976"/>
      <c r="D6" s="965"/>
      <c r="E6" s="965"/>
      <c r="F6" s="965"/>
      <c r="G6" s="965"/>
      <c r="H6" s="965"/>
      <c r="I6" s="965"/>
      <c r="J6" s="965"/>
      <c r="K6" s="965"/>
      <c r="L6" s="965"/>
      <c r="M6" s="965"/>
      <c r="N6" s="965"/>
      <c r="O6" s="965"/>
      <c r="P6" s="965"/>
      <c r="Q6" s="965"/>
      <c r="R6" s="965"/>
      <c r="S6" s="965"/>
      <c r="T6" s="965"/>
      <c r="U6" s="965"/>
      <c r="V6" s="963"/>
      <c r="W6" s="963"/>
      <c r="X6" s="965"/>
      <c r="Y6" s="965"/>
      <c r="Z6" s="979"/>
      <c r="AA6" s="163"/>
    </row>
    <row r="7" spans="1:27" ht="23.05" thickBot="1">
      <c r="A7" s="973"/>
      <c r="B7" s="974"/>
      <c r="C7" s="977"/>
      <c r="D7" s="966"/>
      <c r="E7" s="966"/>
      <c r="F7" s="966"/>
      <c r="G7" s="966"/>
      <c r="H7" s="966"/>
      <c r="I7" s="966"/>
      <c r="J7" s="966"/>
      <c r="K7" s="966"/>
      <c r="L7" s="966"/>
      <c r="M7" s="966"/>
      <c r="N7" s="966"/>
      <c r="O7" s="966"/>
      <c r="P7" s="966"/>
      <c r="Q7" s="966"/>
      <c r="R7" s="966"/>
      <c r="S7" s="966"/>
      <c r="T7" s="966"/>
      <c r="U7" s="966"/>
      <c r="V7" s="964"/>
      <c r="W7" s="964"/>
      <c r="X7" s="966"/>
      <c r="Y7" s="966"/>
      <c r="Z7" s="980"/>
      <c r="AA7" s="163"/>
    </row>
    <row r="8" spans="1:27" ht="22.5">
      <c r="A8" s="967" t="s">
        <v>1103</v>
      </c>
      <c r="B8" s="968"/>
      <c r="C8" s="124">
        <v>201348</v>
      </c>
      <c r="D8" s="124">
        <v>58311</v>
      </c>
      <c r="E8" s="124">
        <v>6562</v>
      </c>
      <c r="F8" s="124">
        <v>15318</v>
      </c>
      <c r="G8" s="124">
        <v>4490</v>
      </c>
      <c r="H8" s="124">
        <v>6184</v>
      </c>
      <c r="I8" s="124">
        <v>24009</v>
      </c>
      <c r="J8" s="124">
        <v>29831</v>
      </c>
      <c r="K8" s="125" t="s">
        <v>1105</v>
      </c>
      <c r="L8" s="112">
        <v>27.890999999999998</v>
      </c>
      <c r="M8" s="112">
        <v>610</v>
      </c>
      <c r="N8" s="124">
        <v>8334</v>
      </c>
      <c r="O8" s="124">
        <v>1000</v>
      </c>
      <c r="P8" s="125" t="s">
        <v>1104</v>
      </c>
      <c r="Q8" s="125" t="s">
        <v>1106</v>
      </c>
      <c r="R8" s="112">
        <v>177</v>
      </c>
      <c r="S8" s="112">
        <v>150</v>
      </c>
      <c r="T8" s="112">
        <v>479</v>
      </c>
      <c r="U8" s="125" t="s">
        <v>1107</v>
      </c>
      <c r="V8" s="125" t="s">
        <v>1105</v>
      </c>
      <c r="W8" s="112">
        <v>150</v>
      </c>
      <c r="X8" s="125" t="s">
        <v>1107</v>
      </c>
      <c r="Y8" s="125" t="s">
        <v>1106</v>
      </c>
      <c r="Z8" s="126" t="s">
        <v>1107</v>
      </c>
      <c r="AA8" s="164"/>
    </row>
    <row r="9" spans="1:27" ht="58.75">
      <c r="A9" s="960" t="s">
        <v>1108</v>
      </c>
      <c r="B9" s="127" t="s">
        <v>1109</v>
      </c>
      <c r="C9" s="128">
        <v>65031</v>
      </c>
      <c r="D9" s="124">
        <v>8123</v>
      </c>
      <c r="E9" s="124">
        <v>6542</v>
      </c>
      <c r="F9" s="124">
        <v>4283</v>
      </c>
      <c r="G9" s="124">
        <v>4355</v>
      </c>
      <c r="H9" s="124">
        <v>4615</v>
      </c>
      <c r="I9" s="124">
        <v>5384</v>
      </c>
      <c r="J9" s="124">
        <v>4639</v>
      </c>
      <c r="K9" s="125" t="s">
        <v>1107</v>
      </c>
      <c r="L9" s="125" t="s">
        <v>1105</v>
      </c>
      <c r="M9" s="112">
        <v>610</v>
      </c>
      <c r="N9" s="124">
        <v>8284</v>
      </c>
      <c r="O9" s="124">
        <v>479</v>
      </c>
      <c r="P9" s="129" t="s">
        <v>1110</v>
      </c>
      <c r="Q9" s="129" t="s">
        <v>1110</v>
      </c>
      <c r="R9" s="125" t="s">
        <v>1110</v>
      </c>
      <c r="S9" s="112">
        <v>40</v>
      </c>
      <c r="T9" s="112">
        <v>479</v>
      </c>
      <c r="U9" s="125" t="s">
        <v>1111</v>
      </c>
      <c r="V9" s="125" t="s">
        <v>1104</v>
      </c>
      <c r="W9" s="125" t="s">
        <v>1107</v>
      </c>
      <c r="X9" s="125" t="s">
        <v>1110</v>
      </c>
      <c r="Y9" s="125" t="s">
        <v>1107</v>
      </c>
      <c r="Z9" s="126" t="s">
        <v>1105</v>
      </c>
      <c r="AA9" s="138"/>
    </row>
    <row r="10" spans="1:27" ht="58.75">
      <c r="A10" s="960"/>
      <c r="B10" s="127" t="s">
        <v>1113</v>
      </c>
      <c r="C10" s="128">
        <v>133433</v>
      </c>
      <c r="D10" s="124">
        <v>48428</v>
      </c>
      <c r="E10" s="112" t="s">
        <v>1104</v>
      </c>
      <c r="F10" s="124">
        <v>11035</v>
      </c>
      <c r="G10" s="112">
        <v>135</v>
      </c>
      <c r="H10" s="124">
        <v>1559</v>
      </c>
      <c r="I10" s="124">
        <v>18625</v>
      </c>
      <c r="J10" s="124">
        <v>24952</v>
      </c>
      <c r="K10" s="125" t="s">
        <v>1110</v>
      </c>
      <c r="L10" s="124">
        <v>27891</v>
      </c>
      <c r="M10" s="125" t="s">
        <v>1106</v>
      </c>
      <c r="N10" s="125" t="s">
        <v>1110</v>
      </c>
      <c r="O10" s="112">
        <v>521</v>
      </c>
      <c r="P10" s="125" t="s">
        <v>1114</v>
      </c>
      <c r="Q10" s="125" t="s">
        <v>1110</v>
      </c>
      <c r="R10" s="112">
        <v>177</v>
      </c>
      <c r="S10" s="112">
        <v>110</v>
      </c>
      <c r="T10" s="125" t="s">
        <v>1106</v>
      </c>
      <c r="U10" s="125" t="s">
        <v>1107</v>
      </c>
      <c r="V10" s="125" t="s">
        <v>1110</v>
      </c>
      <c r="W10" s="125" t="s">
        <v>1110</v>
      </c>
      <c r="X10" s="125" t="s">
        <v>1106</v>
      </c>
      <c r="Y10" s="125" t="s">
        <v>1110</v>
      </c>
      <c r="Z10" s="126" t="s">
        <v>1110</v>
      </c>
      <c r="AA10" s="138"/>
    </row>
    <row r="11" spans="1:27" ht="78.349999999999994">
      <c r="A11" s="961"/>
      <c r="B11" s="130" t="s">
        <v>1115</v>
      </c>
      <c r="C11" s="124">
        <v>1760</v>
      </c>
      <c r="D11" s="124">
        <v>1760</v>
      </c>
      <c r="E11" s="125" t="s">
        <v>1107</v>
      </c>
      <c r="F11" s="125" t="s">
        <v>1110</v>
      </c>
      <c r="G11" s="125" t="s">
        <v>1110</v>
      </c>
      <c r="H11" s="125" t="s">
        <v>1110</v>
      </c>
      <c r="I11" s="125" t="s">
        <v>1110</v>
      </c>
      <c r="J11" s="125" t="s">
        <v>1106</v>
      </c>
      <c r="K11" s="125" t="s">
        <v>1105</v>
      </c>
      <c r="L11" s="125" t="s">
        <v>1114</v>
      </c>
      <c r="M11" s="125" t="s">
        <v>1110</v>
      </c>
      <c r="N11" s="125" t="s">
        <v>1110</v>
      </c>
      <c r="O11" s="125" t="s">
        <v>1110</v>
      </c>
      <c r="P11" s="125" t="s">
        <v>1105</v>
      </c>
      <c r="Q11" s="125" t="s">
        <v>1110</v>
      </c>
      <c r="R11" s="125" t="s">
        <v>1110</v>
      </c>
      <c r="S11" s="125" t="s">
        <v>1104</v>
      </c>
      <c r="T11" s="125" t="s">
        <v>1107</v>
      </c>
      <c r="U11" s="125" t="s">
        <v>1105</v>
      </c>
      <c r="V11" s="125" t="s">
        <v>1105</v>
      </c>
      <c r="W11" s="125" t="s">
        <v>1110</v>
      </c>
      <c r="X11" s="125" t="s">
        <v>1110</v>
      </c>
      <c r="Y11" s="125" t="s">
        <v>1104</v>
      </c>
      <c r="Z11" s="126" t="s">
        <v>1110</v>
      </c>
      <c r="AA11" s="138"/>
    </row>
    <row r="12" spans="1:27" ht="22.5">
      <c r="A12" s="131"/>
      <c r="B12" s="132"/>
      <c r="C12" s="133"/>
      <c r="D12" s="112"/>
      <c r="E12" s="112"/>
      <c r="F12" s="112"/>
      <c r="G12" s="112"/>
      <c r="H12" s="112"/>
      <c r="I12" s="112"/>
      <c r="J12" s="112"/>
      <c r="K12" s="112"/>
      <c r="L12" s="112"/>
      <c r="M12" s="112"/>
      <c r="N12" s="112"/>
      <c r="O12" s="112"/>
      <c r="P12" s="112"/>
      <c r="Q12" s="112"/>
      <c r="R12" s="112"/>
      <c r="S12" s="112"/>
      <c r="T12" s="112"/>
      <c r="U12" s="112"/>
      <c r="V12" s="112"/>
      <c r="W12" s="112"/>
      <c r="X12" s="112"/>
      <c r="Y12" s="112"/>
      <c r="Z12" s="134"/>
      <c r="AA12" s="138"/>
    </row>
    <row r="13" spans="1:27" ht="23.05" thickBot="1">
      <c r="A13" s="135"/>
      <c r="B13" s="136"/>
      <c r="C13" s="137"/>
      <c r="D13" s="117"/>
      <c r="E13" s="117"/>
      <c r="F13" s="117"/>
      <c r="G13" s="117"/>
      <c r="H13" s="117"/>
      <c r="I13" s="117"/>
      <c r="J13" s="117"/>
      <c r="K13" s="117"/>
      <c r="L13" s="117"/>
      <c r="M13" s="117"/>
      <c r="N13" s="117"/>
      <c r="O13" s="117"/>
      <c r="P13" s="117"/>
      <c r="Q13" s="117"/>
      <c r="R13" s="117"/>
      <c r="S13" s="117"/>
      <c r="T13" s="117"/>
      <c r="U13" s="117"/>
      <c r="V13" s="117"/>
      <c r="W13" s="117"/>
      <c r="X13" s="117"/>
      <c r="Y13" s="117"/>
      <c r="Z13" s="119"/>
      <c r="AA13" s="138"/>
    </row>
    <row r="14" spans="1:27" ht="22.5">
      <c r="A14" s="138"/>
      <c r="B14" s="139"/>
      <c r="C14" s="140"/>
      <c r="D14" s="112"/>
      <c r="E14" s="112"/>
      <c r="F14" s="112"/>
      <c r="G14" s="112"/>
      <c r="H14" s="112"/>
      <c r="I14" s="112"/>
      <c r="J14" s="112"/>
      <c r="K14" s="112"/>
      <c r="L14" s="112"/>
      <c r="M14" s="112"/>
      <c r="N14" s="112"/>
      <c r="O14" s="112"/>
      <c r="P14" s="112"/>
      <c r="Q14" s="112"/>
      <c r="R14" s="112"/>
      <c r="S14" s="112"/>
      <c r="T14" s="141"/>
      <c r="U14" s="141"/>
      <c r="V14" s="141"/>
      <c r="W14" s="141"/>
      <c r="X14" s="141"/>
      <c r="Y14" s="141"/>
      <c r="Z14" s="142" t="s">
        <v>1116</v>
      </c>
      <c r="AA14" s="138"/>
    </row>
    <row r="15" spans="1:27" ht="22.5">
      <c r="A15" s="138"/>
      <c r="B15" s="139"/>
      <c r="C15" s="140"/>
      <c r="D15" s="112"/>
      <c r="E15" s="112"/>
      <c r="F15" s="112"/>
      <c r="G15" s="112"/>
      <c r="H15" s="112"/>
      <c r="I15" s="112"/>
      <c r="J15" s="112"/>
      <c r="K15" s="112"/>
      <c r="L15" s="112"/>
      <c r="M15" s="112"/>
      <c r="N15" s="112"/>
      <c r="O15" s="112"/>
      <c r="P15" s="112"/>
      <c r="Q15" s="112"/>
      <c r="R15" s="112"/>
      <c r="S15" s="112"/>
      <c r="T15" s="138"/>
      <c r="U15" s="112"/>
      <c r="V15" s="138"/>
      <c r="W15" s="138"/>
      <c r="X15" s="138"/>
      <c r="Y15" s="143"/>
      <c r="Z15" s="112"/>
      <c r="AA15" s="138"/>
    </row>
    <row r="16" spans="1:27" ht="19.600000000000001">
      <c r="A16" s="144"/>
      <c r="B16" s="145" t="s">
        <v>1118</v>
      </c>
      <c r="C16" s="145"/>
      <c r="D16" s="145"/>
      <c r="E16" s="146"/>
      <c r="F16" s="145" t="s">
        <v>1119</v>
      </c>
      <c r="G16" s="147"/>
      <c r="H16" s="147"/>
      <c r="I16" s="144"/>
      <c r="J16" s="145" t="s">
        <v>1121</v>
      </c>
      <c r="K16" s="145"/>
      <c r="L16" s="147"/>
      <c r="M16" s="147"/>
      <c r="N16" s="144"/>
      <c r="O16" s="144"/>
      <c r="P16" s="145" t="s">
        <v>1122</v>
      </c>
      <c r="Q16" s="144"/>
      <c r="R16" s="146"/>
      <c r="S16" s="146"/>
      <c r="T16" s="146"/>
      <c r="U16" s="146"/>
      <c r="V16" s="146"/>
      <c r="W16" s="146"/>
      <c r="X16" s="146"/>
      <c r="Y16" s="144"/>
      <c r="Z16" s="147"/>
      <c r="AA16" s="147"/>
    </row>
    <row r="17" spans="1:27" ht="19.600000000000001">
      <c r="A17" s="138"/>
      <c r="B17" s="148"/>
      <c r="C17" s="148"/>
      <c r="D17" s="149"/>
      <c r="E17" s="149"/>
      <c r="F17" s="148"/>
      <c r="G17" s="147"/>
      <c r="H17" s="147"/>
      <c r="I17" s="138"/>
      <c r="J17" s="148" t="s">
        <v>1124</v>
      </c>
      <c r="K17" s="148"/>
      <c r="L17" s="149"/>
      <c r="M17" s="149"/>
      <c r="N17" s="149"/>
      <c r="O17" s="149"/>
      <c r="P17" s="150"/>
      <c r="Q17" s="149"/>
      <c r="R17" s="149"/>
      <c r="S17" s="149"/>
      <c r="T17" s="149"/>
      <c r="U17" s="149"/>
      <c r="V17" s="149"/>
      <c r="W17" s="149"/>
      <c r="X17" s="149"/>
      <c r="Y17" s="151"/>
      <c r="Z17" s="144"/>
      <c r="AA17" s="147"/>
    </row>
    <row r="18" spans="1:27" ht="19.600000000000001">
      <c r="A18" s="138"/>
      <c r="B18" s="148"/>
      <c r="C18" s="148"/>
      <c r="D18" s="149"/>
      <c r="E18" s="149"/>
      <c r="F18" s="148"/>
      <c r="G18" s="147"/>
      <c r="H18" s="147"/>
      <c r="I18" s="138"/>
      <c r="J18" s="148"/>
      <c r="K18" s="148"/>
      <c r="L18" s="149"/>
      <c r="M18" s="149"/>
      <c r="N18" s="149"/>
      <c r="O18" s="149"/>
      <c r="P18" s="150"/>
      <c r="Q18" s="149"/>
      <c r="R18" s="149"/>
      <c r="S18" s="149"/>
      <c r="T18" s="149"/>
      <c r="U18" s="149"/>
      <c r="V18" s="149"/>
      <c r="W18" s="149"/>
      <c r="X18" s="149"/>
      <c r="Y18" s="151"/>
      <c r="Z18" s="144"/>
      <c r="AA18" s="147"/>
    </row>
    <row r="19" spans="1:27" ht="22.5">
      <c r="A19" s="152" t="s">
        <v>1125</v>
      </c>
      <c r="B19" s="153"/>
      <c r="C19" s="152"/>
      <c r="D19" s="154"/>
      <c r="E19" s="154"/>
      <c r="F19" s="154"/>
      <c r="G19" s="154"/>
      <c r="H19" s="154"/>
      <c r="I19" s="154"/>
      <c r="J19" s="155"/>
      <c r="K19" s="155"/>
      <c r="L19" s="155"/>
      <c r="M19" s="155"/>
      <c r="N19" s="155"/>
      <c r="O19" s="155"/>
      <c r="P19" s="153"/>
      <c r="Q19" s="155"/>
      <c r="R19" s="155"/>
      <c r="S19" s="155"/>
      <c r="T19" s="155"/>
      <c r="U19" s="155"/>
      <c r="V19" s="155"/>
      <c r="W19" s="155"/>
      <c r="X19" s="155"/>
      <c r="Y19" s="155"/>
      <c r="Z19" s="155"/>
      <c r="AA19" s="165"/>
    </row>
    <row r="20" spans="1:27" ht="22.5">
      <c r="A20" s="156" t="s">
        <v>1126</v>
      </c>
      <c r="B20" s="153"/>
      <c r="C20" s="152"/>
      <c r="D20" s="157"/>
      <c r="E20" s="154"/>
      <c r="F20" s="154"/>
      <c r="G20" s="158"/>
      <c r="H20" s="158"/>
      <c r="I20" s="158"/>
      <c r="J20" s="159"/>
      <c r="K20" s="159"/>
      <c r="L20" s="153"/>
      <c r="M20" s="153"/>
      <c r="N20" s="153"/>
      <c r="O20" s="153"/>
      <c r="P20" s="153"/>
      <c r="Q20" s="153"/>
      <c r="R20" s="153"/>
      <c r="S20" s="153"/>
      <c r="T20" s="153"/>
      <c r="U20" s="153"/>
      <c r="V20" s="153"/>
      <c r="W20" s="153"/>
      <c r="X20" s="153"/>
      <c r="Y20" s="153"/>
      <c r="Z20" s="153"/>
      <c r="AA20" s="153"/>
    </row>
    <row r="21" spans="1:27" ht="22.5">
      <c r="A21" s="160" t="s">
        <v>1127</v>
      </c>
      <c r="B21" s="153"/>
      <c r="C21" s="152"/>
      <c r="D21" s="157"/>
      <c r="E21" s="154"/>
      <c r="F21" s="154"/>
      <c r="G21" s="158"/>
      <c r="H21" s="158"/>
      <c r="I21" s="158"/>
      <c r="J21" s="153"/>
      <c r="K21" s="153"/>
      <c r="L21" s="153"/>
      <c r="M21" s="153"/>
      <c r="N21" s="153"/>
      <c r="O21" s="153"/>
      <c r="P21" s="153"/>
      <c r="Q21" s="153"/>
      <c r="R21" s="153"/>
      <c r="S21" s="153"/>
      <c r="T21" s="153"/>
      <c r="U21" s="153"/>
      <c r="V21" s="153"/>
      <c r="W21" s="153"/>
      <c r="X21" s="153"/>
      <c r="Y21" s="153"/>
      <c r="Z21" s="153"/>
      <c r="AA21" s="153"/>
    </row>
    <row r="22" spans="1:27" ht="22.5">
      <c r="A22" s="160" t="s">
        <v>1128</v>
      </c>
      <c r="B22" s="153"/>
      <c r="C22" s="152"/>
      <c r="D22" s="157"/>
      <c r="E22" s="154"/>
      <c r="F22" s="154"/>
      <c r="G22" s="158"/>
      <c r="H22" s="158"/>
      <c r="I22" s="158"/>
      <c r="J22" s="153"/>
      <c r="K22" s="153"/>
      <c r="L22" s="153"/>
      <c r="M22" s="153"/>
      <c r="N22" s="153"/>
      <c r="O22" s="153"/>
      <c r="P22" s="153"/>
      <c r="Q22" s="153"/>
      <c r="R22" s="153"/>
      <c r="S22" s="153"/>
      <c r="T22" s="153"/>
      <c r="U22" s="153"/>
      <c r="V22" s="153"/>
      <c r="W22" s="153"/>
      <c r="X22" s="153"/>
      <c r="Y22" s="153"/>
      <c r="Z22" s="153"/>
      <c r="AA22" s="153"/>
    </row>
    <row r="23" spans="1:27" ht="19.600000000000001">
      <c r="AA23" s="138"/>
    </row>
    <row r="24" spans="1:27" ht="19.600000000000001">
      <c r="AA24" s="138"/>
    </row>
    <row r="25" spans="1:27" ht="19.600000000000001">
      <c r="AA25" s="138"/>
    </row>
    <row r="26" spans="1:27" ht="19.600000000000001">
      <c r="AA26" s="138"/>
    </row>
  </sheetData>
  <mergeCells count="35">
    <mergeCell ref="A1:B1"/>
    <mergeCell ref="U1:V1"/>
    <mergeCell ref="W1:Z1"/>
    <mergeCell ref="A2:B2"/>
    <mergeCell ref="U2:V2"/>
    <mergeCell ref="W2:Z2"/>
    <mergeCell ref="A3:Z3"/>
    <mergeCell ref="A4:V4"/>
    <mergeCell ref="A5:B7"/>
    <mergeCell ref="C5:C7"/>
    <mergeCell ref="D5:D7"/>
    <mergeCell ref="E5:E7"/>
    <mergeCell ref="F5:F7"/>
    <mergeCell ref="G5:G7"/>
    <mergeCell ref="H5:H7"/>
    <mergeCell ref="I5:I7"/>
    <mergeCell ref="Z5:Z7"/>
    <mergeCell ref="T5:T7"/>
    <mergeCell ref="U5:U7"/>
    <mergeCell ref="A9:A11"/>
    <mergeCell ref="V5:V7"/>
    <mergeCell ref="W5:W7"/>
    <mergeCell ref="X5:X7"/>
    <mergeCell ref="Y5:Y7"/>
    <mergeCell ref="A8:B8"/>
    <mergeCell ref="P5:P7"/>
    <mergeCell ref="Q5:Q7"/>
    <mergeCell ref="R5:R7"/>
    <mergeCell ref="S5:S7"/>
    <mergeCell ref="J5:J7"/>
    <mergeCell ref="K5:K7"/>
    <mergeCell ref="L5:L7"/>
    <mergeCell ref="M5:M7"/>
    <mergeCell ref="N5:N7"/>
    <mergeCell ref="O5:O7"/>
  </mergeCells>
  <phoneticPr fontId="14" type="noConversion"/>
  <hyperlinks>
    <hyperlink ref="P1" location="預告統計資料發布時間表!A1" display="回發布時間表" xr:uid="{00000000-0004-0000-3600-000000000000}"/>
    <hyperlink ref="AA2" location="預告統計資料發布時間表!A1" display="回發布時間表" xr:uid="{00000000-0004-0000-3600-000001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30"/>
  <sheetViews>
    <sheetView workbookViewId="0">
      <selection activeCell="G2" sqref="G2"/>
    </sheetView>
  </sheetViews>
  <sheetFormatPr defaultRowHeight="16.149999999999999"/>
  <cols>
    <col min="1" max="1" width="10.09765625" customWidth="1"/>
    <col min="3" max="3" width="33" bestFit="1" customWidth="1"/>
    <col min="4" max="4" width="24.3984375" bestFit="1" customWidth="1"/>
    <col min="5" max="5" width="6.5" bestFit="1" customWidth="1"/>
    <col min="6" max="6" width="30.69921875" bestFit="1" customWidth="1"/>
  </cols>
  <sheetData>
    <row r="1" spans="1:7" ht="16.7" thickBot="1">
      <c r="A1" s="167" t="s">
        <v>1131</v>
      </c>
      <c r="B1" s="168"/>
      <c r="C1" s="168"/>
      <c r="D1" s="167" t="s">
        <v>1132</v>
      </c>
      <c r="E1" s="1016" t="s">
        <v>1068</v>
      </c>
      <c r="F1" s="1017"/>
    </row>
    <row r="2" spans="1:7" ht="16.7" thickBot="1">
      <c r="A2" s="167" t="s">
        <v>1133</v>
      </c>
      <c r="B2" s="169" t="s">
        <v>1134</v>
      </c>
      <c r="C2" s="170"/>
      <c r="D2" s="167" t="s">
        <v>1135</v>
      </c>
      <c r="E2" s="1016" t="s">
        <v>1137</v>
      </c>
      <c r="F2" s="1017"/>
      <c r="G2" s="171" t="s">
        <v>1138</v>
      </c>
    </row>
    <row r="3" spans="1:7" ht="28.25">
      <c r="A3" s="1018" t="s">
        <v>1139</v>
      </c>
      <c r="B3" s="1018"/>
      <c r="C3" s="1018"/>
      <c r="D3" s="1018"/>
      <c r="E3" s="1018"/>
      <c r="F3" s="1018"/>
      <c r="G3" s="168"/>
    </row>
    <row r="4" spans="1:7">
      <c r="A4" s="1019"/>
      <c r="B4" s="1019"/>
      <c r="C4" s="1019"/>
      <c r="D4" s="1019"/>
      <c r="E4" s="1019"/>
      <c r="F4" s="1019"/>
      <c r="G4" s="168"/>
    </row>
    <row r="5" spans="1:7" ht="16.7" thickBot="1">
      <c r="A5" s="1020" t="s">
        <v>1140</v>
      </c>
      <c r="B5" s="1020"/>
      <c r="C5" s="1020"/>
      <c r="D5" s="1020"/>
      <c r="E5" s="1020"/>
      <c r="F5" s="1020"/>
      <c r="G5" s="168"/>
    </row>
    <row r="6" spans="1:7">
      <c r="A6" s="1009" t="s">
        <v>1141</v>
      </c>
      <c r="B6" s="1009"/>
      <c r="C6" s="972"/>
      <c r="D6" s="1012" t="s">
        <v>1143</v>
      </c>
      <c r="E6" s="172"/>
      <c r="F6" s="1014" t="s">
        <v>1145</v>
      </c>
      <c r="G6" s="168"/>
    </row>
    <row r="7" spans="1:7" ht="78.95" thickBot="1">
      <c r="A7" s="1010"/>
      <c r="B7" s="1010"/>
      <c r="C7" s="1011"/>
      <c r="D7" s="1013"/>
      <c r="E7" s="173" t="s">
        <v>1146</v>
      </c>
      <c r="F7" s="1015"/>
      <c r="G7" s="168"/>
    </row>
    <row r="8" spans="1:7" ht="19.600000000000001">
      <c r="A8" s="997" t="s">
        <v>1148</v>
      </c>
      <c r="B8" s="999" t="s">
        <v>1078</v>
      </c>
      <c r="C8" s="1000"/>
      <c r="D8" s="174">
        <v>102</v>
      </c>
      <c r="E8" s="175"/>
      <c r="F8" s="176">
        <v>1.4</v>
      </c>
      <c r="G8" s="168"/>
    </row>
    <row r="9" spans="1:7" ht="19.600000000000001">
      <c r="A9" s="997"/>
      <c r="B9" s="1001" t="s">
        <v>1149</v>
      </c>
      <c r="C9" s="1002"/>
      <c r="D9" s="177">
        <v>102</v>
      </c>
      <c r="E9" s="178"/>
      <c r="F9" s="179">
        <v>1.4</v>
      </c>
      <c r="G9" s="168"/>
    </row>
    <row r="10" spans="1:7" ht="19.600000000000001">
      <c r="A10" s="997"/>
      <c r="B10" s="1003" t="s">
        <v>1150</v>
      </c>
      <c r="C10" s="1004"/>
      <c r="D10" s="177"/>
      <c r="E10" s="178"/>
      <c r="F10" s="180"/>
      <c r="G10" s="168"/>
    </row>
    <row r="11" spans="1:7" ht="19.600000000000001">
      <c r="A11" s="998"/>
      <c r="B11" s="994" t="s">
        <v>1151</v>
      </c>
      <c r="C11" s="1005"/>
      <c r="D11" s="177"/>
      <c r="E11" s="178"/>
      <c r="F11" s="180"/>
      <c r="G11" s="168"/>
    </row>
    <row r="12" spans="1:7" ht="19.600000000000001">
      <c r="A12" s="1006" t="s">
        <v>1152</v>
      </c>
      <c r="B12" s="1003" t="s">
        <v>1153</v>
      </c>
      <c r="C12" s="1004"/>
      <c r="D12" s="177"/>
      <c r="E12" s="178"/>
      <c r="F12" s="180"/>
      <c r="G12" s="168"/>
    </row>
    <row r="13" spans="1:7" ht="19.600000000000001">
      <c r="A13" s="1007"/>
      <c r="B13" s="1003" t="s">
        <v>1154</v>
      </c>
      <c r="C13" s="1004"/>
      <c r="D13" s="177">
        <v>102</v>
      </c>
      <c r="E13" s="178"/>
      <c r="F13" s="181"/>
      <c r="G13" s="168"/>
    </row>
    <row r="14" spans="1:7" ht="19.600000000000001">
      <c r="A14" s="1007"/>
      <c r="B14" s="1003" t="s">
        <v>1156</v>
      </c>
      <c r="C14" s="1004"/>
      <c r="D14" s="177">
        <v>102</v>
      </c>
      <c r="E14" s="178"/>
      <c r="F14" s="181"/>
      <c r="G14" s="168"/>
    </row>
    <row r="15" spans="1:7" ht="19.600000000000001">
      <c r="A15" s="1007"/>
      <c r="B15" s="992" t="s">
        <v>1157</v>
      </c>
      <c r="C15" s="182" t="s">
        <v>1158</v>
      </c>
      <c r="D15" s="183" t="s">
        <v>1159</v>
      </c>
      <c r="E15" s="175"/>
      <c r="F15" s="184"/>
      <c r="G15" s="168"/>
    </row>
    <row r="16" spans="1:7" ht="19.600000000000001">
      <c r="A16" s="1007"/>
      <c r="B16" s="992"/>
      <c r="C16" s="185" t="s">
        <v>1160</v>
      </c>
      <c r="D16" s="177"/>
      <c r="E16" s="178"/>
      <c r="F16" s="181"/>
      <c r="G16" s="168"/>
    </row>
    <row r="17" spans="1:7" ht="19.600000000000001">
      <c r="A17" s="1007"/>
      <c r="B17" s="993"/>
      <c r="C17" s="185" t="s">
        <v>1161</v>
      </c>
      <c r="D17" s="177"/>
      <c r="E17" s="178"/>
      <c r="F17" s="181"/>
      <c r="G17" s="168"/>
    </row>
    <row r="18" spans="1:7" ht="19.600000000000001">
      <c r="A18" s="1007"/>
      <c r="B18" s="991" t="s">
        <v>1162</v>
      </c>
      <c r="C18" s="185" t="s">
        <v>1163</v>
      </c>
      <c r="D18" s="186">
        <v>101.85</v>
      </c>
      <c r="E18" s="178"/>
      <c r="F18" s="181"/>
      <c r="G18" s="168"/>
    </row>
    <row r="19" spans="1:7" ht="19.600000000000001">
      <c r="A19" s="1007"/>
      <c r="B19" s="992"/>
      <c r="C19" s="185" t="s">
        <v>1164</v>
      </c>
      <c r="D19" s="187">
        <v>101.85</v>
      </c>
      <c r="E19" s="178"/>
      <c r="F19" s="181"/>
      <c r="G19" s="168"/>
    </row>
    <row r="20" spans="1:7" ht="19.600000000000001">
      <c r="A20" s="1007"/>
      <c r="B20" s="993"/>
      <c r="C20" s="185" t="s">
        <v>1161</v>
      </c>
      <c r="D20" s="188" t="s">
        <v>1114</v>
      </c>
      <c r="E20" s="178"/>
      <c r="F20" s="181"/>
      <c r="G20" s="168"/>
    </row>
    <row r="21" spans="1:7" ht="19.600000000000001">
      <c r="A21" s="1007"/>
      <c r="B21" s="994" t="s">
        <v>1165</v>
      </c>
      <c r="C21" s="185" t="s">
        <v>1166</v>
      </c>
      <c r="D21" s="189"/>
      <c r="E21" s="189"/>
      <c r="F21" s="180"/>
      <c r="G21" s="168"/>
    </row>
    <row r="22" spans="1:7" ht="19.600000000000001">
      <c r="A22" s="1007"/>
      <c r="B22" s="994"/>
      <c r="C22" s="185" t="s">
        <v>1168</v>
      </c>
      <c r="D22" s="189"/>
      <c r="E22" s="189"/>
      <c r="F22" s="180"/>
      <c r="G22" s="168"/>
    </row>
    <row r="23" spans="1:7" ht="19.600000000000001">
      <c r="A23" s="1008"/>
      <c r="B23" s="994"/>
      <c r="C23" s="185" t="s">
        <v>1169</v>
      </c>
      <c r="D23" s="189"/>
      <c r="E23" s="189"/>
      <c r="F23" s="179">
        <v>1.4</v>
      </c>
      <c r="G23" s="168"/>
    </row>
    <row r="24" spans="1:7" ht="20.2" thickBot="1">
      <c r="A24" s="995" t="s">
        <v>1170</v>
      </c>
      <c r="B24" s="995"/>
      <c r="C24" s="996"/>
      <c r="D24" s="190">
        <v>0.15</v>
      </c>
      <c r="E24" s="191"/>
      <c r="F24" s="192"/>
      <c r="G24" s="168"/>
    </row>
    <row r="25" spans="1:7">
      <c r="A25" s="193" t="s">
        <v>1117</v>
      </c>
      <c r="B25" s="168" t="s">
        <v>1172</v>
      </c>
      <c r="C25" s="168" t="s">
        <v>1173</v>
      </c>
      <c r="D25" s="168" t="s">
        <v>1174</v>
      </c>
      <c r="E25" s="193"/>
      <c r="F25" s="194"/>
      <c r="G25" s="168"/>
    </row>
    <row r="26" spans="1:7">
      <c r="A26" s="195"/>
      <c r="B26" s="195"/>
      <c r="C26" s="195" t="s">
        <v>1175</v>
      </c>
      <c r="D26" s="195"/>
      <c r="E26" s="195"/>
      <c r="F26" s="196" t="s">
        <v>1176</v>
      </c>
      <c r="G26" s="168"/>
    </row>
    <row r="27" spans="1:7">
      <c r="A27" s="168"/>
      <c r="B27" s="168"/>
      <c r="C27" s="194"/>
      <c r="D27" s="168"/>
      <c r="E27" s="168"/>
      <c r="F27" s="194"/>
      <c r="G27" s="168"/>
    </row>
    <row r="28" spans="1:7">
      <c r="A28" s="168"/>
      <c r="B28" s="168"/>
      <c r="C28" s="194"/>
      <c r="D28" s="168"/>
      <c r="E28" s="168"/>
      <c r="F28" s="194"/>
      <c r="G28" s="168"/>
    </row>
    <row r="29" spans="1:7">
      <c r="A29" s="197" t="s">
        <v>1177</v>
      </c>
      <c r="B29" s="168"/>
      <c r="C29" s="194"/>
      <c r="D29" s="168"/>
      <c r="E29" s="168"/>
      <c r="F29" s="194"/>
      <c r="G29" s="168"/>
    </row>
    <row r="30" spans="1:7">
      <c r="A30" s="197" t="s">
        <v>1178</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3700-000000000000}"/>
    <hyperlink ref="G2" location="預告統計資料發布時間表!A1" display="返回發佈時間表" xr:uid="{00000000-0004-0000-3700-000001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M18"/>
  <sheetViews>
    <sheetView workbookViewId="0">
      <selection activeCell="M1" sqref="M1"/>
    </sheetView>
  </sheetViews>
  <sheetFormatPr defaultRowHeight="16.149999999999999"/>
  <sheetData>
    <row r="1" spans="1:13" ht="19.05">
      <c r="A1" s="198" t="s">
        <v>1180</v>
      </c>
      <c r="B1" s="199"/>
      <c r="C1" s="200"/>
      <c r="D1" s="199"/>
      <c r="E1" s="199"/>
      <c r="F1" s="199"/>
      <c r="G1" s="200"/>
      <c r="H1" s="200"/>
      <c r="I1" s="1038" t="s">
        <v>1181</v>
      </c>
      <c r="J1" s="1038"/>
      <c r="K1" s="1038" t="s">
        <v>1183</v>
      </c>
      <c r="L1" s="1038"/>
      <c r="M1" s="201" t="s">
        <v>1129</v>
      </c>
    </row>
    <row r="2" spans="1:13" ht="19.600000000000001">
      <c r="A2" s="198" t="s">
        <v>1184</v>
      </c>
      <c r="B2" s="202" t="s">
        <v>1185</v>
      </c>
      <c r="C2" s="200"/>
      <c r="D2" s="203"/>
      <c r="E2" s="203"/>
      <c r="F2" s="203"/>
      <c r="G2" s="202"/>
      <c r="H2" s="200"/>
      <c r="I2" s="1038" t="s">
        <v>1071</v>
      </c>
      <c r="J2" s="1038"/>
      <c r="K2" s="1038" t="s">
        <v>1186</v>
      </c>
      <c r="L2" s="1038"/>
      <c r="M2" s="204"/>
    </row>
    <row r="3" spans="1:13" ht="24.2">
      <c r="A3" s="1039" t="s">
        <v>1187</v>
      </c>
      <c r="B3" s="1040"/>
      <c r="C3" s="1040"/>
      <c r="D3" s="1040"/>
      <c r="E3" s="1040"/>
      <c r="F3" s="1040"/>
      <c r="G3" s="1040"/>
      <c r="H3" s="1040"/>
      <c r="I3" s="1040"/>
      <c r="J3" s="1040"/>
      <c r="K3" s="1040"/>
      <c r="L3" s="1040"/>
      <c r="M3" s="205"/>
    </row>
    <row r="4" spans="1:13" ht="20.2" thickBot="1">
      <c r="A4" s="206"/>
      <c r="B4" s="207"/>
      <c r="C4" s="207"/>
      <c r="D4" s="207"/>
      <c r="E4" s="207"/>
      <c r="F4" s="1037" t="s">
        <v>1188</v>
      </c>
      <c r="G4" s="1037"/>
      <c r="H4" s="1037"/>
      <c r="I4" s="207"/>
      <c r="J4" s="207"/>
      <c r="K4" s="1021" t="s">
        <v>1189</v>
      </c>
      <c r="L4" s="1021"/>
      <c r="M4" s="208"/>
    </row>
    <row r="5" spans="1:13">
      <c r="A5" s="1024" t="s">
        <v>1190</v>
      </c>
      <c r="B5" s="1027" t="s">
        <v>1191</v>
      </c>
      <c r="C5" s="1030" t="s">
        <v>1193</v>
      </c>
      <c r="D5" s="1031"/>
      <c r="E5" s="1031"/>
      <c r="F5" s="1031"/>
      <c r="G5" s="1031"/>
      <c r="H5" s="1031"/>
      <c r="I5" s="1031"/>
      <c r="J5" s="1032" t="s">
        <v>1194</v>
      </c>
      <c r="K5" s="1033"/>
      <c r="L5" s="1030"/>
      <c r="M5" s="209"/>
    </row>
    <row r="6" spans="1:13">
      <c r="A6" s="1025"/>
      <c r="B6" s="1028"/>
      <c r="C6" s="1034" t="s">
        <v>1195</v>
      </c>
      <c r="D6" s="1036" t="s">
        <v>1196</v>
      </c>
      <c r="E6" s="1036"/>
      <c r="F6" s="1036"/>
      <c r="G6" s="1036" t="s">
        <v>1197</v>
      </c>
      <c r="H6" s="1036"/>
      <c r="I6" s="1036"/>
      <c r="J6" s="1036" t="s">
        <v>1198</v>
      </c>
      <c r="K6" s="1036"/>
      <c r="L6" s="1036"/>
      <c r="M6" s="209"/>
    </row>
    <row r="7" spans="1:13" ht="16.7" thickBot="1">
      <c r="A7" s="1026"/>
      <c r="B7" s="1029"/>
      <c r="C7" s="1035"/>
      <c r="D7" s="210" t="s">
        <v>1200</v>
      </c>
      <c r="E7" s="210" t="s">
        <v>1201</v>
      </c>
      <c r="F7" s="210" t="s">
        <v>1202</v>
      </c>
      <c r="G7" s="210" t="s">
        <v>1203</v>
      </c>
      <c r="H7" s="210" t="s">
        <v>1204</v>
      </c>
      <c r="I7" s="210" t="s">
        <v>1205</v>
      </c>
      <c r="J7" s="210" t="s">
        <v>1203</v>
      </c>
      <c r="K7" s="210" t="s">
        <v>1206</v>
      </c>
      <c r="L7" s="210" t="s">
        <v>1205</v>
      </c>
      <c r="M7" s="209"/>
    </row>
    <row r="8" spans="1:13">
      <c r="A8" s="211" t="s">
        <v>1207</v>
      </c>
      <c r="B8" s="212">
        <v>213</v>
      </c>
      <c r="C8" s="212">
        <v>183</v>
      </c>
      <c r="D8" s="212" t="s">
        <v>1208</v>
      </c>
      <c r="E8" s="212" t="s">
        <v>1208</v>
      </c>
      <c r="F8" s="212" t="s">
        <v>1209</v>
      </c>
      <c r="G8" s="212" t="s">
        <v>1210</v>
      </c>
      <c r="H8" s="212">
        <v>183</v>
      </c>
      <c r="I8" s="212">
        <v>183</v>
      </c>
      <c r="J8" s="212">
        <v>30</v>
      </c>
      <c r="K8" s="212">
        <v>30</v>
      </c>
      <c r="L8" s="213" t="s">
        <v>1210</v>
      </c>
      <c r="M8" s="209"/>
    </row>
    <row r="9" spans="1:13">
      <c r="A9" s="214" t="s">
        <v>1211</v>
      </c>
      <c r="B9" s="215" t="s">
        <v>1208</v>
      </c>
      <c r="C9" s="215" t="s">
        <v>1208</v>
      </c>
      <c r="D9" s="215" t="s">
        <v>1208</v>
      </c>
      <c r="E9" s="215" t="s">
        <v>1210</v>
      </c>
      <c r="F9" s="215" t="s">
        <v>1210</v>
      </c>
      <c r="G9" s="215" t="s">
        <v>1210</v>
      </c>
      <c r="H9" s="215" t="s">
        <v>1210</v>
      </c>
      <c r="I9" s="215" t="s">
        <v>1210</v>
      </c>
      <c r="J9" s="215" t="s">
        <v>1210</v>
      </c>
      <c r="K9" s="215" t="s">
        <v>1210</v>
      </c>
      <c r="L9" s="216" t="s">
        <v>1210</v>
      </c>
      <c r="M9" s="209"/>
    </row>
    <row r="10" spans="1:13">
      <c r="A10" s="214" t="s">
        <v>1212</v>
      </c>
      <c r="B10" s="215">
        <v>130</v>
      </c>
      <c r="C10" s="215">
        <v>100</v>
      </c>
      <c r="D10" s="215" t="s">
        <v>1210</v>
      </c>
      <c r="E10" s="215" t="s">
        <v>1210</v>
      </c>
      <c r="F10" s="215" t="s">
        <v>1210</v>
      </c>
      <c r="G10" s="215">
        <v>100</v>
      </c>
      <c r="H10" s="215">
        <v>100</v>
      </c>
      <c r="I10" s="215" t="s">
        <v>1210</v>
      </c>
      <c r="J10" s="215">
        <v>30</v>
      </c>
      <c r="K10" s="215">
        <v>30</v>
      </c>
      <c r="L10" s="216" t="s">
        <v>1210</v>
      </c>
      <c r="M10" s="209"/>
    </row>
    <row r="11" spans="1:13" ht="16.7" thickBot="1">
      <c r="A11" s="217" t="s">
        <v>1213</v>
      </c>
      <c r="B11" s="218">
        <v>83</v>
      </c>
      <c r="C11" s="218">
        <v>83</v>
      </c>
      <c r="D11" s="218" t="s">
        <v>1210</v>
      </c>
      <c r="E11" s="218" t="s">
        <v>1210</v>
      </c>
      <c r="F11" s="218" t="s">
        <v>1210</v>
      </c>
      <c r="G11" s="218">
        <v>83</v>
      </c>
      <c r="H11" s="218">
        <v>83</v>
      </c>
      <c r="I11" s="218" t="s">
        <v>1210</v>
      </c>
      <c r="J11" s="218" t="s">
        <v>1210</v>
      </c>
      <c r="K11" s="218" t="s">
        <v>1210</v>
      </c>
      <c r="L11" s="219" t="s">
        <v>1210</v>
      </c>
      <c r="M11" s="209"/>
    </row>
    <row r="12" spans="1:13">
      <c r="A12" s="220" t="s">
        <v>1214</v>
      </c>
      <c r="B12" s="208"/>
      <c r="C12" s="208"/>
      <c r="D12" s="208" t="s">
        <v>1119</v>
      </c>
      <c r="E12" s="221"/>
      <c r="F12" s="220" t="s">
        <v>1121</v>
      </c>
      <c r="G12" s="208"/>
      <c r="H12" s="208"/>
      <c r="I12" s="208"/>
      <c r="J12" s="222" t="s">
        <v>1122</v>
      </c>
      <c r="K12" s="223"/>
      <c r="L12" s="223"/>
      <c r="M12" s="208"/>
    </row>
    <row r="13" spans="1:13">
      <c r="A13" s="208"/>
      <c r="B13" s="208"/>
      <c r="C13" s="208"/>
      <c r="D13" s="221"/>
      <c r="E13" s="221"/>
      <c r="F13" s="208" t="s">
        <v>1215</v>
      </c>
      <c r="G13" s="208"/>
      <c r="H13" s="208"/>
      <c r="I13" s="208"/>
      <c r="J13" s="208"/>
      <c r="K13" s="1021"/>
      <c r="L13" s="1021"/>
      <c r="M13" s="208"/>
    </row>
    <row r="14" spans="1:13">
      <c r="A14" s="220"/>
      <c r="B14" s="208"/>
      <c r="C14" s="208"/>
      <c r="D14" s="221"/>
      <c r="E14" s="221"/>
      <c r="F14" s="221"/>
      <c r="G14" s="208"/>
      <c r="H14" s="208"/>
      <c r="I14" s="208"/>
      <c r="J14" s="208"/>
      <c r="K14" s="208"/>
      <c r="L14" s="208"/>
      <c r="M14" s="208"/>
    </row>
    <row r="15" spans="1:13">
      <c r="A15" s="208" t="s">
        <v>1216</v>
      </c>
      <c r="B15" s="208"/>
      <c r="C15" s="208"/>
      <c r="D15" s="208"/>
      <c r="E15" s="208"/>
      <c r="F15" s="208"/>
      <c r="G15" s="208"/>
      <c r="H15" s="208"/>
      <c r="I15" s="208"/>
      <c r="J15" s="208"/>
      <c r="K15" s="208"/>
      <c r="L15" s="208"/>
      <c r="M15" s="208"/>
    </row>
    <row r="16" spans="1:13">
      <c r="A16" s="1022" t="s">
        <v>1217</v>
      </c>
      <c r="B16" s="1022"/>
      <c r="C16" s="1022"/>
      <c r="D16" s="1022"/>
      <c r="E16" s="1022"/>
      <c r="F16" s="1022"/>
      <c r="G16" s="1022"/>
      <c r="H16" s="1022"/>
      <c r="I16" s="1022"/>
      <c r="J16" s="1022"/>
      <c r="K16" s="1022"/>
      <c r="L16" s="1022"/>
      <c r="M16" s="208"/>
    </row>
    <row r="17" spans="1:13">
      <c r="A17" s="1023" t="s">
        <v>1218</v>
      </c>
      <c r="B17" s="1023"/>
      <c r="C17" s="1023"/>
      <c r="D17" s="1023"/>
      <c r="E17" s="1023"/>
      <c r="F17" s="1023"/>
      <c r="G17" s="1023"/>
      <c r="H17" s="1023"/>
      <c r="I17" s="1023"/>
      <c r="J17" s="1023"/>
      <c r="K17" s="1023"/>
      <c r="L17" s="1023"/>
      <c r="M17" s="208"/>
    </row>
    <row r="18" spans="1:13">
      <c r="A18" s="1023" t="s">
        <v>1219</v>
      </c>
      <c r="B18" s="1023"/>
      <c r="C18" s="1023"/>
      <c r="D18" s="1023"/>
      <c r="E18" s="1023"/>
      <c r="F18" s="1023"/>
      <c r="G18" s="1023"/>
      <c r="H18" s="1023"/>
      <c r="I18" s="1023"/>
      <c r="J18" s="1023"/>
      <c r="K18" s="1023"/>
      <c r="L18" s="1023"/>
      <c r="M18" s="208"/>
    </row>
  </sheetData>
  <mergeCells count="19">
    <mergeCell ref="F4:H4"/>
    <mergeCell ref="K4:L4"/>
    <mergeCell ref="I1:J1"/>
    <mergeCell ref="K1:L1"/>
    <mergeCell ref="I2:J2"/>
    <mergeCell ref="K2:L2"/>
    <mergeCell ref="A3:L3"/>
    <mergeCell ref="K13:L13"/>
    <mergeCell ref="A16:L16"/>
    <mergeCell ref="A17:L17"/>
    <mergeCell ref="A18:L18"/>
    <mergeCell ref="A5:A7"/>
    <mergeCell ref="B5:B7"/>
    <mergeCell ref="C5:I5"/>
    <mergeCell ref="J5:L5"/>
    <mergeCell ref="C6:C7"/>
    <mergeCell ref="D6:F6"/>
    <mergeCell ref="G6:I6"/>
    <mergeCell ref="J6:L6"/>
  </mergeCells>
  <phoneticPr fontId="14" type="noConversion"/>
  <hyperlinks>
    <hyperlink ref="M1" location="預告統計資料發布時間表!A1" display="回發布時間表" xr:uid="{00000000-0004-0000-38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M18"/>
  <sheetViews>
    <sheetView workbookViewId="0">
      <selection activeCell="M2" sqref="M2"/>
    </sheetView>
  </sheetViews>
  <sheetFormatPr defaultRowHeight="16.149999999999999"/>
  <cols>
    <col min="2" max="7" width="6.5" bestFit="1" customWidth="1"/>
    <col min="8" max="8" width="12.09765625" customWidth="1"/>
    <col min="9" max="9" width="6.5" bestFit="1" customWidth="1"/>
    <col min="10" max="10" width="10" bestFit="1" customWidth="1"/>
    <col min="11" max="11" width="9.3984375" customWidth="1"/>
    <col min="12" max="12" width="53" bestFit="1" customWidth="1"/>
  </cols>
  <sheetData>
    <row r="1" spans="1:13" ht="16.7" thickBot="1">
      <c r="A1" s="224" t="s">
        <v>1221</v>
      </c>
      <c r="B1" s="225"/>
      <c r="C1" s="225"/>
      <c r="D1" s="225"/>
      <c r="E1" s="225"/>
      <c r="F1" s="225"/>
      <c r="G1" s="225"/>
      <c r="H1" s="225"/>
      <c r="I1" s="225"/>
      <c r="J1" s="226" t="s">
        <v>1067</v>
      </c>
      <c r="K1" s="1047" t="s">
        <v>1182</v>
      </c>
      <c r="L1" s="1048"/>
      <c r="M1" s="227"/>
    </row>
    <row r="2" spans="1:13" ht="16.7" thickBot="1">
      <c r="A2" s="224" t="s">
        <v>1222</v>
      </c>
      <c r="B2" s="1049" t="s">
        <v>1223</v>
      </c>
      <c r="C2" s="1049"/>
      <c r="D2" s="228"/>
      <c r="E2" s="228"/>
      <c r="F2" s="228"/>
      <c r="G2" s="228"/>
      <c r="H2" s="229"/>
      <c r="I2" s="230"/>
      <c r="J2" s="226" t="s">
        <v>1224</v>
      </c>
      <c r="K2" s="1048" t="s">
        <v>1225</v>
      </c>
      <c r="L2" s="1048"/>
      <c r="M2" s="201" t="s">
        <v>1129</v>
      </c>
    </row>
    <row r="3" spans="1:13" ht="28.25">
      <c r="A3" s="1050" t="s">
        <v>1226</v>
      </c>
      <c r="B3" s="1050"/>
      <c r="C3" s="1050"/>
      <c r="D3" s="1050"/>
      <c r="E3" s="1050"/>
      <c r="F3" s="1050"/>
      <c r="G3" s="1050"/>
      <c r="H3" s="1050"/>
      <c r="I3" s="1050"/>
      <c r="J3" s="1050"/>
      <c r="K3" s="1050"/>
      <c r="L3" s="1050"/>
      <c r="M3" s="227"/>
    </row>
    <row r="4" spans="1:13" ht="20.2" thickBot="1">
      <c r="A4" s="231"/>
      <c r="B4" s="232"/>
      <c r="C4" s="232"/>
      <c r="D4" s="232"/>
      <c r="E4" s="1051" t="s">
        <v>1227</v>
      </c>
      <c r="F4" s="1051"/>
      <c r="G4" s="1051"/>
      <c r="H4" s="1051"/>
      <c r="I4" s="232"/>
      <c r="J4" s="232"/>
      <c r="K4" s="232"/>
      <c r="L4" s="233" t="s">
        <v>1228</v>
      </c>
      <c r="M4" s="227"/>
    </row>
    <row r="5" spans="1:13" ht="20.2" thickBot="1">
      <c r="A5" s="1044" t="s">
        <v>1229</v>
      </c>
      <c r="B5" s="1045" t="s">
        <v>1230</v>
      </c>
      <c r="C5" s="1045" t="s">
        <v>1231</v>
      </c>
      <c r="D5" s="1045"/>
      <c r="E5" s="1045"/>
      <c r="F5" s="1045"/>
      <c r="G5" s="1045"/>
      <c r="H5" s="1045"/>
      <c r="I5" s="1045"/>
      <c r="J5" s="1046" t="s">
        <v>1232</v>
      </c>
      <c r="K5" s="1046"/>
      <c r="L5" s="1046"/>
      <c r="M5" s="227"/>
    </row>
    <row r="6" spans="1:13" ht="20.2" thickBot="1">
      <c r="A6" s="1044"/>
      <c r="B6" s="1045"/>
      <c r="C6" s="1042" t="s">
        <v>1233</v>
      </c>
      <c r="D6" s="1042" t="s">
        <v>1234</v>
      </c>
      <c r="E6" s="1042"/>
      <c r="F6" s="1042"/>
      <c r="G6" s="1042" t="s">
        <v>1235</v>
      </c>
      <c r="H6" s="1042"/>
      <c r="I6" s="1042"/>
      <c r="J6" s="1043" t="s">
        <v>1234</v>
      </c>
      <c r="K6" s="1043"/>
      <c r="L6" s="1043"/>
      <c r="M6" s="227"/>
    </row>
    <row r="7" spans="1:13" ht="19.600000000000001">
      <c r="A7" s="1044"/>
      <c r="B7" s="1045"/>
      <c r="C7" s="1045"/>
      <c r="D7" s="234" t="s">
        <v>1236</v>
      </c>
      <c r="E7" s="234" t="s">
        <v>1237</v>
      </c>
      <c r="F7" s="234" t="s">
        <v>1238</v>
      </c>
      <c r="G7" s="234" t="s">
        <v>1236</v>
      </c>
      <c r="H7" s="234" t="s">
        <v>1237</v>
      </c>
      <c r="I7" s="234" t="s">
        <v>1238</v>
      </c>
      <c r="J7" s="234" t="s">
        <v>1236</v>
      </c>
      <c r="K7" s="234" t="s">
        <v>1237</v>
      </c>
      <c r="L7" s="235" t="s">
        <v>1238</v>
      </c>
      <c r="M7" s="227"/>
    </row>
    <row r="8" spans="1:13" ht="19.600000000000001">
      <c r="A8" s="236" t="s">
        <v>1230</v>
      </c>
      <c r="B8" s="237" t="s">
        <v>1209</v>
      </c>
      <c r="C8" s="238" t="s">
        <v>1210</v>
      </c>
      <c r="D8" s="238" t="s">
        <v>1209</v>
      </c>
      <c r="E8" s="238" t="s">
        <v>1210</v>
      </c>
      <c r="F8" s="238" t="s">
        <v>1209</v>
      </c>
      <c r="G8" s="238" t="s">
        <v>1210</v>
      </c>
      <c r="H8" s="238" t="s">
        <v>1209</v>
      </c>
      <c r="I8" s="238" t="s">
        <v>1210</v>
      </c>
      <c r="J8" s="238" t="s">
        <v>1209</v>
      </c>
      <c r="K8" s="238" t="s">
        <v>1239</v>
      </c>
      <c r="L8" s="238" t="s">
        <v>1239</v>
      </c>
      <c r="M8" s="227"/>
    </row>
    <row r="9" spans="1:13" ht="19.600000000000001">
      <c r="A9" s="239" t="s">
        <v>1240</v>
      </c>
      <c r="B9" s="240" t="s">
        <v>1210</v>
      </c>
      <c r="C9" s="241" t="s">
        <v>1210</v>
      </c>
      <c r="D9" s="241" t="s">
        <v>1210</v>
      </c>
      <c r="E9" s="241" t="s">
        <v>1209</v>
      </c>
      <c r="F9" s="241" t="s">
        <v>1210</v>
      </c>
      <c r="G9" s="241" t="s">
        <v>1209</v>
      </c>
      <c r="H9" s="241" t="s">
        <v>1209</v>
      </c>
      <c r="I9" s="241" t="s">
        <v>1210</v>
      </c>
      <c r="J9" s="241" t="s">
        <v>1210</v>
      </c>
      <c r="K9" s="241" t="s">
        <v>1210</v>
      </c>
      <c r="L9" s="241" t="s">
        <v>1210</v>
      </c>
      <c r="M9" s="227"/>
    </row>
    <row r="10" spans="1:13" ht="19.600000000000001">
      <c r="A10" s="239" t="s">
        <v>1241</v>
      </c>
      <c r="B10" s="241" t="s">
        <v>1210</v>
      </c>
      <c r="C10" s="241" t="s">
        <v>1210</v>
      </c>
      <c r="D10" s="241" t="s">
        <v>1210</v>
      </c>
      <c r="E10" s="241" t="s">
        <v>1210</v>
      </c>
      <c r="F10" s="241" t="s">
        <v>1210</v>
      </c>
      <c r="G10" s="241" t="s">
        <v>1210</v>
      </c>
      <c r="H10" s="241" t="s">
        <v>1210</v>
      </c>
      <c r="I10" s="241" t="s">
        <v>1210</v>
      </c>
      <c r="J10" s="241" t="s">
        <v>1210</v>
      </c>
      <c r="K10" s="241" t="s">
        <v>1210</v>
      </c>
      <c r="L10" s="241" t="s">
        <v>1210</v>
      </c>
      <c r="M10" s="227"/>
    </row>
    <row r="11" spans="1:13" ht="20.2" thickBot="1">
      <c r="A11" s="242" t="s">
        <v>1242</v>
      </c>
      <c r="B11" s="247" t="s">
        <v>1210</v>
      </c>
      <c r="C11" s="243" t="s">
        <v>1210</v>
      </c>
      <c r="D11" s="243" t="s">
        <v>1210</v>
      </c>
      <c r="E11" s="243" t="s">
        <v>1210</v>
      </c>
      <c r="F11" s="243" t="s">
        <v>1210</v>
      </c>
      <c r="G11" s="243" t="s">
        <v>1210</v>
      </c>
      <c r="H11" s="243" t="s">
        <v>1210</v>
      </c>
      <c r="I11" s="243" t="s">
        <v>1210</v>
      </c>
      <c r="J11" s="243" t="s">
        <v>1210</v>
      </c>
      <c r="K11" s="243" t="s">
        <v>1210</v>
      </c>
      <c r="L11" s="243" t="s">
        <v>1210</v>
      </c>
      <c r="M11" s="227"/>
    </row>
    <row r="12" spans="1:13" ht="19.600000000000001">
      <c r="A12" s="1041" t="s">
        <v>1243</v>
      </c>
      <c r="B12" s="1041"/>
      <c r="C12" s="1041"/>
      <c r="D12" s="1041"/>
      <c r="E12" s="1041"/>
      <c r="F12" s="1041"/>
      <c r="G12" s="1041"/>
      <c r="H12" s="1041"/>
      <c r="I12" s="1041"/>
      <c r="J12" s="1041"/>
      <c r="K12" s="1041"/>
      <c r="L12" s="1041"/>
      <c r="M12" s="227"/>
    </row>
    <row r="13" spans="1:13" ht="19.600000000000001">
      <c r="A13" s="1041" t="s">
        <v>1244</v>
      </c>
      <c r="B13" s="1041"/>
      <c r="C13" s="1041"/>
      <c r="D13" s="1041"/>
      <c r="E13" s="1041"/>
      <c r="F13" s="1041"/>
      <c r="G13" s="1041"/>
      <c r="H13" s="1041"/>
      <c r="I13" s="1041"/>
      <c r="J13" s="1041"/>
      <c r="K13" s="1041"/>
      <c r="L13" s="1041"/>
      <c r="M13" s="227"/>
    </row>
    <row r="14" spans="1:13" ht="19.600000000000001">
      <c r="A14" s="244"/>
      <c r="B14" s="244"/>
      <c r="C14" s="244"/>
      <c r="D14" s="244"/>
      <c r="E14" s="244"/>
      <c r="F14" s="244"/>
      <c r="G14" s="244"/>
      <c r="H14" s="244"/>
      <c r="I14" s="244"/>
      <c r="J14" s="244"/>
      <c r="K14" s="244"/>
      <c r="L14" s="245" t="s">
        <v>1245</v>
      </c>
      <c r="M14" s="227"/>
    </row>
    <row r="15" spans="1:13" ht="19.600000000000001">
      <c r="A15" s="1041" t="s">
        <v>1246</v>
      </c>
      <c r="B15" s="1041"/>
      <c r="C15" s="1041"/>
      <c r="D15" s="1041"/>
      <c r="E15" s="1041"/>
      <c r="F15" s="1041"/>
      <c r="G15" s="1041"/>
      <c r="H15" s="1041"/>
      <c r="I15" s="1041"/>
      <c r="J15" s="1041"/>
      <c r="K15" s="1041"/>
      <c r="L15" s="1041"/>
      <c r="M15" s="227"/>
    </row>
    <row r="16" spans="1:13" ht="19.600000000000001">
      <c r="A16" s="246" t="s">
        <v>1247</v>
      </c>
      <c r="B16" s="1041" t="s">
        <v>1248</v>
      </c>
      <c r="C16" s="1041"/>
      <c r="D16" s="1041"/>
      <c r="E16" s="1041"/>
      <c r="F16" s="1041"/>
      <c r="G16" s="1041"/>
      <c r="H16" s="1041"/>
      <c r="I16" s="1041"/>
      <c r="J16" s="1041"/>
      <c r="K16" s="1041"/>
      <c r="L16" s="1041"/>
      <c r="M16" s="227"/>
    </row>
    <row r="17" spans="1:13" ht="19.600000000000001">
      <c r="A17" s="246"/>
      <c r="B17" s="1041" t="s">
        <v>1249</v>
      </c>
      <c r="C17" s="1041"/>
      <c r="D17" s="1041"/>
      <c r="E17" s="1041"/>
      <c r="F17" s="1041"/>
      <c r="G17" s="1041"/>
      <c r="H17" s="1041"/>
      <c r="I17" s="1041"/>
      <c r="J17" s="1041"/>
      <c r="K17" s="1041"/>
      <c r="L17" s="1041"/>
      <c r="M17" s="227"/>
    </row>
    <row r="18" spans="1:13" ht="19.600000000000001">
      <c r="A18" s="246"/>
      <c r="B18" s="1041" t="s">
        <v>1250</v>
      </c>
      <c r="C18" s="1041"/>
      <c r="D18" s="1041"/>
      <c r="E18" s="1041"/>
      <c r="F18" s="1041"/>
      <c r="G18" s="1041"/>
      <c r="H18" s="1041"/>
      <c r="I18" s="1041"/>
      <c r="J18" s="1041"/>
      <c r="K18" s="1041"/>
      <c r="L18" s="1041"/>
      <c r="M18" s="227"/>
    </row>
  </sheetData>
  <mergeCells count="19">
    <mergeCell ref="K1:L1"/>
    <mergeCell ref="B2:C2"/>
    <mergeCell ref="K2:L2"/>
    <mergeCell ref="A3:L3"/>
    <mergeCell ref="E4:H4"/>
    <mergeCell ref="B16:L16"/>
    <mergeCell ref="B17:L17"/>
    <mergeCell ref="B18:L18"/>
    <mergeCell ref="D6:F6"/>
    <mergeCell ref="G6:I6"/>
    <mergeCell ref="J6:L6"/>
    <mergeCell ref="A12:L12"/>
    <mergeCell ref="A13:L13"/>
    <mergeCell ref="A15:L15"/>
    <mergeCell ref="A5:A7"/>
    <mergeCell ref="B5:B7"/>
    <mergeCell ref="C5:I5"/>
    <mergeCell ref="J5:L5"/>
    <mergeCell ref="C6:C7"/>
  </mergeCells>
  <phoneticPr fontId="14" type="noConversion"/>
  <hyperlinks>
    <hyperlink ref="M2" location="預告統計資料發布時間表!A1" display="回發布時間表" xr:uid="{00000000-0004-0000-3900-000000000000}"/>
  </hyperlinks>
  <pageMargins left="0.7" right="0.7" top="0.75" bottom="0.75" header="0.3" footer="0.3"/>
  <pageSetup paperSize="9" orientation="portrait" horizontalDpi="0"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17"/>
  <sheetViews>
    <sheetView workbookViewId="0"/>
  </sheetViews>
  <sheetFormatPr defaultRowHeight="16.149999999999999"/>
  <cols>
    <col min="1" max="1" width="18.69921875" customWidth="1"/>
    <col min="2" max="2" width="24.19921875" bestFit="1" customWidth="1"/>
    <col min="3" max="3" width="25.3984375" bestFit="1" customWidth="1"/>
    <col min="4" max="4" width="35.8984375" bestFit="1" customWidth="1"/>
    <col min="5" max="5" width="12.5" customWidth="1"/>
    <col min="6" max="6" width="14.69921875" bestFit="1" customWidth="1"/>
    <col min="7" max="7" width="12.3984375" bestFit="1" customWidth="1"/>
  </cols>
  <sheetData>
    <row r="1" spans="1:7">
      <c r="A1" s="248" t="s">
        <v>1253</v>
      </c>
      <c r="B1" s="249"/>
      <c r="C1" s="249"/>
      <c r="D1" s="250"/>
      <c r="E1" s="248" t="s">
        <v>1254</v>
      </c>
      <c r="F1" s="251" t="s">
        <v>1182</v>
      </c>
      <c r="G1" s="250"/>
    </row>
    <row r="2" spans="1:7">
      <c r="A2" s="248" t="s">
        <v>1255</v>
      </c>
      <c r="B2" s="252" t="s">
        <v>1257</v>
      </c>
      <c r="C2" s="250"/>
      <c r="D2" s="250"/>
      <c r="E2" s="248" t="s">
        <v>1259</v>
      </c>
      <c r="F2" s="248" t="s">
        <v>1260</v>
      </c>
      <c r="G2" s="201" t="s">
        <v>1261</v>
      </c>
    </row>
    <row r="3" spans="1:7" ht="30.55">
      <c r="A3" s="1056" t="s">
        <v>1262</v>
      </c>
      <c r="B3" s="1057"/>
      <c r="C3" s="1057"/>
      <c r="D3" s="1057"/>
      <c r="E3" s="1057"/>
      <c r="F3" s="1057"/>
      <c r="G3" s="253"/>
    </row>
    <row r="4" spans="1:7" ht="19.600000000000001">
      <c r="A4" s="1058" t="s">
        <v>1263</v>
      </c>
      <c r="B4" s="1058"/>
      <c r="C4" s="1058"/>
      <c r="D4" s="1058"/>
      <c r="E4" s="1058"/>
      <c r="F4" s="254" t="s">
        <v>1264</v>
      </c>
      <c r="G4" s="250"/>
    </row>
    <row r="5" spans="1:7">
      <c r="A5" s="1059" t="s">
        <v>1265</v>
      </c>
      <c r="B5" s="1061" t="s">
        <v>1266</v>
      </c>
      <c r="C5" s="1061" t="s">
        <v>1268</v>
      </c>
      <c r="D5" s="1061"/>
      <c r="E5" s="1061"/>
      <c r="F5" s="1062" t="s">
        <v>1269</v>
      </c>
      <c r="G5" s="249"/>
    </row>
    <row r="6" spans="1:7">
      <c r="A6" s="1060"/>
      <c r="B6" s="1061"/>
      <c r="C6" s="248" t="s">
        <v>1203</v>
      </c>
      <c r="D6" s="248" t="s">
        <v>1270</v>
      </c>
      <c r="E6" s="248" t="s">
        <v>1271</v>
      </c>
      <c r="F6" s="1063"/>
      <c r="G6" s="249"/>
    </row>
    <row r="7" spans="1:7">
      <c r="A7" s="255" t="s">
        <v>1272</v>
      </c>
      <c r="B7" s="256">
        <v>14</v>
      </c>
      <c r="C7" s="256">
        <v>14</v>
      </c>
      <c r="D7" s="256" t="s">
        <v>1239</v>
      </c>
      <c r="E7" s="256" t="s">
        <v>1239</v>
      </c>
      <c r="F7" s="257" t="s">
        <v>1209</v>
      </c>
      <c r="G7" s="249"/>
    </row>
    <row r="8" spans="1:7">
      <c r="A8" s="255" t="s">
        <v>1273</v>
      </c>
      <c r="B8" s="256" t="s">
        <v>1210</v>
      </c>
      <c r="C8" s="256" t="s">
        <v>1210</v>
      </c>
      <c r="D8" s="258" t="s">
        <v>1210</v>
      </c>
      <c r="E8" s="258" t="s">
        <v>1210</v>
      </c>
      <c r="F8" s="259" t="s">
        <v>1239</v>
      </c>
      <c r="G8" s="249"/>
    </row>
    <row r="9" spans="1:7">
      <c r="A9" s="255" t="s">
        <v>1274</v>
      </c>
      <c r="B9" s="256">
        <v>7</v>
      </c>
      <c r="C9" s="256">
        <v>7</v>
      </c>
      <c r="D9" s="258" t="s">
        <v>1239</v>
      </c>
      <c r="E9" s="258" t="s">
        <v>1239</v>
      </c>
      <c r="F9" s="259" t="s">
        <v>1239</v>
      </c>
      <c r="G9" s="249"/>
    </row>
    <row r="10" spans="1:7">
      <c r="A10" s="255" t="s">
        <v>1275</v>
      </c>
      <c r="B10" s="256">
        <v>7</v>
      </c>
      <c r="C10" s="256">
        <v>7</v>
      </c>
      <c r="D10" s="258" t="s">
        <v>1210</v>
      </c>
      <c r="E10" s="258" t="s">
        <v>1239</v>
      </c>
      <c r="F10" s="259" t="s">
        <v>1239</v>
      </c>
      <c r="G10" s="249"/>
    </row>
    <row r="11" spans="1:7">
      <c r="A11" s="260" t="s">
        <v>1214</v>
      </c>
      <c r="B11" s="260" t="s">
        <v>1276</v>
      </c>
      <c r="C11" s="261" t="s">
        <v>1277</v>
      </c>
      <c r="D11" s="250" t="s">
        <v>1278</v>
      </c>
      <c r="E11" s="1052" t="s">
        <v>1279</v>
      </c>
      <c r="F11" s="1052"/>
      <c r="G11" s="250"/>
    </row>
    <row r="12" spans="1:7">
      <c r="A12" s="250"/>
      <c r="B12" s="250"/>
      <c r="C12" s="260" t="s">
        <v>1280</v>
      </c>
      <c r="D12" s="250" t="s">
        <v>1278</v>
      </c>
      <c r="E12" s="250"/>
      <c r="F12" s="250"/>
      <c r="G12" s="250"/>
    </row>
    <row r="13" spans="1:7">
      <c r="A13" s="263"/>
      <c r="B13" s="250"/>
      <c r="C13" s="264"/>
      <c r="D13" s="264"/>
      <c r="E13" s="264"/>
      <c r="F13" s="264"/>
      <c r="G13" s="250"/>
    </row>
    <row r="14" spans="1:7">
      <c r="A14" s="250" t="s">
        <v>1281</v>
      </c>
      <c r="B14" s="250"/>
      <c r="C14" s="264"/>
      <c r="D14" s="264"/>
      <c r="E14" s="1053"/>
      <c r="F14" s="1053"/>
      <c r="G14" s="250"/>
    </row>
    <row r="15" spans="1:7">
      <c r="A15" s="1054" t="s">
        <v>1282</v>
      </c>
      <c r="B15" s="1055"/>
      <c r="C15" s="1055"/>
      <c r="D15" s="1055"/>
      <c r="E15" s="1055"/>
      <c r="F15" s="1055"/>
      <c r="G15" s="250"/>
    </row>
    <row r="16" spans="1:7">
      <c r="A16" s="263" t="s">
        <v>1283</v>
      </c>
      <c r="B16" s="265"/>
      <c r="C16" s="265"/>
      <c r="D16" s="265"/>
      <c r="E16" s="265"/>
      <c r="F16" s="265"/>
      <c r="G16" s="250"/>
    </row>
    <row r="17" spans="1:7">
      <c r="A17" s="263" t="s">
        <v>1284</v>
      </c>
      <c r="B17" s="265"/>
      <c r="C17" s="265"/>
      <c r="D17" s="265"/>
      <c r="E17" s="265"/>
      <c r="F17" s="265" t="s">
        <v>1285</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00000000-0004-0000-3A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B38"/>
  <sheetViews>
    <sheetView workbookViewId="0">
      <selection activeCell="B1" sqref="B1"/>
    </sheetView>
  </sheetViews>
  <sheetFormatPr defaultColWidth="9" defaultRowHeight="16.149999999999999"/>
  <cols>
    <col min="1" max="1" width="93.59765625" customWidth="1"/>
  </cols>
  <sheetData>
    <row r="1" spans="1:2" ht="19.600000000000001">
      <c r="A1" s="12" t="s">
        <v>809</v>
      </c>
      <c r="B1" s="1" t="s">
        <v>13</v>
      </c>
    </row>
    <row r="2" spans="1:2" ht="19.600000000000001">
      <c r="A2" s="13" t="s">
        <v>243</v>
      </c>
    </row>
    <row r="3" spans="1:2" ht="19.600000000000001">
      <c r="A3" s="13" t="s">
        <v>810</v>
      </c>
    </row>
    <row r="4" spans="1:2" ht="19.600000000000001">
      <c r="A4" s="14" t="s">
        <v>1</v>
      </c>
    </row>
    <row r="5" spans="1:2" ht="19.600000000000001">
      <c r="A5" s="9" t="s">
        <v>250</v>
      </c>
    </row>
    <row r="6" spans="1:2" ht="19.600000000000001">
      <c r="A6" s="9" t="s">
        <v>811</v>
      </c>
    </row>
    <row r="7" spans="1:2" ht="19.600000000000001">
      <c r="A7" s="25" t="s">
        <v>709</v>
      </c>
    </row>
    <row r="8" spans="1:2" ht="19.600000000000001">
      <c r="A8" s="25" t="s">
        <v>710</v>
      </c>
    </row>
    <row r="9" spans="1:2" ht="19.600000000000001">
      <c r="A9" s="25" t="s">
        <v>711</v>
      </c>
    </row>
    <row r="10" spans="1:2" ht="19.600000000000001">
      <c r="A10" s="14" t="s">
        <v>2</v>
      </c>
    </row>
    <row r="11" spans="1:2" ht="19.600000000000001">
      <c r="A11" s="9" t="s">
        <v>712</v>
      </c>
    </row>
    <row r="12" spans="1:2" ht="78.349999999999994">
      <c r="A12" s="10" t="s">
        <v>713</v>
      </c>
    </row>
    <row r="13" spans="1:2" ht="19.600000000000001">
      <c r="A13" s="14" t="s">
        <v>4</v>
      </c>
    </row>
    <row r="14" spans="1:2" ht="76.05">
      <c r="A14" s="17" t="s">
        <v>812</v>
      </c>
    </row>
    <row r="15" spans="1:2" ht="19.600000000000001">
      <c r="A15" s="10" t="s">
        <v>797</v>
      </c>
    </row>
    <row r="16" spans="1:2" ht="19.600000000000001">
      <c r="A16" s="9" t="s">
        <v>5</v>
      </c>
    </row>
    <row r="17" spans="1:1" ht="39.200000000000003">
      <c r="A17" s="22" t="s">
        <v>813</v>
      </c>
    </row>
    <row r="18" spans="1:1" ht="39.200000000000003">
      <c r="A18" s="22" t="s">
        <v>814</v>
      </c>
    </row>
    <row r="19" spans="1:1" ht="19.600000000000001">
      <c r="A19" s="22" t="s">
        <v>815</v>
      </c>
    </row>
    <row r="20" spans="1:1" ht="19.600000000000001">
      <c r="A20" s="22" t="s">
        <v>816</v>
      </c>
    </row>
    <row r="21" spans="1:1" ht="19.600000000000001">
      <c r="A21" s="22" t="s">
        <v>817</v>
      </c>
    </row>
    <row r="22" spans="1:1" ht="19.600000000000001">
      <c r="A22" s="22" t="s">
        <v>818</v>
      </c>
    </row>
    <row r="23" spans="1:1" ht="19.600000000000001">
      <c r="A23" s="22" t="s">
        <v>819</v>
      </c>
    </row>
    <row r="24" spans="1:1" ht="19.600000000000001">
      <c r="A24" s="22" t="s">
        <v>820</v>
      </c>
    </row>
    <row r="25" spans="1:1" ht="19.600000000000001">
      <c r="A25" s="22" t="s">
        <v>821</v>
      </c>
    </row>
    <row r="26" spans="1:1" ht="19.600000000000001">
      <c r="A26" s="22" t="s">
        <v>822</v>
      </c>
    </row>
    <row r="27" spans="1:1" ht="39.200000000000003">
      <c r="A27" s="22" t="s">
        <v>823</v>
      </c>
    </row>
    <row r="28" spans="1:1" ht="19.600000000000001">
      <c r="A28" s="22" t="s">
        <v>824</v>
      </c>
    </row>
    <row r="29" spans="1:1" ht="19.600000000000001">
      <c r="A29" s="22" t="s">
        <v>956</v>
      </c>
    </row>
    <row r="30" spans="1:1" ht="19.600000000000001">
      <c r="A30" s="22" t="s">
        <v>7</v>
      </c>
    </row>
    <row r="31" spans="1:1" ht="19.600000000000001">
      <c r="A31" s="28" t="s">
        <v>8</v>
      </c>
    </row>
    <row r="32" spans="1:1" ht="39.200000000000003">
      <c r="A32" s="22" t="s">
        <v>825</v>
      </c>
    </row>
    <row r="33" spans="1:1" ht="39.200000000000003">
      <c r="A33" s="22" t="s">
        <v>826</v>
      </c>
    </row>
    <row r="34" spans="1:1" ht="19.600000000000001">
      <c r="A34" s="28" t="s">
        <v>9</v>
      </c>
    </row>
    <row r="35" spans="1:1" ht="39.200000000000003">
      <c r="A35" s="22" t="s">
        <v>827</v>
      </c>
    </row>
    <row r="36" spans="1:1" ht="19.600000000000001">
      <c r="A36" s="22" t="s">
        <v>750</v>
      </c>
    </row>
    <row r="37" spans="1:1" ht="39.200000000000003">
      <c r="A37" s="15" t="s">
        <v>751</v>
      </c>
    </row>
    <row r="38" spans="1:1" ht="20.2" thickBot="1">
      <c r="A38" s="16" t="s">
        <v>828</v>
      </c>
    </row>
  </sheetData>
  <phoneticPr fontId="14" type="noConversion"/>
  <hyperlinks>
    <hyperlink ref="B1" location="預告統計資料發布時間表!A1" display="回發布時間表" xr:uid="{00000000-0004-0000-0500-000000000000}"/>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U16"/>
  <sheetViews>
    <sheetView topLeftCell="E1" workbookViewId="0">
      <selection activeCell="U2" sqref="U2"/>
    </sheetView>
  </sheetViews>
  <sheetFormatPr defaultRowHeight="16.149999999999999"/>
  <sheetData>
    <row r="1" spans="1:21">
      <c r="A1" s="266" t="s">
        <v>1252</v>
      </c>
      <c r="B1" s="267"/>
      <c r="C1" s="268"/>
      <c r="D1" s="269"/>
      <c r="E1" s="269"/>
      <c r="F1" s="269"/>
      <c r="G1" s="269"/>
      <c r="H1" s="269"/>
      <c r="I1" s="269"/>
      <c r="J1" s="269"/>
      <c r="K1" s="269"/>
      <c r="L1" s="269"/>
      <c r="M1" s="269"/>
      <c r="N1" s="269"/>
      <c r="O1" s="269"/>
      <c r="P1" s="269"/>
      <c r="Q1" s="1082" t="s">
        <v>1132</v>
      </c>
      <c r="R1" s="1082"/>
      <c r="S1" s="1083" t="s">
        <v>1286</v>
      </c>
      <c r="T1" s="1084"/>
      <c r="U1" s="250"/>
    </row>
    <row r="2" spans="1:21">
      <c r="A2" s="266" t="s">
        <v>1287</v>
      </c>
      <c r="B2" s="252" t="s">
        <v>1256</v>
      </c>
      <c r="C2" s="270"/>
      <c r="D2" s="271"/>
      <c r="E2" s="271"/>
      <c r="F2" s="271"/>
      <c r="G2" s="271"/>
      <c r="H2" s="271"/>
      <c r="I2" s="271"/>
      <c r="J2" s="271"/>
      <c r="K2" s="271"/>
      <c r="L2" s="271"/>
      <c r="M2" s="271"/>
      <c r="N2" s="271"/>
      <c r="O2" s="271"/>
      <c r="P2" s="271"/>
      <c r="Q2" s="1082" t="s">
        <v>1288</v>
      </c>
      <c r="R2" s="1082"/>
      <c r="S2" s="1082" t="s">
        <v>1289</v>
      </c>
      <c r="T2" s="1082"/>
      <c r="U2" s="201" t="s">
        <v>1290</v>
      </c>
    </row>
    <row r="3" spans="1:21" ht="30.55">
      <c r="A3" s="1085" t="s">
        <v>1291</v>
      </c>
      <c r="B3" s="1086"/>
      <c r="C3" s="1086"/>
      <c r="D3" s="1086"/>
      <c r="E3" s="1086"/>
      <c r="F3" s="1086"/>
      <c r="G3" s="1086"/>
      <c r="H3" s="1086"/>
      <c r="I3" s="1086"/>
      <c r="J3" s="1086"/>
      <c r="K3" s="1086"/>
      <c r="L3" s="1086"/>
      <c r="M3" s="1086"/>
      <c r="N3" s="1086"/>
      <c r="O3" s="1086"/>
      <c r="P3" s="1086"/>
      <c r="Q3" s="1086"/>
      <c r="R3" s="1086"/>
      <c r="S3" s="1086"/>
      <c r="T3" s="1086"/>
      <c r="U3" s="201"/>
    </row>
    <row r="4" spans="1:21">
      <c r="A4" s="272"/>
      <c r="B4" s="272"/>
      <c r="C4" s="272"/>
      <c r="D4" s="272"/>
      <c r="E4" s="272"/>
      <c r="F4" s="272"/>
      <c r="G4" s="272"/>
      <c r="H4" s="272"/>
      <c r="I4" s="273" t="s">
        <v>1292</v>
      </c>
      <c r="J4" s="272"/>
      <c r="K4" s="272"/>
      <c r="L4" s="272"/>
      <c r="M4" s="272"/>
      <c r="N4" s="272"/>
      <c r="O4" s="272"/>
      <c r="P4" s="272"/>
      <c r="Q4" s="272"/>
      <c r="R4" s="272"/>
      <c r="S4" s="1087" t="s">
        <v>1228</v>
      </c>
      <c r="T4" s="1087"/>
      <c r="U4" s="201"/>
    </row>
    <row r="5" spans="1:21">
      <c r="A5" s="1075" t="s">
        <v>1293</v>
      </c>
      <c r="B5" s="1078" t="s">
        <v>1294</v>
      </c>
      <c r="C5" s="1065" t="s">
        <v>1295</v>
      </c>
      <c r="D5" s="1066"/>
      <c r="E5" s="1066"/>
      <c r="F5" s="1066"/>
      <c r="G5" s="1066"/>
      <c r="H5" s="1081"/>
      <c r="I5" s="1065" t="s">
        <v>1296</v>
      </c>
      <c r="J5" s="1066"/>
      <c r="K5" s="1066"/>
      <c r="L5" s="1066"/>
      <c r="M5" s="1066"/>
      <c r="N5" s="1081"/>
      <c r="O5" s="1065" t="s">
        <v>1297</v>
      </c>
      <c r="P5" s="1066"/>
      <c r="Q5" s="1066"/>
      <c r="R5" s="1066"/>
      <c r="S5" s="1066"/>
      <c r="T5" s="1066"/>
      <c r="U5" s="249"/>
    </row>
    <row r="6" spans="1:21">
      <c r="A6" s="1076"/>
      <c r="B6" s="1079"/>
      <c r="C6" s="1065" t="s">
        <v>1298</v>
      </c>
      <c r="D6" s="1066"/>
      <c r="E6" s="1081"/>
      <c r="F6" s="1065" t="s">
        <v>1299</v>
      </c>
      <c r="G6" s="1066"/>
      <c r="H6" s="1081"/>
      <c r="I6" s="1065" t="s">
        <v>1300</v>
      </c>
      <c r="J6" s="1066"/>
      <c r="K6" s="1081"/>
      <c r="L6" s="1066" t="s">
        <v>1299</v>
      </c>
      <c r="M6" s="1066"/>
      <c r="N6" s="1081"/>
      <c r="O6" s="1065" t="s">
        <v>1301</v>
      </c>
      <c r="P6" s="1066"/>
      <c r="Q6" s="1081"/>
      <c r="R6" s="1065" t="s">
        <v>1302</v>
      </c>
      <c r="S6" s="1066"/>
      <c r="T6" s="1066"/>
      <c r="U6" s="249"/>
    </row>
    <row r="7" spans="1:21">
      <c r="A7" s="1077"/>
      <c r="B7" s="1080"/>
      <c r="C7" s="274" t="s">
        <v>1303</v>
      </c>
      <c r="D7" s="274" t="s">
        <v>1304</v>
      </c>
      <c r="E7" s="275" t="s">
        <v>1305</v>
      </c>
      <c r="F7" s="274" t="s">
        <v>1199</v>
      </c>
      <c r="G7" s="274" t="s">
        <v>1304</v>
      </c>
      <c r="H7" s="275" t="s">
        <v>1306</v>
      </c>
      <c r="I7" s="274" t="s">
        <v>1307</v>
      </c>
      <c r="J7" s="274" t="s">
        <v>1304</v>
      </c>
      <c r="K7" s="275" t="s">
        <v>1308</v>
      </c>
      <c r="L7" s="274" t="s">
        <v>1307</v>
      </c>
      <c r="M7" s="274" t="s">
        <v>1267</v>
      </c>
      <c r="N7" s="275" t="s">
        <v>1306</v>
      </c>
      <c r="O7" s="274" t="s">
        <v>1303</v>
      </c>
      <c r="P7" s="274" t="s">
        <v>1267</v>
      </c>
      <c r="Q7" s="275" t="s">
        <v>1269</v>
      </c>
      <c r="R7" s="276" t="s">
        <v>1307</v>
      </c>
      <c r="S7" s="274" t="s">
        <v>1309</v>
      </c>
      <c r="T7" s="277" t="s">
        <v>1269</v>
      </c>
      <c r="U7" s="249"/>
    </row>
    <row r="8" spans="1:21">
      <c r="A8" s="278" t="s">
        <v>1310</v>
      </c>
      <c r="B8" s="279">
        <v>6</v>
      </c>
      <c r="C8" s="280">
        <v>6</v>
      </c>
      <c r="D8" s="280" t="s">
        <v>1311</v>
      </c>
      <c r="E8" s="280">
        <v>6</v>
      </c>
      <c r="F8" s="280" t="s">
        <v>1311</v>
      </c>
      <c r="G8" s="280" t="s">
        <v>1104</v>
      </c>
      <c r="H8" s="280" t="s">
        <v>1311</v>
      </c>
      <c r="I8" s="280" t="s">
        <v>1104</v>
      </c>
      <c r="J8" s="280" t="s">
        <v>1311</v>
      </c>
      <c r="K8" s="280" t="s">
        <v>1311</v>
      </c>
      <c r="L8" s="280" t="s">
        <v>1311</v>
      </c>
      <c r="M8" s="280" t="s">
        <v>1311</v>
      </c>
      <c r="N8" s="280" t="s">
        <v>1311</v>
      </c>
      <c r="O8" s="280" t="s">
        <v>1104</v>
      </c>
      <c r="P8" s="280" t="s">
        <v>1311</v>
      </c>
      <c r="Q8" s="280" t="s">
        <v>1311</v>
      </c>
      <c r="R8" s="280" t="s">
        <v>1311</v>
      </c>
      <c r="S8" s="280" t="s">
        <v>1104</v>
      </c>
      <c r="T8" s="280" t="s">
        <v>1311</v>
      </c>
      <c r="U8" s="249"/>
    </row>
    <row r="9" spans="1:21">
      <c r="A9" s="281" t="s">
        <v>1312</v>
      </c>
      <c r="B9" s="282">
        <v>4</v>
      </c>
      <c r="C9" s="283">
        <v>4</v>
      </c>
      <c r="D9" s="280" t="s">
        <v>1110</v>
      </c>
      <c r="E9" s="283">
        <v>4</v>
      </c>
      <c r="F9" s="280" t="s">
        <v>1313</v>
      </c>
      <c r="G9" s="280" t="s">
        <v>1311</v>
      </c>
      <c r="H9" s="280" t="s">
        <v>1159</v>
      </c>
      <c r="I9" s="280" t="s">
        <v>1104</v>
      </c>
      <c r="J9" s="280" t="s">
        <v>1110</v>
      </c>
      <c r="K9" s="280" t="s">
        <v>1110</v>
      </c>
      <c r="L9" s="280" t="s">
        <v>1110</v>
      </c>
      <c r="M9" s="280" t="s">
        <v>1313</v>
      </c>
      <c r="N9" s="280" t="s">
        <v>1159</v>
      </c>
      <c r="O9" s="280" t="s">
        <v>1311</v>
      </c>
      <c r="P9" s="280" t="s">
        <v>1110</v>
      </c>
      <c r="Q9" s="280" t="s">
        <v>1110</v>
      </c>
      <c r="R9" s="280" t="s">
        <v>1110</v>
      </c>
      <c r="S9" s="280" t="s">
        <v>1110</v>
      </c>
      <c r="T9" s="280" t="s">
        <v>1311</v>
      </c>
      <c r="U9" s="249"/>
    </row>
    <row r="10" spans="1:21">
      <c r="A10" s="281" t="s">
        <v>1314</v>
      </c>
      <c r="B10" s="282">
        <v>2</v>
      </c>
      <c r="C10" s="283">
        <v>2</v>
      </c>
      <c r="D10" s="283" t="s">
        <v>1110</v>
      </c>
      <c r="E10" s="283">
        <v>2</v>
      </c>
      <c r="F10" s="280" t="s">
        <v>1110</v>
      </c>
      <c r="G10" s="280" t="s">
        <v>1110</v>
      </c>
      <c r="H10" s="280" t="s">
        <v>1110</v>
      </c>
      <c r="I10" s="280" t="s">
        <v>1110</v>
      </c>
      <c r="J10" s="280" t="s">
        <v>1110</v>
      </c>
      <c r="K10" s="280" t="s">
        <v>1110</v>
      </c>
      <c r="L10" s="280" t="s">
        <v>1104</v>
      </c>
      <c r="M10" s="280" t="s">
        <v>1104</v>
      </c>
      <c r="N10" s="280" t="s">
        <v>1110</v>
      </c>
      <c r="O10" s="280" t="s">
        <v>1311</v>
      </c>
      <c r="P10" s="280" t="s">
        <v>1311</v>
      </c>
      <c r="Q10" s="280" t="s">
        <v>1104</v>
      </c>
      <c r="R10" s="280" t="s">
        <v>1311</v>
      </c>
      <c r="S10" s="280" t="s">
        <v>1110</v>
      </c>
      <c r="T10" s="280" t="s">
        <v>1311</v>
      </c>
      <c r="U10" s="249"/>
    </row>
    <row r="11" spans="1:21">
      <c r="A11" s="260" t="s">
        <v>1214</v>
      </c>
      <c r="B11" s="249"/>
      <c r="C11" s="249"/>
      <c r="D11" s="249" t="s">
        <v>1119</v>
      </c>
      <c r="E11" s="262"/>
      <c r="F11" s="249"/>
      <c r="G11" s="249"/>
      <c r="H11" s="1067" t="s">
        <v>1277</v>
      </c>
      <c r="I11" s="1068"/>
      <c r="J11" s="1068"/>
      <c r="K11" s="1068"/>
      <c r="L11" s="1068"/>
      <c r="M11" s="249"/>
      <c r="N11" s="249" t="s">
        <v>1315</v>
      </c>
      <c r="O11" s="1069" t="s">
        <v>1316</v>
      </c>
      <c r="P11" s="1069"/>
      <c r="Q11" s="1069"/>
      <c r="R11" s="1069"/>
      <c r="S11" s="1069"/>
      <c r="T11" s="1069"/>
      <c r="U11" s="250"/>
    </row>
    <row r="12" spans="1:21">
      <c r="A12" s="249"/>
      <c r="B12" s="249"/>
      <c r="C12" s="249"/>
      <c r="D12" s="249"/>
      <c r="E12" s="249"/>
      <c r="F12" s="249"/>
      <c r="G12" s="249"/>
      <c r="H12" s="1053" t="s">
        <v>1317</v>
      </c>
      <c r="I12" s="1070"/>
      <c r="J12" s="1070"/>
      <c r="K12" s="1070"/>
      <c r="L12" s="1070"/>
      <c r="M12" s="249"/>
      <c r="N12" s="249"/>
      <c r="O12" s="249"/>
      <c r="P12" s="249"/>
      <c r="Q12" s="249"/>
      <c r="R12" s="249"/>
      <c r="S12" s="249"/>
      <c r="T12" s="249"/>
      <c r="U12" s="250"/>
    </row>
    <row r="13" spans="1:21">
      <c r="O13" s="284"/>
      <c r="P13" s="284"/>
      <c r="Q13" s="284"/>
      <c r="R13" s="284"/>
      <c r="S13" s="284"/>
      <c r="T13" s="284"/>
      <c r="U13" s="250"/>
    </row>
    <row r="14" spans="1:21">
      <c r="A14" s="250" t="s">
        <v>1318</v>
      </c>
      <c r="B14" s="250"/>
      <c r="C14" s="264"/>
      <c r="D14" s="264"/>
      <c r="E14" s="250"/>
      <c r="F14" s="250"/>
      <c r="G14" s="250"/>
      <c r="H14" s="250"/>
      <c r="I14" s="250"/>
      <c r="J14" s="250"/>
      <c r="K14" s="250"/>
      <c r="L14" s="250"/>
      <c r="M14" s="250"/>
      <c r="N14" s="250"/>
      <c r="O14" s="1071"/>
      <c r="P14" s="1071"/>
      <c r="Q14" s="1071"/>
      <c r="R14" s="1071"/>
      <c r="S14" s="1071"/>
      <c r="T14" s="1071"/>
      <c r="U14" s="250"/>
    </row>
    <row r="15" spans="1:21">
      <c r="A15" s="1072" t="s">
        <v>1319</v>
      </c>
      <c r="B15" s="1073"/>
      <c r="C15" s="1073"/>
      <c r="D15" s="1073"/>
      <c r="E15" s="1073"/>
      <c r="F15" s="1073"/>
      <c r="G15" s="1074"/>
      <c r="H15" s="1074"/>
      <c r="I15" s="1074"/>
      <c r="J15" s="1074"/>
      <c r="K15" s="1074"/>
      <c r="L15" s="1074"/>
      <c r="M15" s="1074"/>
      <c r="N15" s="1074"/>
      <c r="O15" s="1074"/>
      <c r="P15" s="1074"/>
      <c r="Q15" s="1074"/>
      <c r="R15" s="1074"/>
      <c r="S15" s="1074"/>
      <c r="T15" s="1074"/>
      <c r="U15" s="250"/>
    </row>
    <row r="16" spans="1:21">
      <c r="A16" s="1064" t="s">
        <v>1320</v>
      </c>
      <c r="B16" s="1064"/>
      <c r="C16" s="1064"/>
      <c r="D16" s="1064"/>
      <c r="E16" s="1064"/>
      <c r="F16" s="1064"/>
      <c r="G16" s="1064"/>
      <c r="H16" s="1064"/>
      <c r="I16" s="1064"/>
      <c r="J16" s="1064"/>
      <c r="K16" s="1064"/>
      <c r="L16" s="1064"/>
      <c r="M16" s="285"/>
      <c r="N16" s="285"/>
      <c r="O16" s="285"/>
      <c r="P16" s="285"/>
      <c r="Q16" s="285"/>
      <c r="R16" s="285"/>
      <c r="S16" s="285"/>
      <c r="T16" s="285"/>
      <c r="U16" s="250"/>
    </row>
  </sheetData>
  <mergeCells count="23">
    <mergeCell ref="O6:Q6"/>
    <mergeCell ref="Q1:R1"/>
    <mergeCell ref="S1:T1"/>
    <mergeCell ref="Q2:R2"/>
    <mergeCell ref="S2:T2"/>
    <mergeCell ref="A3:T3"/>
    <mergeCell ref="S4:T4"/>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s>
  <phoneticPr fontId="14" type="noConversion"/>
  <hyperlinks>
    <hyperlink ref="I1" location="預告統計資料發布時間表!A1" display="回發布時間表" xr:uid="{00000000-0004-0000-3B00-000000000000}"/>
    <hyperlink ref="U2" location="預告統計資料發布時間表!A1" display="回發布時間表" xr:uid="{00000000-0004-0000-3B00-000001000000}"/>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16"/>
  <sheetViews>
    <sheetView workbookViewId="0">
      <selection activeCell="I2" sqref="I2"/>
    </sheetView>
  </sheetViews>
  <sheetFormatPr defaultRowHeight="16.149999999999999"/>
  <cols>
    <col min="2" max="2" width="17.5" customWidth="1"/>
    <col min="3" max="3" width="6.19921875" bestFit="1" customWidth="1"/>
    <col min="5" max="5" width="14.69921875" bestFit="1" customWidth="1"/>
    <col min="6" max="7" width="11.69921875" bestFit="1" customWidth="1"/>
    <col min="8" max="8" width="18" customWidth="1"/>
  </cols>
  <sheetData>
    <row r="1" spans="1:9" ht="19.600000000000001">
      <c r="A1" s="286" t="s">
        <v>1321</v>
      </c>
      <c r="B1" s="287"/>
      <c r="C1" s="288"/>
      <c r="D1" s="287"/>
      <c r="E1" s="288"/>
      <c r="F1" s="286" t="s">
        <v>1132</v>
      </c>
      <c r="G1" s="1093" t="s">
        <v>1182</v>
      </c>
      <c r="H1" s="1093"/>
      <c r="I1" s="288"/>
    </row>
    <row r="2" spans="1:9" ht="19.600000000000001">
      <c r="A2" s="286" t="s">
        <v>1323</v>
      </c>
      <c r="B2" s="289" t="s">
        <v>1324</v>
      </c>
      <c r="C2" s="288"/>
      <c r="D2" s="290"/>
      <c r="E2" s="291"/>
      <c r="F2" s="286" t="s">
        <v>1071</v>
      </c>
      <c r="G2" s="1094" t="s">
        <v>1325</v>
      </c>
      <c r="H2" s="1094"/>
      <c r="I2" s="171" t="s">
        <v>1326</v>
      </c>
    </row>
    <row r="3" spans="1:9" ht="22.5">
      <c r="A3" s="1095" t="s">
        <v>1341</v>
      </c>
      <c r="B3" s="1095"/>
      <c r="C3" s="1095"/>
      <c r="D3" s="1095"/>
      <c r="E3" s="1095"/>
      <c r="F3" s="1095"/>
      <c r="G3" s="1095"/>
      <c r="H3" s="1095"/>
      <c r="I3" s="292"/>
    </row>
    <row r="4" spans="1:9" ht="20.2" thickBot="1">
      <c r="A4" s="1096" t="s">
        <v>1342</v>
      </c>
      <c r="B4" s="1096"/>
      <c r="C4" s="1096"/>
      <c r="D4" s="1096"/>
      <c r="E4" s="1096"/>
      <c r="F4" s="1096"/>
      <c r="G4" s="1096"/>
      <c r="H4" s="1096"/>
      <c r="I4" s="293"/>
    </row>
    <row r="5" spans="1:9">
      <c r="A5" s="1097" t="s">
        <v>1327</v>
      </c>
      <c r="B5" s="1099" t="s">
        <v>1343</v>
      </c>
      <c r="C5" s="1101" t="s">
        <v>1192</v>
      </c>
      <c r="D5" s="1102"/>
      <c r="E5" s="1102"/>
      <c r="F5" s="1103" t="s">
        <v>1329</v>
      </c>
      <c r="G5" s="1104"/>
      <c r="H5" s="1104"/>
      <c r="I5" s="294"/>
    </row>
    <row r="6" spans="1:9">
      <c r="A6" s="1098"/>
      <c r="B6" s="1100"/>
      <c r="C6" s="295" t="s">
        <v>1330</v>
      </c>
      <c r="D6" s="296" t="s">
        <v>1344</v>
      </c>
      <c r="E6" s="296" t="s">
        <v>1332</v>
      </c>
      <c r="F6" s="295" t="s">
        <v>1330</v>
      </c>
      <c r="G6" s="296" t="s">
        <v>1333</v>
      </c>
      <c r="H6" s="297" t="s">
        <v>1332</v>
      </c>
      <c r="I6" s="294"/>
    </row>
    <row r="7" spans="1:9">
      <c r="A7" s="298" t="s">
        <v>1334</v>
      </c>
      <c r="B7" s="299" t="s">
        <v>1345</v>
      </c>
      <c r="C7" s="299" t="s">
        <v>1104</v>
      </c>
      <c r="D7" s="299" t="s">
        <v>1311</v>
      </c>
      <c r="E7" s="299" t="s">
        <v>1104</v>
      </c>
      <c r="F7" s="299" t="s">
        <v>1104</v>
      </c>
      <c r="G7" s="299" t="s">
        <v>1110</v>
      </c>
      <c r="H7" s="299" t="s">
        <v>1110</v>
      </c>
      <c r="I7" s="294"/>
    </row>
    <row r="8" spans="1:9">
      <c r="A8" s="300" t="s">
        <v>1211</v>
      </c>
      <c r="B8" s="299" t="s">
        <v>1110</v>
      </c>
      <c r="C8" s="299" t="s">
        <v>1345</v>
      </c>
      <c r="D8" s="299" t="s">
        <v>1311</v>
      </c>
      <c r="E8" s="299" t="s">
        <v>1104</v>
      </c>
      <c r="F8" s="299" t="s">
        <v>1311</v>
      </c>
      <c r="G8" s="299" t="s">
        <v>1110</v>
      </c>
      <c r="H8" s="299" t="s">
        <v>1311</v>
      </c>
      <c r="I8" s="294"/>
    </row>
    <row r="9" spans="1:9">
      <c r="A9" s="300" t="s">
        <v>1212</v>
      </c>
      <c r="B9" s="299" t="s">
        <v>1345</v>
      </c>
      <c r="C9" s="299" t="s">
        <v>1104</v>
      </c>
      <c r="D9" s="299" t="s">
        <v>1104</v>
      </c>
      <c r="E9" s="299" t="s">
        <v>1104</v>
      </c>
      <c r="F9" s="299" t="s">
        <v>1110</v>
      </c>
      <c r="G9" s="299" t="s">
        <v>1110</v>
      </c>
      <c r="H9" s="299" t="s">
        <v>1311</v>
      </c>
      <c r="I9" s="294"/>
    </row>
    <row r="10" spans="1:9" ht="16.7" thickBot="1">
      <c r="A10" s="301" t="s">
        <v>1346</v>
      </c>
      <c r="B10" s="299" t="s">
        <v>1311</v>
      </c>
      <c r="C10" s="299" t="s">
        <v>1104</v>
      </c>
      <c r="D10" s="299" t="s">
        <v>1104</v>
      </c>
      <c r="E10" s="299" t="s">
        <v>1110</v>
      </c>
      <c r="F10" s="299" t="s">
        <v>1110</v>
      </c>
      <c r="G10" s="299" t="s">
        <v>1110</v>
      </c>
      <c r="H10" s="299" t="s">
        <v>1347</v>
      </c>
      <c r="I10" s="294"/>
    </row>
    <row r="11" spans="1:9">
      <c r="A11" s="302" t="s">
        <v>1214</v>
      </c>
      <c r="B11" s="303"/>
      <c r="C11" s="304" t="s">
        <v>1119</v>
      </c>
      <c r="D11" s="304"/>
      <c r="E11" s="304" t="s">
        <v>1336</v>
      </c>
      <c r="F11" s="302"/>
      <c r="G11" s="305" t="s">
        <v>1122</v>
      </c>
      <c r="H11" s="306"/>
      <c r="I11" s="293"/>
    </row>
    <row r="12" spans="1:9">
      <c r="A12" s="293"/>
      <c r="B12" s="293"/>
      <c r="C12" s="293"/>
      <c r="D12" s="307"/>
      <c r="E12" s="250" t="s">
        <v>1337</v>
      </c>
      <c r="F12" s="293"/>
      <c r="G12" s="1088"/>
      <c r="H12" s="1088"/>
      <c r="I12" s="293"/>
    </row>
    <row r="13" spans="1:9">
      <c r="A13" s="308"/>
      <c r="B13" s="293"/>
      <c r="C13" s="293"/>
      <c r="D13" s="307"/>
      <c r="E13" s="293"/>
      <c r="F13" s="1089" t="s">
        <v>1348</v>
      </c>
      <c r="G13" s="1089"/>
      <c r="H13" s="1089"/>
      <c r="I13" s="293"/>
    </row>
    <row r="14" spans="1:9">
      <c r="A14" s="1054" t="s">
        <v>1338</v>
      </c>
      <c r="B14" s="1090"/>
      <c r="C14" s="1090"/>
      <c r="D14" s="1090"/>
      <c r="E14" s="1090"/>
      <c r="F14" s="1090"/>
      <c r="G14" s="1090"/>
      <c r="H14" s="1090"/>
      <c r="I14" s="293"/>
    </row>
    <row r="15" spans="1:9">
      <c r="A15" s="1091" t="s">
        <v>1339</v>
      </c>
      <c r="B15" s="1091"/>
      <c r="C15" s="1091"/>
      <c r="D15" s="1091"/>
      <c r="E15" s="1091"/>
      <c r="F15" s="1091"/>
      <c r="G15" s="1091"/>
      <c r="H15" s="1091"/>
      <c r="I15" s="293"/>
    </row>
    <row r="16" spans="1:9">
      <c r="A16" s="1092" t="s">
        <v>1340</v>
      </c>
      <c r="B16" s="1092"/>
      <c r="C16" s="1092"/>
      <c r="D16" s="1092"/>
      <c r="E16" s="1092"/>
      <c r="F16" s="1092"/>
      <c r="G16" s="1092"/>
      <c r="H16" s="1092"/>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00000000-0004-0000-3C00-000000000000}"/>
    <hyperlink ref="I2" location="預告統計資料發布時間表!A1" display="返回發布時間表" xr:uid="{00000000-0004-0000-3C00-000001000000}"/>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15"/>
  <sheetViews>
    <sheetView workbookViewId="0">
      <selection activeCell="I1" sqref="I1"/>
    </sheetView>
  </sheetViews>
  <sheetFormatPr defaultRowHeight="16.149999999999999"/>
  <cols>
    <col min="7" max="7" width="12.5" customWidth="1"/>
    <col min="8" max="8" width="14.8984375" customWidth="1"/>
  </cols>
  <sheetData>
    <row r="1" spans="1:9" ht="20.2" thickBot="1">
      <c r="A1" s="311" t="s">
        <v>1349</v>
      </c>
      <c r="B1" s="267"/>
      <c r="C1" s="312"/>
      <c r="D1" s="312"/>
      <c r="E1" s="313"/>
      <c r="F1" s="314"/>
      <c r="G1" s="315" t="s">
        <v>1350</v>
      </c>
      <c r="H1" s="316" t="s">
        <v>1322</v>
      </c>
      <c r="I1" s="317" t="s">
        <v>13</v>
      </c>
    </row>
    <row r="2" spans="1:9" ht="20.2" thickBot="1">
      <c r="A2" s="311" t="s">
        <v>1351</v>
      </c>
      <c r="B2" s="318" t="s">
        <v>1352</v>
      </c>
      <c r="C2" s="319"/>
      <c r="D2" s="319"/>
      <c r="E2" s="320"/>
      <c r="F2" s="321"/>
      <c r="G2" s="322" t="s">
        <v>1258</v>
      </c>
      <c r="H2" s="323" t="s">
        <v>1353</v>
      </c>
      <c r="I2" s="324"/>
    </row>
    <row r="3" spans="1:9" ht="52.6" customHeight="1">
      <c r="A3" s="1105" t="s">
        <v>1354</v>
      </c>
      <c r="B3" s="1106"/>
      <c r="C3" s="1106"/>
      <c r="D3" s="1106"/>
      <c r="E3" s="1106"/>
      <c r="F3" s="1106"/>
      <c r="G3" s="1106"/>
      <c r="H3" s="1106"/>
      <c r="I3" s="324"/>
    </row>
    <row r="4" spans="1:9" ht="20.2" thickBot="1">
      <c r="A4" s="1107" t="s">
        <v>1355</v>
      </c>
      <c r="B4" s="1107"/>
      <c r="C4" s="1107"/>
      <c r="D4" s="1107"/>
      <c r="E4" s="1107"/>
      <c r="F4" s="1107"/>
      <c r="G4" s="1107"/>
      <c r="H4" s="325" t="s">
        <v>1356</v>
      </c>
      <c r="I4" s="324"/>
    </row>
    <row r="5" spans="1:9">
      <c r="A5" s="1108" t="s">
        <v>1357</v>
      </c>
      <c r="B5" s="1110" t="s">
        <v>1358</v>
      </c>
      <c r="C5" s="1112" t="s">
        <v>1301</v>
      </c>
      <c r="D5" s="1113"/>
      <c r="E5" s="1114"/>
      <c r="F5" s="1112" t="s">
        <v>1302</v>
      </c>
      <c r="G5" s="1113"/>
      <c r="H5" s="1114"/>
      <c r="I5" s="326"/>
    </row>
    <row r="6" spans="1:9" ht="16.7" thickBot="1">
      <c r="A6" s="1109"/>
      <c r="B6" s="1111"/>
      <c r="C6" s="327" t="s">
        <v>1199</v>
      </c>
      <c r="D6" s="327" t="s">
        <v>1359</v>
      </c>
      <c r="E6" s="328" t="s">
        <v>1360</v>
      </c>
      <c r="F6" s="329" t="s">
        <v>1199</v>
      </c>
      <c r="G6" s="327" t="s">
        <v>1359</v>
      </c>
      <c r="H6" s="330" t="s">
        <v>1269</v>
      </c>
      <c r="I6" s="326"/>
    </row>
    <row r="7" spans="1:9">
      <c r="A7" s="331" t="s">
        <v>1358</v>
      </c>
      <c r="B7" s="212">
        <v>2</v>
      </c>
      <c r="C7" s="212">
        <v>2</v>
      </c>
      <c r="D7" s="212" t="s">
        <v>1209</v>
      </c>
      <c r="E7" s="212">
        <v>2</v>
      </c>
      <c r="F7" s="212">
        <v>0</v>
      </c>
      <c r="G7" s="212">
        <v>0</v>
      </c>
      <c r="H7" s="212">
        <v>0</v>
      </c>
      <c r="I7" s="332"/>
    </row>
    <row r="8" spans="1:9">
      <c r="A8" s="333" t="s">
        <v>1361</v>
      </c>
      <c r="B8" s="212">
        <v>1</v>
      </c>
      <c r="C8" s="212">
        <v>1</v>
      </c>
      <c r="D8" s="212" t="s">
        <v>1210</v>
      </c>
      <c r="E8" s="212">
        <v>1</v>
      </c>
      <c r="F8" s="212">
        <v>0</v>
      </c>
      <c r="G8" s="212">
        <v>0</v>
      </c>
      <c r="H8" s="212">
        <v>0</v>
      </c>
      <c r="I8" s="332"/>
    </row>
    <row r="9" spans="1:9" ht="16.7" thickBot="1">
      <c r="A9" s="334" t="s">
        <v>1275</v>
      </c>
      <c r="B9" s="212">
        <v>1</v>
      </c>
      <c r="C9" s="212">
        <v>1</v>
      </c>
      <c r="D9" s="212" t="s">
        <v>1210</v>
      </c>
      <c r="E9" s="212">
        <v>1</v>
      </c>
      <c r="F9" s="212">
        <v>0</v>
      </c>
      <c r="G9" s="212">
        <v>0</v>
      </c>
      <c r="H9" s="212">
        <v>0</v>
      </c>
      <c r="I9" s="332"/>
    </row>
    <row r="10" spans="1:9">
      <c r="A10" s="220" t="s">
        <v>1117</v>
      </c>
      <c r="B10" s="208"/>
      <c r="C10" s="208" t="s">
        <v>1362</v>
      </c>
      <c r="D10" s="221"/>
      <c r="E10" s="220" t="s">
        <v>1120</v>
      </c>
      <c r="F10" s="208"/>
      <c r="G10" s="222" t="s">
        <v>1363</v>
      </c>
      <c r="H10" s="223"/>
      <c r="I10" s="324"/>
    </row>
    <row r="11" spans="1:9">
      <c r="A11" s="208"/>
      <c r="B11" s="208"/>
      <c r="C11" s="221"/>
      <c r="D11" s="221"/>
      <c r="E11" s="208" t="s">
        <v>1364</v>
      </c>
      <c r="F11" s="208"/>
      <c r="G11" s="208"/>
      <c r="H11" s="335"/>
      <c r="I11" s="324"/>
    </row>
    <row r="12" spans="1:9">
      <c r="A12" s="220"/>
      <c r="B12" s="208"/>
      <c r="C12" s="221"/>
      <c r="D12" s="221"/>
      <c r="E12" s="221"/>
      <c r="F12" s="208"/>
      <c r="G12" s="208"/>
      <c r="H12" s="208"/>
      <c r="I12" s="324"/>
    </row>
    <row r="13" spans="1:9">
      <c r="A13" s="208" t="s">
        <v>1365</v>
      </c>
      <c r="B13" s="208"/>
      <c r="C13" s="208"/>
      <c r="D13" s="221"/>
      <c r="E13" s="221"/>
      <c r="F13" s="221"/>
      <c r="G13" s="208"/>
      <c r="H13" s="208"/>
      <c r="I13" s="324"/>
    </row>
    <row r="14" spans="1:9">
      <c r="A14" s="1022" t="s">
        <v>1366</v>
      </c>
      <c r="B14" s="1022"/>
      <c r="C14" s="1022"/>
      <c r="D14" s="1022"/>
      <c r="E14" s="1022"/>
      <c r="F14" s="1022"/>
      <c r="G14" s="1022"/>
      <c r="H14" s="1022"/>
      <c r="I14" s="324"/>
    </row>
    <row r="15" spans="1:9">
      <c r="A15" s="1023" t="s">
        <v>1367</v>
      </c>
      <c r="B15" s="1023"/>
      <c r="C15" s="1023"/>
      <c r="D15" s="1023"/>
      <c r="E15" s="1023"/>
      <c r="F15" s="1023"/>
      <c r="G15" s="1023"/>
      <c r="H15" s="1023"/>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00000000-0004-0000-3D00-000000000000}"/>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16"/>
  <sheetViews>
    <sheetView workbookViewId="0">
      <selection activeCell="J15" sqref="J15"/>
    </sheetView>
  </sheetViews>
  <sheetFormatPr defaultRowHeight="16.149999999999999"/>
  <cols>
    <col min="5" max="5" width="14.69921875" bestFit="1" customWidth="1"/>
    <col min="7" max="7" width="11.69921875" bestFit="1" customWidth="1"/>
    <col min="8" max="8" width="32.09765625" customWidth="1"/>
  </cols>
  <sheetData>
    <row r="1" spans="1:9" ht="19.600000000000001">
      <c r="A1" s="286" t="s">
        <v>1321</v>
      </c>
      <c r="B1" s="287"/>
      <c r="C1" s="288"/>
      <c r="D1" s="287"/>
      <c r="E1" s="288"/>
      <c r="F1" s="286" t="s">
        <v>1132</v>
      </c>
      <c r="G1" s="1093" t="s">
        <v>1182</v>
      </c>
      <c r="H1" s="1093"/>
      <c r="I1" s="288"/>
    </row>
    <row r="2" spans="1:9" ht="19.600000000000001">
      <c r="A2" s="286" t="s">
        <v>1370</v>
      </c>
      <c r="B2" s="289" t="s">
        <v>1324</v>
      </c>
      <c r="C2" s="288"/>
      <c r="D2" s="290"/>
      <c r="E2" s="291"/>
      <c r="F2" s="286" t="s">
        <v>1371</v>
      </c>
      <c r="G2" s="1094" t="s">
        <v>1372</v>
      </c>
      <c r="H2" s="1094"/>
      <c r="I2" s="317" t="s">
        <v>1373</v>
      </c>
    </row>
    <row r="3" spans="1:9" ht="22.5">
      <c r="A3" s="1095" t="s">
        <v>1374</v>
      </c>
      <c r="B3" s="1095"/>
      <c r="C3" s="1095"/>
      <c r="D3" s="1095"/>
      <c r="E3" s="1095"/>
      <c r="F3" s="1095"/>
      <c r="G3" s="1095"/>
      <c r="H3" s="1095"/>
      <c r="I3" s="292"/>
    </row>
    <row r="4" spans="1:9" ht="20.2" thickBot="1">
      <c r="A4" s="1096" t="s">
        <v>1368</v>
      </c>
      <c r="B4" s="1096"/>
      <c r="C4" s="1096"/>
      <c r="D4" s="1096"/>
      <c r="E4" s="1096"/>
      <c r="F4" s="1096"/>
      <c r="G4" s="1096"/>
      <c r="H4" s="1096"/>
      <c r="I4" s="293"/>
    </row>
    <row r="5" spans="1:9">
      <c r="A5" s="1097" t="s">
        <v>1327</v>
      </c>
      <c r="B5" s="1099" t="s">
        <v>1328</v>
      </c>
      <c r="C5" s="1101" t="s">
        <v>1192</v>
      </c>
      <c r="D5" s="1102"/>
      <c r="E5" s="1102"/>
      <c r="F5" s="1103" t="s">
        <v>1329</v>
      </c>
      <c r="G5" s="1104"/>
      <c r="H5" s="1104"/>
      <c r="I5" s="294"/>
    </row>
    <row r="6" spans="1:9">
      <c r="A6" s="1098"/>
      <c r="B6" s="1100"/>
      <c r="C6" s="295" t="s">
        <v>1330</v>
      </c>
      <c r="D6" s="296" t="s">
        <v>1331</v>
      </c>
      <c r="E6" s="296" t="s">
        <v>1332</v>
      </c>
      <c r="F6" s="295" t="s">
        <v>1330</v>
      </c>
      <c r="G6" s="296" t="s">
        <v>1375</v>
      </c>
      <c r="H6" s="297" t="s">
        <v>1332</v>
      </c>
      <c r="I6" s="294"/>
    </row>
    <row r="7" spans="1:9">
      <c r="A7" s="298" t="s">
        <v>1376</v>
      </c>
      <c r="B7" s="299" t="s">
        <v>1104</v>
      </c>
      <c r="C7" s="336" t="s">
        <v>1110</v>
      </c>
      <c r="D7" s="336" t="s">
        <v>1104</v>
      </c>
      <c r="E7" s="336" t="s">
        <v>1377</v>
      </c>
      <c r="F7" s="336" t="s">
        <v>1110</v>
      </c>
      <c r="G7" s="336" t="s">
        <v>1104</v>
      </c>
      <c r="H7" s="337" t="s">
        <v>1104</v>
      </c>
      <c r="I7" s="294"/>
    </row>
    <row r="8" spans="1:9">
      <c r="A8" s="300" t="s">
        <v>1211</v>
      </c>
      <c r="B8" s="338" t="s">
        <v>1104</v>
      </c>
      <c r="C8" s="339" t="s">
        <v>1110</v>
      </c>
      <c r="D8" s="339" t="s">
        <v>1110</v>
      </c>
      <c r="E8" s="339" t="s">
        <v>1311</v>
      </c>
      <c r="F8" s="339" t="s">
        <v>1311</v>
      </c>
      <c r="G8" s="340" t="s">
        <v>1110</v>
      </c>
      <c r="H8" s="341" t="s">
        <v>1110</v>
      </c>
      <c r="I8" s="294"/>
    </row>
    <row r="9" spans="1:9">
      <c r="A9" s="300" t="s">
        <v>1212</v>
      </c>
      <c r="B9" s="338" t="s">
        <v>1110</v>
      </c>
      <c r="C9" s="339" t="s">
        <v>1104</v>
      </c>
      <c r="D9" s="339" t="s">
        <v>1110</v>
      </c>
      <c r="E9" s="339" t="s">
        <v>1110</v>
      </c>
      <c r="F9" s="339" t="s">
        <v>1110</v>
      </c>
      <c r="G9" s="340" t="s">
        <v>1110</v>
      </c>
      <c r="H9" s="341" t="s">
        <v>1378</v>
      </c>
      <c r="I9" s="294"/>
    </row>
    <row r="10" spans="1:9" ht="16.7" thickBot="1">
      <c r="A10" s="301" t="s">
        <v>1346</v>
      </c>
      <c r="B10" s="342" t="s">
        <v>1104</v>
      </c>
      <c r="C10" s="343" t="s">
        <v>1110</v>
      </c>
      <c r="D10" s="343" t="s">
        <v>1104</v>
      </c>
      <c r="E10" s="343" t="s">
        <v>1110</v>
      </c>
      <c r="F10" s="343" t="s">
        <v>1110</v>
      </c>
      <c r="G10" s="344" t="s">
        <v>1110</v>
      </c>
      <c r="H10" s="345" t="s">
        <v>1110</v>
      </c>
      <c r="I10" s="294"/>
    </row>
    <row r="11" spans="1:9">
      <c r="A11" s="302" t="s">
        <v>1379</v>
      </c>
      <c r="B11" s="303"/>
      <c r="C11" s="304" t="s">
        <v>1119</v>
      </c>
      <c r="D11" s="304"/>
      <c r="E11" s="304" t="s">
        <v>1336</v>
      </c>
      <c r="F11" s="302"/>
      <c r="G11" s="305" t="s">
        <v>1122</v>
      </c>
      <c r="H11" s="306"/>
      <c r="I11" s="293"/>
    </row>
    <row r="12" spans="1:9">
      <c r="A12" s="293"/>
      <c r="B12" s="293"/>
      <c r="C12" s="293"/>
      <c r="D12" s="307"/>
      <c r="E12" s="250" t="s">
        <v>1337</v>
      </c>
      <c r="F12" s="293"/>
      <c r="G12" s="1088"/>
      <c r="H12" s="1088"/>
      <c r="I12" s="293"/>
    </row>
    <row r="13" spans="1:9">
      <c r="A13" s="308"/>
      <c r="B13" s="293"/>
      <c r="C13" s="293"/>
      <c r="D13" s="307"/>
      <c r="E13" s="293"/>
      <c r="F13" s="1089" t="s">
        <v>1369</v>
      </c>
      <c r="G13" s="1089"/>
      <c r="H13" s="1089"/>
      <c r="I13" s="293"/>
    </row>
    <row r="14" spans="1:9">
      <c r="A14" s="1054" t="s">
        <v>1338</v>
      </c>
      <c r="B14" s="1090"/>
      <c r="C14" s="1090"/>
      <c r="D14" s="1090"/>
      <c r="E14" s="1090"/>
      <c r="F14" s="1090"/>
      <c r="G14" s="1090"/>
      <c r="H14" s="1090"/>
      <c r="I14" s="293"/>
    </row>
    <row r="15" spans="1:9">
      <c r="A15" s="1091" t="s">
        <v>1339</v>
      </c>
      <c r="B15" s="1091"/>
      <c r="C15" s="1091"/>
      <c r="D15" s="1091"/>
      <c r="E15" s="1091"/>
      <c r="F15" s="1091"/>
      <c r="G15" s="1091"/>
      <c r="H15" s="1091"/>
      <c r="I15" s="293"/>
    </row>
    <row r="16" spans="1:9">
      <c r="A16" s="1092" t="s">
        <v>1340</v>
      </c>
      <c r="B16" s="1092"/>
      <c r="C16" s="1092"/>
      <c r="D16" s="1092"/>
      <c r="E16" s="1092"/>
      <c r="F16" s="1092"/>
      <c r="G16" s="1092"/>
      <c r="H16" s="1092"/>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00000000-0004-0000-3E00-000000000000}"/>
    <hyperlink ref="I2" location="預告統計資料發布時間表!A1" display="回發布時間表" xr:uid="{00000000-0004-0000-3E00-000001000000}"/>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I16"/>
  <sheetViews>
    <sheetView workbookViewId="0"/>
  </sheetViews>
  <sheetFormatPr defaultRowHeight="16.149999999999999"/>
  <cols>
    <col min="5" max="5" width="14.69921875" bestFit="1" customWidth="1"/>
    <col min="7" max="7" width="11.69921875" bestFit="1" customWidth="1"/>
    <col min="8" max="8" width="31.5" customWidth="1"/>
  </cols>
  <sheetData>
    <row r="1" spans="1:9" ht="19.600000000000001">
      <c r="A1" s="286" t="s">
        <v>1380</v>
      </c>
      <c r="B1" s="287"/>
      <c r="C1" s="288"/>
      <c r="D1" s="287"/>
      <c r="E1" s="288"/>
      <c r="F1" s="286" t="s">
        <v>1381</v>
      </c>
      <c r="G1" s="1093" t="s">
        <v>1382</v>
      </c>
      <c r="H1" s="1093"/>
      <c r="I1" s="288"/>
    </row>
    <row r="2" spans="1:9" ht="19.600000000000001">
      <c r="A2" s="286" t="s">
        <v>1383</v>
      </c>
      <c r="B2" s="289" t="s">
        <v>1384</v>
      </c>
      <c r="C2" s="288"/>
      <c r="D2" s="290"/>
      <c r="E2" s="291"/>
      <c r="F2" s="286" t="s">
        <v>1385</v>
      </c>
      <c r="G2" s="1094" t="s">
        <v>1386</v>
      </c>
      <c r="H2" s="1094"/>
      <c r="I2" s="317" t="s">
        <v>1387</v>
      </c>
    </row>
    <row r="3" spans="1:9" ht="22.5">
      <c r="A3" s="1095" t="s">
        <v>1388</v>
      </c>
      <c r="B3" s="1095"/>
      <c r="C3" s="1095"/>
      <c r="D3" s="1095"/>
      <c r="E3" s="1095"/>
      <c r="F3" s="1095"/>
      <c r="G3" s="1095"/>
      <c r="H3" s="1095"/>
      <c r="I3" s="292"/>
    </row>
    <row r="4" spans="1:9" ht="20.2" thickBot="1">
      <c r="A4" s="1096" t="s">
        <v>1389</v>
      </c>
      <c r="B4" s="1096"/>
      <c r="C4" s="1096"/>
      <c r="D4" s="1096"/>
      <c r="E4" s="1096"/>
      <c r="F4" s="1096"/>
      <c r="G4" s="1096"/>
      <c r="H4" s="1096"/>
      <c r="I4" s="293"/>
    </row>
    <row r="5" spans="1:9">
      <c r="A5" s="1097" t="s">
        <v>1390</v>
      </c>
      <c r="B5" s="1099" t="s">
        <v>1391</v>
      </c>
      <c r="C5" s="1101" t="s">
        <v>1392</v>
      </c>
      <c r="D5" s="1102"/>
      <c r="E5" s="1102"/>
      <c r="F5" s="1103" t="s">
        <v>1393</v>
      </c>
      <c r="G5" s="1104"/>
      <c r="H5" s="1104"/>
      <c r="I5" s="294"/>
    </row>
    <row r="6" spans="1:9">
      <c r="A6" s="1098"/>
      <c r="B6" s="1100"/>
      <c r="C6" s="295" t="s">
        <v>1394</v>
      </c>
      <c r="D6" s="296" t="s">
        <v>1395</v>
      </c>
      <c r="E6" s="296" t="s">
        <v>1396</v>
      </c>
      <c r="F6" s="295" t="s">
        <v>1394</v>
      </c>
      <c r="G6" s="296" t="s">
        <v>1397</v>
      </c>
      <c r="H6" s="297" t="s">
        <v>1396</v>
      </c>
      <c r="I6" s="294"/>
    </row>
    <row r="7" spans="1:9">
      <c r="A7" s="298" t="s">
        <v>1398</v>
      </c>
      <c r="B7" s="299" t="s">
        <v>1104</v>
      </c>
      <c r="C7" s="336" t="s">
        <v>1399</v>
      </c>
      <c r="D7" s="336" t="s">
        <v>1104</v>
      </c>
      <c r="E7" s="336" t="s">
        <v>1104</v>
      </c>
      <c r="F7" s="336" t="s">
        <v>1399</v>
      </c>
      <c r="G7" s="336" t="s">
        <v>1399</v>
      </c>
      <c r="H7" s="337" t="s">
        <v>1110</v>
      </c>
      <c r="I7" s="294"/>
    </row>
    <row r="8" spans="1:9">
      <c r="A8" s="300" t="s">
        <v>1335</v>
      </c>
      <c r="B8" s="338" t="s">
        <v>1104</v>
      </c>
      <c r="C8" s="339" t="s">
        <v>1104</v>
      </c>
      <c r="D8" s="339" t="s">
        <v>1399</v>
      </c>
      <c r="E8" s="339" t="s">
        <v>1110</v>
      </c>
      <c r="F8" s="339" t="s">
        <v>1399</v>
      </c>
      <c r="G8" s="340" t="s">
        <v>1110</v>
      </c>
      <c r="H8" s="341" t="s">
        <v>1110</v>
      </c>
      <c r="I8" s="294"/>
    </row>
    <row r="9" spans="1:9">
      <c r="A9" s="300" t="s">
        <v>1212</v>
      </c>
      <c r="B9" s="338" t="s">
        <v>1110</v>
      </c>
      <c r="C9" s="339" t="s">
        <v>1104</v>
      </c>
      <c r="D9" s="339" t="s">
        <v>1104</v>
      </c>
      <c r="E9" s="339" t="s">
        <v>1110</v>
      </c>
      <c r="F9" s="339" t="s">
        <v>1110</v>
      </c>
      <c r="G9" s="340" t="s">
        <v>1110</v>
      </c>
      <c r="H9" s="341" t="s">
        <v>1104</v>
      </c>
      <c r="I9" s="294"/>
    </row>
    <row r="10" spans="1:9" ht="16.7" thickBot="1">
      <c r="A10" s="301" t="s">
        <v>1346</v>
      </c>
      <c r="B10" s="342" t="s">
        <v>1110</v>
      </c>
      <c r="C10" s="343" t="s">
        <v>1110</v>
      </c>
      <c r="D10" s="343" t="s">
        <v>1110</v>
      </c>
      <c r="E10" s="343" t="s">
        <v>1110</v>
      </c>
      <c r="F10" s="343" t="s">
        <v>1110</v>
      </c>
      <c r="G10" s="344" t="s">
        <v>1110</v>
      </c>
      <c r="H10" s="345" t="s">
        <v>1104</v>
      </c>
      <c r="I10" s="294"/>
    </row>
    <row r="11" spans="1:9">
      <c r="A11" s="302" t="s">
        <v>1214</v>
      </c>
      <c r="B11" s="303"/>
      <c r="C11" s="304" t="s">
        <v>1119</v>
      </c>
      <c r="D11" s="304"/>
      <c r="E11" s="304" t="s">
        <v>1336</v>
      </c>
      <c r="F11" s="302"/>
      <c r="G11" s="305" t="s">
        <v>1122</v>
      </c>
      <c r="H11" s="306"/>
      <c r="I11" s="293"/>
    </row>
    <row r="12" spans="1:9">
      <c r="A12" s="293"/>
      <c r="B12" s="293"/>
      <c r="C12" s="293"/>
      <c r="D12" s="307"/>
      <c r="E12" s="250" t="s">
        <v>1337</v>
      </c>
      <c r="F12" s="293"/>
      <c r="G12" s="1088"/>
      <c r="H12" s="1088"/>
      <c r="I12" s="293"/>
    </row>
    <row r="13" spans="1:9">
      <c r="A13" s="308"/>
      <c r="B13" s="293"/>
      <c r="C13" s="293"/>
      <c r="D13" s="307"/>
      <c r="E13" s="293"/>
      <c r="F13" s="1089" t="s">
        <v>1348</v>
      </c>
      <c r="G13" s="1089"/>
      <c r="H13" s="1089"/>
      <c r="I13" s="293"/>
    </row>
    <row r="14" spans="1:9">
      <c r="A14" s="1054" t="s">
        <v>1338</v>
      </c>
      <c r="B14" s="1090"/>
      <c r="C14" s="1090"/>
      <c r="D14" s="1090"/>
      <c r="E14" s="1090"/>
      <c r="F14" s="1090"/>
      <c r="G14" s="1090"/>
      <c r="H14" s="1090"/>
      <c r="I14" s="293"/>
    </row>
    <row r="15" spans="1:9">
      <c r="A15" s="1091" t="s">
        <v>1339</v>
      </c>
      <c r="B15" s="1091"/>
      <c r="C15" s="1091"/>
      <c r="D15" s="1091"/>
      <c r="E15" s="1091"/>
      <c r="F15" s="1091"/>
      <c r="G15" s="1091"/>
      <c r="H15" s="1091"/>
      <c r="I15" s="293"/>
    </row>
    <row r="16" spans="1:9">
      <c r="A16" s="1092" t="s">
        <v>1340</v>
      </c>
      <c r="B16" s="1092"/>
      <c r="C16" s="1092"/>
      <c r="D16" s="1092"/>
      <c r="E16" s="1092"/>
      <c r="F16" s="1092"/>
      <c r="G16" s="1092"/>
      <c r="H16" s="1092"/>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00000000-0004-0000-3F00-000000000000}"/>
    <hyperlink ref="I2" location="預告統計資料發布時間表!A1" display="回發布時間表" xr:uid="{00000000-0004-0000-3F00-000001000000}"/>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16"/>
  <sheetViews>
    <sheetView workbookViewId="0">
      <selection activeCell="I2" sqref="I2"/>
    </sheetView>
  </sheetViews>
  <sheetFormatPr defaultRowHeight="16.149999999999999"/>
  <cols>
    <col min="4" max="4" width="9.5" bestFit="1" customWidth="1"/>
    <col min="5" max="5" width="14.69921875" bestFit="1" customWidth="1"/>
    <col min="7" max="7" width="11.69921875" bestFit="1" customWidth="1"/>
    <col min="8" max="8" width="27.69921875" customWidth="1"/>
  </cols>
  <sheetData>
    <row r="1" spans="1:9" ht="19.600000000000001">
      <c r="A1" s="309" t="s">
        <v>1400</v>
      </c>
      <c r="B1" s="287"/>
      <c r="C1" s="288"/>
      <c r="D1" s="287"/>
      <c r="E1" s="288"/>
      <c r="F1" s="309" t="s">
        <v>1401</v>
      </c>
      <c r="G1" s="1115" t="s">
        <v>1182</v>
      </c>
      <c r="H1" s="1116"/>
      <c r="I1" s="288"/>
    </row>
    <row r="2" spans="1:9" ht="19.600000000000001">
      <c r="A2" s="309" t="s">
        <v>1402</v>
      </c>
      <c r="B2" s="291" t="s">
        <v>1403</v>
      </c>
      <c r="C2" s="288"/>
      <c r="D2" s="290"/>
      <c r="E2" s="291"/>
      <c r="F2" s="309" t="s">
        <v>1404</v>
      </c>
      <c r="G2" s="1094" t="s">
        <v>1405</v>
      </c>
      <c r="H2" s="1094"/>
      <c r="I2" s="317" t="s">
        <v>13</v>
      </c>
    </row>
    <row r="3" spans="1:9" ht="22.5">
      <c r="A3" s="1117" t="s">
        <v>1406</v>
      </c>
      <c r="B3" s="1117"/>
      <c r="C3" s="1117"/>
      <c r="D3" s="1117"/>
      <c r="E3" s="1117"/>
      <c r="F3" s="1117"/>
      <c r="G3" s="1117"/>
      <c r="H3" s="1117"/>
      <c r="I3" s="292"/>
    </row>
    <row r="4" spans="1:9" ht="20.2" thickBot="1">
      <c r="A4" s="1118" t="s">
        <v>1407</v>
      </c>
      <c r="B4" s="1118"/>
      <c r="C4" s="1118"/>
      <c r="D4" s="1118"/>
      <c r="E4" s="1118"/>
      <c r="F4" s="1118"/>
      <c r="G4" s="1118"/>
      <c r="H4" s="1118"/>
      <c r="I4" s="293"/>
    </row>
    <row r="5" spans="1:9">
      <c r="A5" s="1119" t="s">
        <v>1408</v>
      </c>
      <c r="B5" s="1120" t="s">
        <v>1409</v>
      </c>
      <c r="C5" s="1121" t="s">
        <v>1410</v>
      </c>
      <c r="D5" s="1102"/>
      <c r="E5" s="1102"/>
      <c r="F5" s="1122" t="s">
        <v>1411</v>
      </c>
      <c r="G5" s="1104"/>
      <c r="H5" s="1104"/>
      <c r="I5" s="294"/>
    </row>
    <row r="6" spans="1:9">
      <c r="A6" s="1098"/>
      <c r="B6" s="1100"/>
      <c r="C6" s="346" t="s">
        <v>1413</v>
      </c>
      <c r="D6" s="347" t="s">
        <v>1414</v>
      </c>
      <c r="E6" s="347" t="s">
        <v>1415</v>
      </c>
      <c r="F6" s="346" t="s">
        <v>1412</v>
      </c>
      <c r="G6" s="347" t="s">
        <v>1416</v>
      </c>
      <c r="H6" s="348" t="s">
        <v>1415</v>
      </c>
      <c r="I6" s="294"/>
    </row>
    <row r="7" spans="1:9">
      <c r="A7" s="310" t="s">
        <v>1417</v>
      </c>
      <c r="B7" s="299" t="s">
        <v>1313</v>
      </c>
      <c r="C7" s="299" t="s">
        <v>1104</v>
      </c>
      <c r="D7" s="299" t="s">
        <v>1104</v>
      </c>
      <c r="E7" s="299" t="s">
        <v>1104</v>
      </c>
      <c r="F7" s="299" t="s">
        <v>1110</v>
      </c>
      <c r="G7" s="299" t="s">
        <v>1110</v>
      </c>
      <c r="H7" s="299" t="s">
        <v>1110</v>
      </c>
      <c r="I7" s="294"/>
    </row>
    <row r="8" spans="1:9">
      <c r="A8" s="349" t="s">
        <v>1418</v>
      </c>
      <c r="B8" s="299" t="s">
        <v>1110</v>
      </c>
      <c r="C8" s="299" t="s">
        <v>1110</v>
      </c>
      <c r="D8" s="299" t="s">
        <v>1110</v>
      </c>
      <c r="E8" s="299" t="s">
        <v>1110</v>
      </c>
      <c r="F8" s="299" t="s">
        <v>1110</v>
      </c>
      <c r="G8" s="299" t="s">
        <v>1110</v>
      </c>
      <c r="H8" s="299" t="s">
        <v>1110</v>
      </c>
      <c r="I8" s="294"/>
    </row>
    <row r="9" spans="1:9">
      <c r="A9" s="349" t="s">
        <v>1419</v>
      </c>
      <c r="B9" s="299" t="s">
        <v>1110</v>
      </c>
      <c r="C9" s="299" t="s">
        <v>1110</v>
      </c>
      <c r="D9" s="299" t="s">
        <v>1110</v>
      </c>
      <c r="E9" s="299" t="s">
        <v>1110</v>
      </c>
      <c r="F9" s="299" t="s">
        <v>1110</v>
      </c>
      <c r="G9" s="299" t="s">
        <v>1110</v>
      </c>
      <c r="H9" s="299" t="s">
        <v>1110</v>
      </c>
      <c r="I9" s="294"/>
    </row>
    <row r="10" spans="1:9" ht="16.7" thickBot="1">
      <c r="A10" s="350" t="s">
        <v>1420</v>
      </c>
      <c r="B10" s="299" t="s">
        <v>1110</v>
      </c>
      <c r="C10" s="299" t="s">
        <v>1347</v>
      </c>
      <c r="D10" s="299" t="s">
        <v>1110</v>
      </c>
      <c r="E10" s="299" t="s">
        <v>1110</v>
      </c>
      <c r="F10" s="299" t="s">
        <v>1110</v>
      </c>
      <c r="G10" s="299" t="s">
        <v>1347</v>
      </c>
      <c r="H10" s="299" t="s">
        <v>1110</v>
      </c>
      <c r="I10" s="294"/>
    </row>
    <row r="11" spans="1:9">
      <c r="A11" s="351" t="s">
        <v>1421</v>
      </c>
      <c r="B11" s="303"/>
      <c r="C11" s="303" t="s">
        <v>1422</v>
      </c>
      <c r="D11" s="303"/>
      <c r="E11" s="303" t="s">
        <v>1423</v>
      </c>
      <c r="F11" s="351"/>
      <c r="G11" s="352" t="s">
        <v>1424</v>
      </c>
      <c r="H11" s="306"/>
      <c r="I11" s="293"/>
    </row>
    <row r="12" spans="1:9">
      <c r="A12" s="293"/>
      <c r="B12" s="293"/>
      <c r="C12" s="293"/>
      <c r="D12" s="307"/>
      <c r="E12" s="353" t="s">
        <v>1425</v>
      </c>
      <c r="F12" s="293"/>
      <c r="G12" s="1088"/>
      <c r="H12" s="1088"/>
      <c r="I12" s="293"/>
    </row>
    <row r="13" spans="1:9">
      <c r="A13" s="308"/>
      <c r="B13" s="293"/>
      <c r="C13" s="293"/>
      <c r="D13" s="307"/>
      <c r="E13" s="293"/>
      <c r="F13" s="1088" t="s">
        <v>1426</v>
      </c>
      <c r="G13" s="1088"/>
      <c r="H13" s="1088"/>
      <c r="I13" s="293"/>
    </row>
    <row r="14" spans="1:9">
      <c r="A14" s="1090" t="s">
        <v>1427</v>
      </c>
      <c r="B14" s="1090"/>
      <c r="C14" s="1090"/>
      <c r="D14" s="1090"/>
      <c r="E14" s="1090"/>
      <c r="F14" s="1090"/>
      <c r="G14" s="1090"/>
      <c r="H14" s="1090"/>
      <c r="I14" s="293"/>
    </row>
    <row r="15" spans="1:9">
      <c r="A15" s="1091" t="s">
        <v>1339</v>
      </c>
      <c r="B15" s="1091"/>
      <c r="C15" s="1091"/>
      <c r="D15" s="1091"/>
      <c r="E15" s="1091"/>
      <c r="F15" s="1091"/>
      <c r="G15" s="1091"/>
      <c r="H15" s="1091"/>
      <c r="I15" s="293"/>
    </row>
    <row r="16" spans="1:9">
      <c r="A16" s="1091" t="s">
        <v>1428</v>
      </c>
      <c r="B16" s="1091"/>
      <c r="C16" s="1091"/>
      <c r="D16" s="1091"/>
      <c r="E16" s="1091"/>
      <c r="F16" s="1091"/>
      <c r="G16" s="1091"/>
      <c r="H16" s="1091"/>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00000000-0004-0000-4000-000000000000}"/>
    <hyperlink ref="I2" location="預告統計資料發布時間表!A1" display="回發布時間表" xr:uid="{00000000-0004-0000-4000-000001000000}"/>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L135"/>
  <sheetViews>
    <sheetView workbookViewId="0">
      <selection activeCell="L1" sqref="L1:L1048576"/>
    </sheetView>
  </sheetViews>
  <sheetFormatPr defaultRowHeight="16.149999999999999"/>
  <cols>
    <col min="4" max="4" width="16.19921875" customWidth="1"/>
    <col min="5" max="5" width="8.8984375" customWidth="1"/>
    <col min="6" max="6" width="12.19921875" bestFit="1" customWidth="1"/>
    <col min="7" max="7" width="20.69921875" customWidth="1"/>
    <col min="8" max="8" width="11.19921875" bestFit="1" customWidth="1"/>
    <col min="9" max="9" width="14.5" bestFit="1" customWidth="1"/>
    <col min="10" max="10" width="17.09765625" customWidth="1"/>
    <col min="11" max="11" width="24.19921875" customWidth="1"/>
  </cols>
  <sheetData>
    <row r="1" spans="1:12" ht="19.600000000000001">
      <c r="A1" s="1137" t="s">
        <v>1429</v>
      </c>
      <c r="B1" s="1137"/>
      <c r="C1" s="1137"/>
      <c r="D1" s="1137"/>
      <c r="E1" s="354"/>
      <c r="F1" s="355"/>
      <c r="G1" s="355"/>
      <c r="H1" s="355"/>
      <c r="I1" s="355"/>
      <c r="J1" s="356" t="s">
        <v>1132</v>
      </c>
      <c r="K1" s="357" t="s">
        <v>1430</v>
      </c>
      <c r="L1" s="288"/>
    </row>
    <row r="2" spans="1:12" ht="19.600000000000001">
      <c r="A2" s="1138" t="s">
        <v>1431</v>
      </c>
      <c r="B2" s="1138"/>
      <c r="C2" s="1138"/>
      <c r="D2" s="1138"/>
      <c r="E2" s="358" t="s">
        <v>1432</v>
      </c>
      <c r="F2" s="359"/>
      <c r="G2" s="359"/>
      <c r="H2" s="359"/>
      <c r="I2" s="359"/>
      <c r="J2" s="356" t="s">
        <v>1433</v>
      </c>
      <c r="K2" s="360" t="s">
        <v>1434</v>
      </c>
      <c r="L2" s="317" t="s">
        <v>13</v>
      </c>
    </row>
    <row r="3" spans="1:12" ht="32.85">
      <c r="A3" s="1139" t="s">
        <v>1435</v>
      </c>
      <c r="B3" s="1140"/>
      <c r="C3" s="1140"/>
      <c r="D3" s="1140"/>
      <c r="E3" s="1140"/>
      <c r="F3" s="1140"/>
      <c r="G3" s="1140"/>
      <c r="H3" s="1140"/>
      <c r="I3" s="1140"/>
      <c r="J3" s="1140"/>
      <c r="K3" s="1140"/>
      <c r="L3" s="292"/>
    </row>
    <row r="4" spans="1:12" ht="19.600000000000001">
      <c r="A4" s="361"/>
      <c r="B4" s="361"/>
      <c r="C4" s="361"/>
      <c r="D4" s="361"/>
      <c r="E4" s="362" t="s">
        <v>1436</v>
      </c>
      <c r="F4" s="363"/>
      <c r="G4" s="364" t="s">
        <v>1437</v>
      </c>
      <c r="H4" s="355"/>
      <c r="I4" s="363"/>
      <c r="J4" s="363"/>
      <c r="K4" s="365" t="s">
        <v>1438</v>
      </c>
      <c r="L4" s="293"/>
    </row>
    <row r="5" spans="1:12" ht="19.600000000000001">
      <c r="A5" s="1128" t="s">
        <v>1439</v>
      </c>
      <c r="B5" s="1129"/>
      <c r="C5" s="1129"/>
      <c r="D5" s="1129"/>
      <c r="E5" s="1130"/>
      <c r="F5" s="1135" t="s">
        <v>1440</v>
      </c>
      <c r="G5" s="1136"/>
      <c r="H5" s="366" t="s">
        <v>1441</v>
      </c>
      <c r="I5" s="367" t="s">
        <v>1442</v>
      </c>
      <c r="J5" s="366" t="s">
        <v>1443</v>
      </c>
      <c r="K5" s="368" t="s">
        <v>1444</v>
      </c>
      <c r="L5" s="294"/>
    </row>
    <row r="6" spans="1:12" ht="19.600000000000001">
      <c r="A6" s="1131"/>
      <c r="B6" s="1131"/>
      <c r="C6" s="1131"/>
      <c r="D6" s="1131"/>
      <c r="E6" s="1132"/>
      <c r="F6" s="356" t="s">
        <v>1445</v>
      </c>
      <c r="G6" s="356" t="s">
        <v>1447</v>
      </c>
      <c r="H6" s="356" t="s">
        <v>1448</v>
      </c>
      <c r="I6" s="356" t="s">
        <v>1446</v>
      </c>
      <c r="J6" s="356" t="s">
        <v>1449</v>
      </c>
      <c r="K6" s="369" t="s">
        <v>1450</v>
      </c>
      <c r="L6" s="294"/>
    </row>
    <row r="7" spans="1:12" ht="19.05">
      <c r="A7" s="370"/>
      <c r="B7" s="371" t="s">
        <v>1451</v>
      </c>
      <c r="C7" s="370"/>
      <c r="D7" s="370"/>
      <c r="E7" s="370"/>
      <c r="F7" s="372">
        <f t="shared" ref="F7:G13" si="0">H7+J7</f>
        <v>29047720</v>
      </c>
      <c r="G7" s="372">
        <f t="shared" si="0"/>
        <v>29047720</v>
      </c>
      <c r="H7" s="372">
        <f>H8+H18+H19+H20+H21+H22+H25+H31+H34+H35+H36</f>
        <v>28547720</v>
      </c>
      <c r="I7" s="372">
        <f>I8+I18+I19+I20+I21+I22+I25+I31+I34+I35+I36</f>
        <v>28547720</v>
      </c>
      <c r="J7" s="372">
        <f>J8+J18+J19+J20+J21+J22+J25+J31+J34+J35+J36</f>
        <v>500000</v>
      </c>
      <c r="K7" s="372">
        <f>K8+K18+K19+K20+K21+K22+K25+K31+K34+K35+K36</f>
        <v>500000</v>
      </c>
      <c r="L7" s="294"/>
    </row>
    <row r="8" spans="1:12" ht="19.05">
      <c r="A8" s="373"/>
      <c r="B8" s="373"/>
      <c r="C8" s="374" t="s">
        <v>1452</v>
      </c>
      <c r="D8" s="373"/>
      <c r="E8" s="373"/>
      <c r="F8" s="372">
        <f t="shared" si="0"/>
        <v>25816155</v>
      </c>
      <c r="G8" s="372">
        <f t="shared" si="0"/>
        <v>25816155</v>
      </c>
      <c r="H8" s="372">
        <f>H9+H10+H11+H12+H13+H16+H17</f>
        <v>25816155</v>
      </c>
      <c r="I8" s="372">
        <f>I9+I10+I11+I12+I13+I16+I17</f>
        <v>25816155</v>
      </c>
      <c r="J8" s="372">
        <f>J9+J10+J11+J12+J13+J16+J17</f>
        <v>0</v>
      </c>
      <c r="K8" s="372">
        <f>K9+K10+K11+K12+K13+K16+K17</f>
        <v>0</v>
      </c>
      <c r="L8" s="294"/>
    </row>
    <row r="9" spans="1:12" ht="19.05">
      <c r="A9" s="373"/>
      <c r="B9" s="373"/>
      <c r="C9" s="374"/>
      <c r="D9" s="373" t="s">
        <v>1453</v>
      </c>
      <c r="E9" s="370"/>
      <c r="F9" s="372">
        <f t="shared" si="0"/>
        <v>638</v>
      </c>
      <c r="G9" s="372">
        <f t="shared" si="0"/>
        <v>638</v>
      </c>
      <c r="H9" s="372">
        <v>638</v>
      </c>
      <c r="I9" s="372">
        <v>638</v>
      </c>
      <c r="J9" s="372"/>
      <c r="K9" s="375"/>
      <c r="L9" s="294"/>
    </row>
    <row r="10" spans="1:12" ht="19.05">
      <c r="A10" s="373"/>
      <c r="B10" s="373"/>
      <c r="C10" s="374"/>
      <c r="D10" s="373" t="s">
        <v>1454</v>
      </c>
      <c r="E10" s="373"/>
      <c r="F10" s="372">
        <f t="shared" si="0"/>
        <v>60269</v>
      </c>
      <c r="G10" s="372">
        <f t="shared" si="0"/>
        <v>60269</v>
      </c>
      <c r="H10" s="372">
        <v>60269</v>
      </c>
      <c r="I10" s="372">
        <v>60269</v>
      </c>
      <c r="J10" s="372"/>
      <c r="K10" s="375"/>
      <c r="L10" s="294"/>
    </row>
    <row r="11" spans="1:12" ht="19.05">
      <c r="A11" s="373"/>
      <c r="B11" s="373"/>
      <c r="C11" s="374"/>
      <c r="D11" s="373" t="s">
        <v>1455</v>
      </c>
      <c r="E11" s="373"/>
      <c r="F11" s="372">
        <f t="shared" si="0"/>
        <v>2773</v>
      </c>
      <c r="G11" s="372">
        <f t="shared" si="0"/>
        <v>2773</v>
      </c>
      <c r="H11" s="372">
        <v>2773</v>
      </c>
      <c r="I11" s="372">
        <v>2773</v>
      </c>
      <c r="J11" s="372"/>
      <c r="K11" s="375"/>
      <c r="L11" s="293"/>
    </row>
    <row r="12" spans="1:12" ht="19.05">
      <c r="A12" s="373"/>
      <c r="B12" s="373"/>
      <c r="C12" s="374"/>
      <c r="D12" s="373" t="s">
        <v>1456</v>
      </c>
      <c r="E12" s="373"/>
      <c r="F12" s="372">
        <f t="shared" si="0"/>
        <v>230705</v>
      </c>
      <c r="G12" s="372">
        <f t="shared" si="0"/>
        <v>230705</v>
      </c>
      <c r="H12" s="372">
        <v>230705</v>
      </c>
      <c r="I12" s="372">
        <v>230705</v>
      </c>
      <c r="J12" s="372"/>
      <c r="K12" s="375"/>
      <c r="L12" s="293"/>
    </row>
    <row r="13" spans="1:12" ht="19.05">
      <c r="A13" s="373"/>
      <c r="B13" s="373"/>
      <c r="C13" s="374"/>
      <c r="D13" s="373" t="s">
        <v>1457</v>
      </c>
      <c r="E13" s="373"/>
      <c r="F13" s="372">
        <f t="shared" si="0"/>
        <v>58195</v>
      </c>
      <c r="G13" s="372">
        <f t="shared" si="0"/>
        <v>58195</v>
      </c>
      <c r="H13" s="372">
        <f>SUM(H14:H15)</f>
        <v>58195</v>
      </c>
      <c r="I13" s="372">
        <f>SUM(I14:I15)</f>
        <v>58195</v>
      </c>
      <c r="J13" s="372">
        <f>SUM(J14:J15)</f>
        <v>0</v>
      </c>
      <c r="K13" s="372">
        <f>SUM(K14:K15)</f>
        <v>0</v>
      </c>
      <c r="L13" s="293"/>
    </row>
    <row r="14" spans="1:12" ht="19.05">
      <c r="A14" s="373"/>
      <c r="B14" s="373"/>
      <c r="C14" s="374"/>
      <c r="D14" s="373"/>
      <c r="E14" s="373" t="s">
        <v>1458</v>
      </c>
      <c r="F14" s="372"/>
      <c r="G14" s="372"/>
      <c r="H14" s="372"/>
      <c r="I14" s="372"/>
      <c r="J14" s="372"/>
      <c r="K14" s="375"/>
      <c r="L14" s="293"/>
    </row>
    <row r="15" spans="1:12" ht="19.05">
      <c r="A15" s="373"/>
      <c r="B15" s="373"/>
      <c r="C15" s="374"/>
      <c r="D15" s="373"/>
      <c r="E15" s="373" t="s">
        <v>1459</v>
      </c>
      <c r="F15" s="372">
        <f>H15+J15</f>
        <v>58195</v>
      </c>
      <c r="G15" s="372">
        <f>I15+K15</f>
        <v>58195</v>
      </c>
      <c r="H15" s="372">
        <v>58195</v>
      </c>
      <c r="I15" s="372">
        <v>58195</v>
      </c>
      <c r="J15" s="372"/>
      <c r="K15" s="375"/>
      <c r="L15" s="293"/>
    </row>
    <row r="16" spans="1:12" ht="19.05">
      <c r="A16" s="373"/>
      <c r="B16" s="373"/>
      <c r="C16" s="374"/>
      <c r="D16" s="373" t="s">
        <v>1460</v>
      </c>
      <c r="E16" s="373"/>
      <c r="F16" s="372">
        <f>H16+J16</f>
        <v>25463575</v>
      </c>
      <c r="G16" s="372">
        <f>I16+K16</f>
        <v>25463575</v>
      </c>
      <c r="H16" s="372">
        <v>25463575</v>
      </c>
      <c r="I16" s="372">
        <v>25463575</v>
      </c>
      <c r="J16" s="372"/>
      <c r="K16" s="375"/>
      <c r="L16" s="293"/>
    </row>
    <row r="17" spans="1:11" ht="19.05">
      <c r="A17" s="373"/>
      <c r="B17" s="373"/>
      <c r="C17" s="374"/>
      <c r="D17" s="373" t="s">
        <v>1461</v>
      </c>
      <c r="E17" s="373"/>
      <c r="F17" s="372"/>
      <c r="G17" s="372"/>
      <c r="H17" s="372"/>
      <c r="I17" s="372"/>
      <c r="J17" s="372"/>
      <c r="K17" s="375"/>
    </row>
    <row r="18" spans="1:11" ht="19.05">
      <c r="A18" s="373"/>
      <c r="B18" s="373"/>
      <c r="C18" s="376" t="s">
        <v>1462</v>
      </c>
      <c r="D18" s="373"/>
      <c r="E18" s="373"/>
      <c r="F18" s="372"/>
      <c r="G18" s="372"/>
      <c r="H18" s="372"/>
      <c r="I18" s="372"/>
      <c r="J18" s="372"/>
      <c r="K18" s="375"/>
    </row>
    <row r="19" spans="1:11" ht="19.05">
      <c r="A19" s="373"/>
      <c r="B19" s="373"/>
      <c r="C19" s="376" t="s">
        <v>1463</v>
      </c>
      <c r="D19" s="373"/>
      <c r="E19" s="373"/>
      <c r="F19" s="372">
        <f>H19+J19</f>
        <v>0</v>
      </c>
      <c r="G19" s="372">
        <f>I19+K19</f>
        <v>0</v>
      </c>
      <c r="H19" s="372">
        <v>0</v>
      </c>
      <c r="I19" s="372">
        <v>0</v>
      </c>
      <c r="J19" s="372"/>
      <c r="K19" s="375"/>
    </row>
    <row r="20" spans="1:11" ht="19.05">
      <c r="A20" s="373"/>
      <c r="B20" s="373"/>
      <c r="C20" s="376" t="s">
        <v>1464</v>
      </c>
      <c r="D20" s="373"/>
      <c r="E20" s="373"/>
      <c r="F20" s="372">
        <f>H20+J20</f>
        <v>706424</v>
      </c>
      <c r="G20" s="372">
        <f>I20+K20</f>
        <v>706424</v>
      </c>
      <c r="H20" s="372">
        <v>706424</v>
      </c>
      <c r="I20" s="372">
        <v>706424</v>
      </c>
      <c r="J20" s="372"/>
      <c r="K20" s="375"/>
    </row>
    <row r="21" spans="1:11" ht="19.05">
      <c r="A21" s="373"/>
      <c r="B21" s="373"/>
      <c r="C21" s="376" t="s">
        <v>1465</v>
      </c>
      <c r="D21" s="373"/>
      <c r="E21" s="373"/>
      <c r="F21" s="372"/>
      <c r="G21" s="372"/>
      <c r="H21" s="372"/>
      <c r="I21" s="372"/>
      <c r="J21" s="372"/>
      <c r="K21" s="375"/>
    </row>
    <row r="22" spans="1:11" ht="19.05">
      <c r="A22" s="373"/>
      <c r="B22" s="373"/>
      <c r="C22" s="376" t="s">
        <v>1466</v>
      </c>
      <c r="D22" s="373"/>
      <c r="E22" s="373"/>
      <c r="F22" s="372">
        <f t="shared" ref="F22:G24" si="1">H22+J22</f>
        <v>1886821</v>
      </c>
      <c r="G22" s="372">
        <f t="shared" si="1"/>
        <v>1886821</v>
      </c>
      <c r="H22" s="372">
        <f>SUM(H23:H24)</f>
        <v>1886821</v>
      </c>
      <c r="I22" s="372">
        <f>SUM(I23:I24)</f>
        <v>1886821</v>
      </c>
      <c r="J22" s="372">
        <f>SUM(J23:J24)</f>
        <v>0</v>
      </c>
      <c r="K22" s="372">
        <f>SUM(K23:K24)</f>
        <v>0</v>
      </c>
    </row>
    <row r="23" spans="1:11" ht="19.05">
      <c r="A23" s="373"/>
      <c r="B23" s="373"/>
      <c r="C23" s="370"/>
      <c r="D23" s="376" t="s">
        <v>1467</v>
      </c>
      <c r="E23" s="373"/>
      <c r="F23" s="372">
        <f t="shared" si="1"/>
        <v>1867418</v>
      </c>
      <c r="G23" s="372">
        <f t="shared" si="1"/>
        <v>1867418</v>
      </c>
      <c r="H23" s="372">
        <v>1867418</v>
      </c>
      <c r="I23" s="372">
        <v>1867418</v>
      </c>
      <c r="J23" s="372"/>
      <c r="K23" s="375"/>
    </row>
    <row r="24" spans="1:11" ht="19.05">
      <c r="A24" s="373"/>
      <c r="B24" s="373"/>
      <c r="C24" s="373"/>
      <c r="D24" s="373" t="s">
        <v>1468</v>
      </c>
      <c r="E24" s="373"/>
      <c r="F24" s="372">
        <f t="shared" si="1"/>
        <v>19403</v>
      </c>
      <c r="G24" s="372">
        <f t="shared" si="1"/>
        <v>19403</v>
      </c>
      <c r="H24" s="372">
        <v>19403</v>
      </c>
      <c r="I24" s="372">
        <v>19403</v>
      </c>
      <c r="J24" s="372"/>
      <c r="K24" s="375"/>
    </row>
    <row r="25" spans="1:11" ht="19.05">
      <c r="A25" s="373"/>
      <c r="B25" s="373"/>
      <c r="C25" s="373" t="s">
        <v>1469</v>
      </c>
      <c r="D25" s="373"/>
      <c r="E25" s="373"/>
      <c r="F25" s="372"/>
      <c r="G25" s="372"/>
      <c r="H25" s="372"/>
      <c r="I25" s="372"/>
      <c r="J25" s="372"/>
      <c r="K25" s="375"/>
    </row>
    <row r="26" spans="1:11" ht="19.05">
      <c r="A26" s="373"/>
      <c r="B26" s="373"/>
      <c r="C26" s="373"/>
      <c r="D26" s="373" t="s">
        <v>1470</v>
      </c>
      <c r="E26" s="373"/>
      <c r="F26" s="372"/>
      <c r="G26" s="372"/>
      <c r="H26" s="372"/>
      <c r="I26" s="372"/>
      <c r="J26" s="372"/>
      <c r="K26" s="375"/>
    </row>
    <row r="27" spans="1:11" ht="19.05">
      <c r="A27" s="373"/>
      <c r="B27" s="373"/>
      <c r="C27" s="373"/>
      <c r="D27" s="373" t="s">
        <v>1471</v>
      </c>
      <c r="E27" s="373"/>
      <c r="F27" s="372"/>
      <c r="G27" s="372"/>
      <c r="H27" s="372"/>
      <c r="I27" s="372"/>
      <c r="J27" s="372"/>
      <c r="K27" s="375"/>
    </row>
    <row r="28" spans="1:11" ht="19.05">
      <c r="A28" s="373"/>
      <c r="B28" s="373"/>
      <c r="C28" s="373"/>
      <c r="D28" s="373" t="s">
        <v>1472</v>
      </c>
      <c r="E28" s="373"/>
      <c r="F28" s="372"/>
      <c r="G28" s="372"/>
      <c r="H28" s="372"/>
      <c r="I28" s="372"/>
      <c r="J28" s="372"/>
      <c r="K28" s="375"/>
    </row>
    <row r="29" spans="1:11" ht="19.600000000000001">
      <c r="A29" s="1128" t="s">
        <v>1473</v>
      </c>
      <c r="B29" s="1129"/>
      <c r="C29" s="1129"/>
      <c r="D29" s="1129"/>
      <c r="E29" s="1130"/>
      <c r="F29" s="1135" t="s">
        <v>1474</v>
      </c>
      <c r="G29" s="1136"/>
      <c r="H29" s="366" t="s">
        <v>1475</v>
      </c>
      <c r="I29" s="367" t="s">
        <v>1442</v>
      </c>
      <c r="J29" s="366" t="s">
        <v>1476</v>
      </c>
      <c r="K29" s="368" t="s">
        <v>1444</v>
      </c>
    </row>
    <row r="30" spans="1:11" ht="19.600000000000001">
      <c r="A30" s="1131"/>
      <c r="B30" s="1131"/>
      <c r="C30" s="1131"/>
      <c r="D30" s="1131"/>
      <c r="E30" s="1132"/>
      <c r="F30" s="356" t="s">
        <v>1449</v>
      </c>
      <c r="G30" s="356" t="s">
        <v>1447</v>
      </c>
      <c r="H30" s="356" t="s">
        <v>1449</v>
      </c>
      <c r="I30" s="356" t="s">
        <v>1447</v>
      </c>
      <c r="J30" s="356" t="s">
        <v>1449</v>
      </c>
      <c r="K30" s="369" t="s">
        <v>1447</v>
      </c>
    </row>
    <row r="31" spans="1:11" ht="19.05">
      <c r="A31" s="373"/>
      <c r="B31" s="373"/>
      <c r="C31" s="373" t="s">
        <v>1477</v>
      </c>
      <c r="D31" s="373"/>
      <c r="E31" s="373"/>
      <c r="F31" s="372">
        <f>H31+J31</f>
        <v>519970</v>
      </c>
      <c r="G31" s="372">
        <f>I31+K31</f>
        <v>519970</v>
      </c>
      <c r="H31" s="372">
        <f>SUM(H32:H33)</f>
        <v>19970</v>
      </c>
      <c r="I31" s="372">
        <f>SUM(I32:I33)</f>
        <v>19970</v>
      </c>
      <c r="J31" s="372">
        <f>SUM(J32:J33)</f>
        <v>500000</v>
      </c>
      <c r="K31" s="372">
        <f>SUM(K32:K33)</f>
        <v>500000</v>
      </c>
    </row>
    <row r="32" spans="1:11" ht="19.05">
      <c r="A32" s="373"/>
      <c r="B32" s="373"/>
      <c r="C32" s="373"/>
      <c r="D32" s="373" t="s">
        <v>1478</v>
      </c>
      <c r="E32" s="373"/>
      <c r="F32" s="372">
        <f>H32+J32</f>
        <v>519970</v>
      </c>
      <c r="G32" s="372">
        <f>I32+K32</f>
        <v>519970</v>
      </c>
      <c r="H32" s="372">
        <v>19970</v>
      </c>
      <c r="I32" s="372">
        <v>19970</v>
      </c>
      <c r="J32" s="372">
        <v>500000</v>
      </c>
      <c r="K32" s="375">
        <v>500000</v>
      </c>
    </row>
    <row r="33" spans="1:11" ht="19.05">
      <c r="A33" s="373"/>
      <c r="B33" s="373"/>
      <c r="C33" s="373"/>
      <c r="D33" s="373" t="s">
        <v>1479</v>
      </c>
      <c r="E33" s="373"/>
      <c r="F33" s="372"/>
      <c r="G33" s="372"/>
      <c r="H33" s="372"/>
      <c r="I33" s="372"/>
      <c r="J33" s="372"/>
      <c r="K33" s="375"/>
    </row>
    <row r="34" spans="1:11" ht="19.05">
      <c r="A34" s="373"/>
      <c r="B34" s="373"/>
      <c r="C34" s="373" t="s">
        <v>1480</v>
      </c>
      <c r="D34" s="373"/>
      <c r="E34" s="373"/>
      <c r="F34" s="372">
        <f>H34+J34</f>
        <v>8500</v>
      </c>
      <c r="G34" s="372">
        <f>I34+K34</f>
        <v>8500</v>
      </c>
      <c r="H34" s="372">
        <v>8500</v>
      </c>
      <c r="I34" s="372">
        <v>8500</v>
      </c>
      <c r="J34" s="372"/>
      <c r="K34" s="375"/>
    </row>
    <row r="35" spans="1:11" ht="19.05">
      <c r="A35" s="373"/>
      <c r="B35" s="373"/>
      <c r="C35" s="373" t="s">
        <v>1481</v>
      </c>
      <c r="D35" s="373"/>
      <c r="E35" s="373"/>
      <c r="F35" s="372"/>
      <c r="G35" s="372"/>
      <c r="H35" s="372"/>
      <c r="I35" s="372"/>
      <c r="J35" s="372"/>
      <c r="K35" s="375"/>
    </row>
    <row r="36" spans="1:11" ht="19.05">
      <c r="A36" s="373"/>
      <c r="B36" s="373"/>
      <c r="C36" s="373" t="s">
        <v>1482</v>
      </c>
      <c r="D36" s="373"/>
      <c r="E36" s="373"/>
      <c r="F36" s="372">
        <f>H36+J36</f>
        <v>109850</v>
      </c>
      <c r="G36" s="372">
        <f>I36+K36</f>
        <v>109850</v>
      </c>
      <c r="H36" s="372">
        <v>109850</v>
      </c>
      <c r="I36" s="372">
        <v>109850</v>
      </c>
      <c r="J36" s="372">
        <v>0</v>
      </c>
      <c r="K36" s="375">
        <v>0</v>
      </c>
    </row>
    <row r="37" spans="1:11" ht="19.05">
      <c r="A37" s="373"/>
      <c r="B37" s="373" t="s">
        <v>1483</v>
      </c>
      <c r="C37" s="373"/>
      <c r="D37" s="373"/>
      <c r="E37" s="373"/>
      <c r="F37" s="372"/>
      <c r="G37" s="372"/>
      <c r="H37" s="372"/>
      <c r="I37" s="372"/>
      <c r="J37" s="372"/>
      <c r="K37" s="375"/>
    </row>
    <row r="38" spans="1:11" ht="19.05">
      <c r="A38" s="373"/>
      <c r="B38" s="373"/>
      <c r="C38" s="373" t="s">
        <v>1484</v>
      </c>
      <c r="D38" s="373"/>
      <c r="E38" s="373"/>
      <c r="F38" s="372"/>
      <c r="G38" s="372"/>
      <c r="H38" s="372"/>
      <c r="I38" s="372"/>
      <c r="J38" s="372"/>
      <c r="K38" s="375"/>
    </row>
    <row r="39" spans="1:11" ht="19.05">
      <c r="A39" s="373"/>
      <c r="B39" s="373"/>
      <c r="C39" s="373"/>
      <c r="D39" s="373" t="s">
        <v>1485</v>
      </c>
      <c r="E39" s="373"/>
      <c r="F39" s="372"/>
      <c r="G39" s="372"/>
      <c r="H39" s="372"/>
      <c r="I39" s="372"/>
      <c r="J39" s="372"/>
      <c r="K39" s="375"/>
    </row>
    <row r="40" spans="1:11" ht="19.05">
      <c r="A40" s="373"/>
      <c r="B40" s="373"/>
      <c r="C40" s="373"/>
      <c r="D40" s="373" t="s">
        <v>1486</v>
      </c>
      <c r="E40" s="373"/>
      <c r="F40" s="372"/>
      <c r="G40" s="372"/>
      <c r="H40" s="372"/>
      <c r="I40" s="372"/>
      <c r="J40" s="372"/>
      <c r="K40" s="375"/>
    </row>
    <row r="41" spans="1:11" ht="19.05">
      <c r="A41" s="373"/>
      <c r="B41" s="373"/>
      <c r="C41" s="373"/>
      <c r="D41" s="373" t="s">
        <v>1487</v>
      </c>
      <c r="E41" s="373"/>
      <c r="F41" s="372"/>
      <c r="G41" s="372"/>
      <c r="H41" s="372"/>
      <c r="I41" s="372"/>
      <c r="J41" s="372"/>
      <c r="K41" s="375"/>
    </row>
    <row r="42" spans="1:11" ht="19.05">
      <c r="A42" s="373"/>
      <c r="B42" s="373"/>
      <c r="C42" s="373"/>
      <c r="D42" s="373" t="s">
        <v>1488</v>
      </c>
      <c r="E42" s="373"/>
      <c r="F42" s="372"/>
      <c r="G42" s="372"/>
      <c r="H42" s="372"/>
      <c r="I42" s="372"/>
      <c r="J42" s="372"/>
      <c r="K42" s="375"/>
    </row>
    <row r="43" spans="1:11" ht="19.05">
      <c r="A43" s="373"/>
      <c r="B43" s="377" t="s">
        <v>1489</v>
      </c>
      <c r="C43" s="373"/>
      <c r="D43" s="373"/>
      <c r="E43" s="373"/>
      <c r="F43" s="372">
        <f>H43+J43</f>
        <v>29047720</v>
      </c>
      <c r="G43" s="372">
        <f>I43+K43</f>
        <v>29047720</v>
      </c>
      <c r="H43" s="372">
        <f>H7+H37</f>
        <v>28547720</v>
      </c>
      <c r="I43" s="372">
        <f>I7+I37</f>
        <v>28547720</v>
      </c>
      <c r="J43" s="372">
        <f>J7+J37</f>
        <v>500000</v>
      </c>
      <c r="K43" s="372">
        <f>K7+K37</f>
        <v>500000</v>
      </c>
    </row>
    <row r="44" spans="1:11" ht="19.05">
      <c r="A44" s="373"/>
      <c r="B44" s="373" t="s">
        <v>1490</v>
      </c>
      <c r="C44" s="373"/>
      <c r="D44" s="373"/>
      <c r="E44" s="373"/>
      <c r="F44" s="372"/>
      <c r="G44" s="372"/>
      <c r="H44" s="378"/>
      <c r="I44" s="379"/>
      <c r="J44" s="379"/>
      <c r="K44" s="380"/>
    </row>
    <row r="45" spans="1:11" ht="19.05">
      <c r="A45" s="373"/>
      <c r="B45" s="373" t="s">
        <v>1491</v>
      </c>
      <c r="C45" s="373"/>
      <c r="D45" s="373"/>
      <c r="E45" s="373"/>
      <c r="F45" s="372"/>
      <c r="G45" s="372"/>
      <c r="H45" s="381"/>
      <c r="I45" s="382"/>
      <c r="J45" s="382"/>
      <c r="K45" s="383"/>
    </row>
    <row r="46" spans="1:11" ht="19.05">
      <c r="A46" s="373"/>
      <c r="B46" s="373" t="s">
        <v>1492</v>
      </c>
      <c r="C46" s="373"/>
      <c r="D46" s="373"/>
      <c r="E46" s="373"/>
      <c r="F46" s="372"/>
      <c r="G46" s="372"/>
      <c r="H46" s="381"/>
      <c r="I46" s="382"/>
      <c r="J46" s="382"/>
      <c r="K46" s="383"/>
    </row>
    <row r="47" spans="1:11" ht="19.05">
      <c r="A47" s="373"/>
      <c r="B47" s="373" t="s">
        <v>1493</v>
      </c>
      <c r="C47" s="373"/>
      <c r="D47" s="373"/>
      <c r="E47" s="373"/>
      <c r="F47" s="372"/>
      <c r="G47" s="372"/>
      <c r="H47" s="381"/>
      <c r="I47" s="382"/>
      <c r="J47" s="382"/>
      <c r="K47" s="383"/>
    </row>
    <row r="48" spans="1:11" ht="19.05">
      <c r="A48" s="373"/>
      <c r="B48" s="373" t="s">
        <v>1494</v>
      </c>
      <c r="C48" s="373"/>
      <c r="D48" s="373"/>
      <c r="E48" s="373"/>
      <c r="F48" s="372"/>
      <c r="G48" s="372"/>
      <c r="H48" s="381"/>
      <c r="I48" s="382"/>
      <c r="J48" s="382"/>
      <c r="K48" s="383"/>
    </row>
    <row r="49" spans="1:11" ht="19.05">
      <c r="A49" s="373" t="s">
        <v>1495</v>
      </c>
      <c r="B49" s="373"/>
      <c r="C49" s="373"/>
      <c r="D49" s="373"/>
      <c r="E49" s="373"/>
      <c r="F49" s="372"/>
      <c r="G49" s="372"/>
      <c r="H49" s="381"/>
      <c r="I49" s="382"/>
      <c r="J49" s="382"/>
      <c r="K49" s="383"/>
    </row>
    <row r="50" spans="1:11" ht="19.05">
      <c r="A50" s="373"/>
      <c r="B50" s="373" t="s">
        <v>1496</v>
      </c>
      <c r="C50" s="373"/>
      <c r="D50" s="373"/>
      <c r="E50" s="373"/>
      <c r="F50" s="372"/>
      <c r="G50" s="372"/>
      <c r="H50" s="381"/>
      <c r="I50" s="382"/>
      <c r="J50" s="382"/>
      <c r="K50" s="383"/>
    </row>
    <row r="51" spans="1:11" ht="19.05">
      <c r="A51" s="377" t="s">
        <v>1497</v>
      </c>
      <c r="B51" s="373"/>
      <c r="C51" s="373"/>
      <c r="D51" s="373"/>
      <c r="E51" s="384"/>
      <c r="F51" s="372">
        <f>F43+F44+F45+F46+F47+F48+F49</f>
        <v>29047720</v>
      </c>
      <c r="G51" s="372">
        <f>G43+G44+G45+G46+G47+G48+G49</f>
        <v>29047720</v>
      </c>
      <c r="H51" s="381"/>
      <c r="I51" s="381"/>
      <c r="J51" s="381"/>
      <c r="K51" s="381"/>
    </row>
    <row r="52" spans="1:11" ht="19.05">
      <c r="A52" s="377" t="s">
        <v>1498</v>
      </c>
      <c r="B52" s="373"/>
      <c r="C52" s="373"/>
      <c r="D52" s="373"/>
      <c r="E52" s="385"/>
      <c r="F52" s="386">
        <v>159521000</v>
      </c>
      <c r="G52" s="372"/>
      <c r="H52" s="381"/>
      <c r="I52" s="382"/>
      <c r="J52" s="382"/>
      <c r="K52" s="383"/>
    </row>
    <row r="53" spans="1:11" ht="19.05">
      <c r="A53" s="377" t="s">
        <v>1499</v>
      </c>
      <c r="B53" s="373"/>
      <c r="C53" s="373"/>
      <c r="D53" s="373"/>
      <c r="E53" s="385"/>
      <c r="F53" s="387">
        <f>F51+F52</f>
        <v>188568720</v>
      </c>
      <c r="G53" s="387"/>
      <c r="H53" s="388"/>
      <c r="I53" s="389"/>
      <c r="J53" s="389"/>
      <c r="K53" s="390"/>
    </row>
    <row r="54" spans="1:11" ht="19.600000000000001">
      <c r="A54" s="1128" t="s">
        <v>1439</v>
      </c>
      <c r="B54" s="1129"/>
      <c r="C54" s="1129"/>
      <c r="D54" s="1129"/>
      <c r="E54" s="1130"/>
      <c r="F54" s="1133" t="s">
        <v>1474</v>
      </c>
      <c r="G54" s="1134"/>
      <c r="H54" s="391" t="s">
        <v>1475</v>
      </c>
      <c r="I54" s="392" t="s">
        <v>1500</v>
      </c>
      <c r="J54" s="391" t="s">
        <v>1476</v>
      </c>
      <c r="K54" s="393" t="s">
        <v>1501</v>
      </c>
    </row>
    <row r="55" spans="1:11" ht="19.600000000000001">
      <c r="A55" s="1131"/>
      <c r="B55" s="1131"/>
      <c r="C55" s="1131"/>
      <c r="D55" s="1131"/>
      <c r="E55" s="1132"/>
      <c r="F55" s="394" t="s">
        <v>1449</v>
      </c>
      <c r="G55" s="394" t="s">
        <v>1502</v>
      </c>
      <c r="H55" s="394" t="s">
        <v>1449</v>
      </c>
      <c r="I55" s="394" t="s">
        <v>1502</v>
      </c>
      <c r="J55" s="394" t="s">
        <v>1445</v>
      </c>
      <c r="K55" s="395" t="s">
        <v>1447</v>
      </c>
    </row>
    <row r="56" spans="1:11" ht="19.05">
      <c r="A56" s="373"/>
      <c r="B56" s="374" t="s">
        <v>1503</v>
      </c>
      <c r="C56" s="373"/>
      <c r="D56" s="373"/>
      <c r="E56" s="373"/>
      <c r="F56" s="372">
        <f t="shared" ref="F56:G63" si="2">H56+J56</f>
        <v>21675087</v>
      </c>
      <c r="G56" s="372">
        <f t="shared" si="2"/>
        <v>21675087</v>
      </c>
      <c r="H56" s="372">
        <f>H57+H62+H66+H71+H77+H82+H85+H88+H90</f>
        <v>21675087</v>
      </c>
      <c r="I56" s="372">
        <f>I57+I62+I66+I71+I77+I82+I85+I88+I90</f>
        <v>21675087</v>
      </c>
      <c r="J56" s="372">
        <f>J57+J62+J66+J71+J77+J82+J85+J88+J90</f>
        <v>0</v>
      </c>
      <c r="K56" s="372">
        <f>K57+K62+K66+K71+K77+K82+K85+K88+K90</f>
        <v>0</v>
      </c>
    </row>
    <row r="57" spans="1:11" ht="19.05">
      <c r="A57" s="373"/>
      <c r="B57" s="373"/>
      <c r="C57" s="374" t="s">
        <v>1504</v>
      </c>
      <c r="D57" s="373"/>
      <c r="E57" s="373"/>
      <c r="F57" s="372">
        <f t="shared" si="2"/>
        <v>12598193</v>
      </c>
      <c r="G57" s="372">
        <f t="shared" si="2"/>
        <v>12598193</v>
      </c>
      <c r="H57" s="372">
        <f>SUM(H58:H61)</f>
        <v>12598193</v>
      </c>
      <c r="I57" s="372">
        <f>SUM(I58:I61)</f>
        <v>12598193</v>
      </c>
      <c r="J57" s="372">
        <f>SUM(J58:J61)</f>
        <v>0</v>
      </c>
      <c r="K57" s="372">
        <f>SUM(K58:K61)</f>
        <v>0</v>
      </c>
    </row>
    <row r="58" spans="1:11" ht="19.05">
      <c r="A58" s="373"/>
      <c r="B58" s="373"/>
      <c r="C58" s="374"/>
      <c r="D58" s="373" t="s">
        <v>1505</v>
      </c>
      <c r="E58" s="373"/>
      <c r="F58" s="372">
        <f t="shared" si="2"/>
        <v>5684000</v>
      </c>
      <c r="G58" s="372">
        <f t="shared" si="2"/>
        <v>5684000</v>
      </c>
      <c r="H58" s="372">
        <v>5684000</v>
      </c>
      <c r="I58" s="372">
        <v>5684000</v>
      </c>
      <c r="J58" s="372"/>
      <c r="K58" s="375"/>
    </row>
    <row r="59" spans="1:11" ht="19.05">
      <c r="A59" s="373"/>
      <c r="B59" s="373"/>
      <c r="C59" s="374"/>
      <c r="D59" s="373" t="s">
        <v>1506</v>
      </c>
      <c r="E59" s="373"/>
      <c r="F59" s="372">
        <f t="shared" si="2"/>
        <v>1920837</v>
      </c>
      <c r="G59" s="372">
        <f t="shared" si="2"/>
        <v>1920837</v>
      </c>
      <c r="H59" s="372">
        <v>1920837</v>
      </c>
      <c r="I59" s="372">
        <v>1920837</v>
      </c>
      <c r="J59" s="372"/>
      <c r="K59" s="375"/>
    </row>
    <row r="60" spans="1:11" ht="19.05">
      <c r="A60" s="373"/>
      <c r="B60" s="373"/>
      <c r="C60" s="374"/>
      <c r="D60" s="373" t="s">
        <v>1507</v>
      </c>
      <c r="E60" s="373"/>
      <c r="F60" s="372">
        <f t="shared" si="2"/>
        <v>4565865</v>
      </c>
      <c r="G60" s="372">
        <f t="shared" si="2"/>
        <v>4565865</v>
      </c>
      <c r="H60" s="372">
        <v>4565865</v>
      </c>
      <c r="I60" s="372">
        <v>4565865</v>
      </c>
      <c r="J60" s="372">
        <v>0</v>
      </c>
      <c r="K60" s="375">
        <v>0</v>
      </c>
    </row>
    <row r="61" spans="1:11" ht="19.05">
      <c r="A61" s="373"/>
      <c r="B61" s="373"/>
      <c r="C61" s="374"/>
      <c r="D61" s="373" t="s">
        <v>1508</v>
      </c>
      <c r="E61" s="373"/>
      <c r="F61" s="372">
        <f t="shared" si="2"/>
        <v>427491</v>
      </c>
      <c r="G61" s="372">
        <f t="shared" si="2"/>
        <v>427491</v>
      </c>
      <c r="H61" s="372">
        <v>427491</v>
      </c>
      <c r="I61" s="372">
        <v>427491</v>
      </c>
      <c r="J61" s="372"/>
      <c r="K61" s="375"/>
    </row>
    <row r="62" spans="1:11" ht="19.05">
      <c r="A62" s="373"/>
      <c r="B62" s="373"/>
      <c r="C62" s="374" t="s">
        <v>1509</v>
      </c>
      <c r="D62" s="373"/>
      <c r="E62" s="373"/>
      <c r="F62" s="372">
        <f t="shared" si="2"/>
        <v>442763</v>
      </c>
      <c r="G62" s="372">
        <f t="shared" si="2"/>
        <v>442763</v>
      </c>
      <c r="H62" s="372">
        <f>SUM(H63:H65)</f>
        <v>442763</v>
      </c>
      <c r="I62" s="372">
        <f>SUM(I63:I65)</f>
        <v>442763</v>
      </c>
      <c r="J62" s="372">
        <f>SUM(J63:J65)</f>
        <v>0</v>
      </c>
      <c r="K62" s="372">
        <f>SUM(K63:K65)</f>
        <v>0</v>
      </c>
    </row>
    <row r="63" spans="1:11" ht="19.05">
      <c r="A63" s="373"/>
      <c r="B63" s="373"/>
      <c r="C63" s="374"/>
      <c r="D63" s="373" t="s">
        <v>1510</v>
      </c>
      <c r="E63" s="373"/>
      <c r="F63" s="372">
        <f t="shared" si="2"/>
        <v>0</v>
      </c>
      <c r="G63" s="372">
        <f t="shared" si="2"/>
        <v>0</v>
      </c>
      <c r="H63" s="372">
        <v>0</v>
      </c>
      <c r="I63" s="372">
        <v>0</v>
      </c>
      <c r="J63" s="372"/>
      <c r="K63" s="375"/>
    </row>
    <row r="64" spans="1:11" ht="19.05">
      <c r="A64" s="373"/>
      <c r="B64" s="373"/>
      <c r="C64" s="374"/>
      <c r="D64" s="373" t="s">
        <v>1511</v>
      </c>
      <c r="E64" s="373"/>
      <c r="F64" s="372"/>
      <c r="G64" s="372"/>
      <c r="H64" s="372"/>
      <c r="I64" s="372"/>
      <c r="J64" s="372"/>
      <c r="K64" s="375"/>
    </row>
    <row r="65" spans="1:11" ht="19.05">
      <c r="A65" s="373"/>
      <c r="B65" s="373"/>
      <c r="C65" s="374"/>
      <c r="D65" s="373" t="s">
        <v>1512</v>
      </c>
      <c r="E65" s="373"/>
      <c r="F65" s="372">
        <f t="shared" ref="F65:G67" si="3">H65+J65</f>
        <v>442763</v>
      </c>
      <c r="G65" s="372">
        <f t="shared" si="3"/>
        <v>442763</v>
      </c>
      <c r="H65" s="372">
        <v>442763</v>
      </c>
      <c r="I65" s="372">
        <v>442763</v>
      </c>
      <c r="J65" s="372"/>
      <c r="K65" s="375"/>
    </row>
    <row r="66" spans="1:11" ht="19.05">
      <c r="A66" s="373"/>
      <c r="B66" s="373"/>
      <c r="C66" s="374" t="s">
        <v>1513</v>
      </c>
      <c r="D66" s="373"/>
      <c r="E66" s="373"/>
      <c r="F66" s="372">
        <f t="shared" si="3"/>
        <v>3053052</v>
      </c>
      <c r="G66" s="372">
        <f t="shared" si="3"/>
        <v>3053052</v>
      </c>
      <c r="H66" s="372">
        <f>SUM(H67:H70)</f>
        <v>3053052</v>
      </c>
      <c r="I66" s="372">
        <f>SUM(I67:I70)</f>
        <v>3053052</v>
      </c>
      <c r="J66" s="372">
        <f>SUM(J67:J70)</f>
        <v>0</v>
      </c>
      <c r="K66" s="372">
        <f>SUM(K67:K70)</f>
        <v>0</v>
      </c>
    </row>
    <row r="67" spans="1:11" ht="19.05">
      <c r="A67" s="373"/>
      <c r="B67" s="373"/>
      <c r="C67" s="374"/>
      <c r="D67" s="373" t="s">
        <v>1514</v>
      </c>
      <c r="E67" s="373"/>
      <c r="F67" s="372">
        <f t="shared" si="3"/>
        <v>1328355</v>
      </c>
      <c r="G67" s="372">
        <f t="shared" si="3"/>
        <v>1328355</v>
      </c>
      <c r="H67" s="372">
        <v>1328355</v>
      </c>
      <c r="I67" s="372">
        <v>1328355</v>
      </c>
      <c r="J67" s="372">
        <v>0</v>
      </c>
      <c r="K67" s="375">
        <v>0</v>
      </c>
    </row>
    <row r="68" spans="1:11" ht="19.05">
      <c r="A68" s="373"/>
      <c r="B68" s="373"/>
      <c r="C68" s="374"/>
      <c r="D68" s="373" t="s">
        <v>1515</v>
      </c>
      <c r="E68" s="373"/>
      <c r="F68" s="372"/>
      <c r="G68" s="372"/>
      <c r="H68" s="372"/>
      <c r="I68" s="372"/>
      <c r="J68" s="372"/>
      <c r="K68" s="375"/>
    </row>
    <row r="69" spans="1:11" ht="19.05">
      <c r="A69" s="373"/>
      <c r="B69" s="373"/>
      <c r="C69" s="374"/>
      <c r="D69" s="373" t="s">
        <v>1516</v>
      </c>
      <c r="E69" s="373"/>
      <c r="F69" s="372">
        <f t="shared" ref="F69:G74" si="4">H69+J69</f>
        <v>798219</v>
      </c>
      <c r="G69" s="372">
        <f t="shared" si="4"/>
        <v>798219</v>
      </c>
      <c r="H69" s="372">
        <v>798219</v>
      </c>
      <c r="I69" s="372">
        <v>798219</v>
      </c>
      <c r="J69" s="372"/>
      <c r="K69" s="375"/>
    </row>
    <row r="70" spans="1:11" ht="19.05">
      <c r="A70" s="373"/>
      <c r="B70" s="373"/>
      <c r="C70" s="374"/>
      <c r="D70" s="373" t="s">
        <v>1517</v>
      </c>
      <c r="E70" s="373"/>
      <c r="F70" s="372">
        <f t="shared" si="4"/>
        <v>926478</v>
      </c>
      <c r="G70" s="372">
        <f t="shared" si="4"/>
        <v>926478</v>
      </c>
      <c r="H70" s="372">
        <v>926478</v>
      </c>
      <c r="I70" s="372">
        <v>926478</v>
      </c>
      <c r="J70" s="372"/>
      <c r="K70" s="375"/>
    </row>
    <row r="71" spans="1:11" ht="19.05">
      <c r="A71" s="373"/>
      <c r="B71" s="373"/>
      <c r="C71" s="374" t="s">
        <v>1518</v>
      </c>
      <c r="D71" s="373"/>
      <c r="E71" s="373"/>
      <c r="F71" s="372">
        <f t="shared" si="4"/>
        <v>1094531</v>
      </c>
      <c r="G71" s="372">
        <f t="shared" si="4"/>
        <v>1094531</v>
      </c>
      <c r="H71" s="372">
        <f>SUM(H72:H76)</f>
        <v>1094531</v>
      </c>
      <c r="I71" s="372">
        <f>SUM(I72:I76)</f>
        <v>1094531</v>
      </c>
      <c r="J71" s="372">
        <f>SUM(J72:J76)</f>
        <v>0</v>
      </c>
      <c r="K71" s="372">
        <f>SUM(K72:K76)</f>
        <v>0</v>
      </c>
    </row>
    <row r="72" spans="1:11" ht="19.05">
      <c r="A72" s="373"/>
      <c r="B72" s="373"/>
      <c r="C72" s="374"/>
      <c r="D72" s="373" t="s">
        <v>1519</v>
      </c>
      <c r="E72" s="373"/>
      <c r="F72" s="372">
        <f t="shared" si="4"/>
        <v>964531</v>
      </c>
      <c r="G72" s="372">
        <f t="shared" si="4"/>
        <v>964531</v>
      </c>
      <c r="H72" s="372">
        <v>964531</v>
      </c>
      <c r="I72" s="372">
        <v>964531</v>
      </c>
      <c r="J72" s="372"/>
      <c r="K72" s="375"/>
    </row>
    <row r="73" spans="1:11" ht="19.05">
      <c r="A73" s="373"/>
      <c r="B73" s="373"/>
      <c r="C73" s="374"/>
      <c r="D73" s="373" t="s">
        <v>1520</v>
      </c>
      <c r="E73" s="373"/>
      <c r="F73" s="372">
        <f t="shared" si="4"/>
        <v>130000</v>
      </c>
      <c r="G73" s="372">
        <f t="shared" si="4"/>
        <v>130000</v>
      </c>
      <c r="H73" s="372">
        <v>130000</v>
      </c>
      <c r="I73" s="372">
        <v>130000</v>
      </c>
      <c r="J73" s="372"/>
      <c r="K73" s="375"/>
    </row>
    <row r="74" spans="1:11" ht="19.05">
      <c r="A74" s="373"/>
      <c r="B74" s="373"/>
      <c r="C74" s="374"/>
      <c r="D74" s="373" t="s">
        <v>1521</v>
      </c>
      <c r="E74" s="373"/>
      <c r="F74" s="372">
        <f t="shared" si="4"/>
        <v>0</v>
      </c>
      <c r="G74" s="372">
        <f t="shared" si="4"/>
        <v>0</v>
      </c>
      <c r="H74" s="372">
        <v>0</v>
      </c>
      <c r="I74" s="372">
        <v>0</v>
      </c>
      <c r="J74" s="372"/>
      <c r="K74" s="375"/>
    </row>
    <row r="75" spans="1:11" ht="19.05">
      <c r="A75" s="373"/>
      <c r="B75" s="373"/>
      <c r="C75" s="374"/>
      <c r="D75" s="373" t="s">
        <v>1522</v>
      </c>
      <c r="E75" s="373"/>
      <c r="F75" s="372"/>
      <c r="G75" s="372"/>
      <c r="H75" s="372"/>
      <c r="I75" s="372"/>
      <c r="J75" s="372"/>
      <c r="K75" s="375"/>
    </row>
    <row r="76" spans="1:11" ht="19.05">
      <c r="A76" s="373"/>
      <c r="B76" s="373"/>
      <c r="C76" s="374"/>
      <c r="D76" s="373" t="s">
        <v>1523</v>
      </c>
      <c r="E76" s="373"/>
      <c r="F76" s="372"/>
      <c r="G76" s="372"/>
      <c r="H76" s="372"/>
      <c r="I76" s="372"/>
      <c r="J76" s="372"/>
      <c r="K76" s="375"/>
    </row>
    <row r="77" spans="1:11" ht="19.05">
      <c r="A77" s="373"/>
      <c r="B77" s="373"/>
      <c r="C77" s="373" t="s">
        <v>1524</v>
      </c>
      <c r="D77" s="373"/>
      <c r="E77" s="373"/>
      <c r="F77" s="372">
        <f t="shared" ref="F77:G79" si="5">H77+J77</f>
        <v>2476689</v>
      </c>
      <c r="G77" s="372">
        <f t="shared" si="5"/>
        <v>2476689</v>
      </c>
      <c r="H77" s="372">
        <f>SUM(H78:H79)</f>
        <v>2476689</v>
      </c>
      <c r="I77" s="372">
        <f>SUM(I78:I79)</f>
        <v>2476689</v>
      </c>
      <c r="J77" s="372">
        <f>SUM(J78:J79)</f>
        <v>0</v>
      </c>
      <c r="K77" s="372">
        <f>SUM(K78:K79)</f>
        <v>0</v>
      </c>
    </row>
    <row r="78" spans="1:11" ht="19.05">
      <c r="A78" s="373"/>
      <c r="B78" s="373"/>
      <c r="C78" s="373"/>
      <c r="D78" s="373" t="s">
        <v>1525</v>
      </c>
      <c r="E78" s="373"/>
      <c r="F78" s="372">
        <f t="shared" si="5"/>
        <v>55613</v>
      </c>
      <c r="G78" s="372">
        <f t="shared" si="5"/>
        <v>55613</v>
      </c>
      <c r="H78" s="372">
        <v>55613</v>
      </c>
      <c r="I78" s="372">
        <v>55613</v>
      </c>
      <c r="J78" s="372"/>
      <c r="K78" s="375"/>
    </row>
    <row r="79" spans="1:11" ht="19.05">
      <c r="A79" s="373"/>
      <c r="B79" s="373"/>
      <c r="C79" s="373"/>
      <c r="D79" s="373" t="s">
        <v>1526</v>
      </c>
      <c r="E79" s="373"/>
      <c r="F79" s="372">
        <f t="shared" si="5"/>
        <v>2421076</v>
      </c>
      <c r="G79" s="372">
        <f t="shared" si="5"/>
        <v>2421076</v>
      </c>
      <c r="H79" s="372">
        <v>2421076</v>
      </c>
      <c r="I79" s="372">
        <v>2421076</v>
      </c>
      <c r="J79" s="372"/>
      <c r="K79" s="375"/>
    </row>
    <row r="80" spans="1:11" ht="19.600000000000001">
      <c r="A80" s="1128" t="s">
        <v>1473</v>
      </c>
      <c r="B80" s="1129"/>
      <c r="C80" s="1129"/>
      <c r="D80" s="1129"/>
      <c r="E80" s="1130"/>
      <c r="F80" s="1133" t="s">
        <v>1527</v>
      </c>
      <c r="G80" s="1134"/>
      <c r="H80" s="391" t="s">
        <v>1475</v>
      </c>
      <c r="I80" s="392" t="s">
        <v>1500</v>
      </c>
      <c r="J80" s="391" t="s">
        <v>1528</v>
      </c>
      <c r="K80" s="393" t="s">
        <v>1501</v>
      </c>
    </row>
    <row r="81" spans="1:11" ht="19.600000000000001">
      <c r="A81" s="1131"/>
      <c r="B81" s="1131"/>
      <c r="C81" s="1131"/>
      <c r="D81" s="1131"/>
      <c r="E81" s="1132"/>
      <c r="F81" s="394" t="s">
        <v>1449</v>
      </c>
      <c r="G81" s="394" t="s">
        <v>1502</v>
      </c>
      <c r="H81" s="394" t="s">
        <v>1445</v>
      </c>
      <c r="I81" s="394" t="s">
        <v>1447</v>
      </c>
      <c r="J81" s="394" t="s">
        <v>1449</v>
      </c>
      <c r="K81" s="395" t="s">
        <v>1502</v>
      </c>
    </row>
    <row r="82" spans="1:11" ht="19.05">
      <c r="A82" s="373"/>
      <c r="B82" s="373"/>
      <c r="C82" s="373" t="s">
        <v>1529</v>
      </c>
      <c r="D82" s="373"/>
      <c r="E82" s="373"/>
      <c r="F82" s="372">
        <f>H82+J82</f>
        <v>2009859</v>
      </c>
      <c r="G82" s="372">
        <f>I82+K82</f>
        <v>2009859</v>
      </c>
      <c r="H82" s="372">
        <f>SUM(H83:H84)</f>
        <v>2009859</v>
      </c>
      <c r="I82" s="372">
        <f>SUM(I83:I84)</f>
        <v>2009859</v>
      </c>
      <c r="J82" s="372">
        <f>SUM(J83:J84)</f>
        <v>0</v>
      </c>
      <c r="K82" s="372">
        <f>SUM(K83:K84)</f>
        <v>0</v>
      </c>
    </row>
    <row r="83" spans="1:11" ht="19.05">
      <c r="A83" s="373"/>
      <c r="B83" s="373"/>
      <c r="C83" s="373"/>
      <c r="D83" s="373" t="s">
        <v>1530</v>
      </c>
      <c r="E83" s="373"/>
      <c r="F83" s="372">
        <f>H83+J83</f>
        <v>2009859</v>
      </c>
      <c r="G83" s="372">
        <f>I83+K83</f>
        <v>2009859</v>
      </c>
      <c r="H83" s="372">
        <v>2009859</v>
      </c>
      <c r="I83" s="372">
        <v>2009859</v>
      </c>
      <c r="J83" s="372"/>
      <c r="K83" s="375"/>
    </row>
    <row r="84" spans="1:11" ht="19.05">
      <c r="A84" s="373"/>
      <c r="B84" s="373"/>
      <c r="C84" s="373"/>
      <c r="D84" s="373" t="s">
        <v>1531</v>
      </c>
      <c r="E84" s="373"/>
      <c r="F84" s="372"/>
      <c r="G84" s="372"/>
      <c r="H84" s="372"/>
      <c r="I84" s="372"/>
      <c r="J84" s="372"/>
      <c r="K84" s="375"/>
    </row>
    <row r="85" spans="1:11" ht="19.05">
      <c r="A85" s="373"/>
      <c r="B85" s="373"/>
      <c r="C85" s="373" t="s">
        <v>1532</v>
      </c>
      <c r="D85" s="373"/>
      <c r="E85" s="373"/>
      <c r="F85" s="372"/>
      <c r="G85" s="372"/>
      <c r="H85" s="372"/>
      <c r="I85" s="372"/>
      <c r="J85" s="372"/>
      <c r="K85" s="375"/>
    </row>
    <row r="86" spans="1:11" ht="19.05">
      <c r="A86" s="373"/>
      <c r="B86" s="373"/>
      <c r="C86" s="373"/>
      <c r="D86" s="373" t="s">
        <v>1533</v>
      </c>
      <c r="E86" s="373"/>
      <c r="F86" s="372"/>
      <c r="G86" s="372"/>
      <c r="H86" s="372"/>
      <c r="I86" s="372"/>
      <c r="J86" s="372"/>
      <c r="K86" s="375"/>
    </row>
    <row r="87" spans="1:11" ht="19.05">
      <c r="A87" s="373"/>
      <c r="B87" s="373"/>
      <c r="C87" s="373"/>
      <c r="D87" s="373" t="s">
        <v>1534</v>
      </c>
      <c r="E87" s="373"/>
      <c r="F87" s="372"/>
      <c r="G87" s="372"/>
      <c r="H87" s="372"/>
      <c r="I87" s="372"/>
      <c r="J87" s="372"/>
      <c r="K87" s="375"/>
    </row>
    <row r="88" spans="1:11" ht="19.05">
      <c r="A88" s="373"/>
      <c r="B88" s="373"/>
      <c r="C88" s="373" t="s">
        <v>1535</v>
      </c>
      <c r="D88" s="373"/>
      <c r="E88" s="373"/>
      <c r="F88" s="372"/>
      <c r="G88" s="372"/>
      <c r="H88" s="372"/>
      <c r="I88" s="372"/>
      <c r="J88" s="372"/>
      <c r="K88" s="372"/>
    </row>
    <row r="89" spans="1:11" ht="19.05">
      <c r="A89" s="373"/>
      <c r="B89" s="373"/>
      <c r="C89" s="373"/>
      <c r="D89" s="373" t="s">
        <v>1536</v>
      </c>
      <c r="E89" s="373"/>
      <c r="F89" s="372"/>
      <c r="G89" s="372"/>
      <c r="H89" s="372"/>
      <c r="I89" s="372"/>
      <c r="J89" s="372"/>
      <c r="K89" s="375"/>
    </row>
    <row r="90" spans="1:11" ht="19.05">
      <c r="A90" s="373"/>
      <c r="B90" s="373"/>
      <c r="C90" s="396" t="s">
        <v>1537</v>
      </c>
      <c r="D90" s="373"/>
      <c r="E90" s="373"/>
      <c r="F90" s="372">
        <f t="shared" ref="F90:G98" si="6">H90+J90</f>
        <v>0</v>
      </c>
      <c r="G90" s="372">
        <f t="shared" si="6"/>
        <v>0</v>
      </c>
      <c r="H90" s="372">
        <v>0</v>
      </c>
      <c r="I90" s="372">
        <v>0</v>
      </c>
      <c r="J90" s="372"/>
      <c r="K90" s="375"/>
    </row>
    <row r="91" spans="1:11" ht="19.05">
      <c r="A91" s="373"/>
      <c r="B91" s="374" t="s">
        <v>1538</v>
      </c>
      <c r="C91" s="373"/>
      <c r="D91" s="373"/>
      <c r="E91" s="373"/>
      <c r="F91" s="372">
        <f t="shared" si="6"/>
        <v>11122868</v>
      </c>
      <c r="G91" s="372">
        <f t="shared" si="6"/>
        <v>11122868</v>
      </c>
      <c r="H91" s="372">
        <f>H92+H97+H101+H108+H114+H117</f>
        <v>378742</v>
      </c>
      <c r="I91" s="372">
        <f>I92+I97+I101+I108+I114+I117</f>
        <v>378742</v>
      </c>
      <c r="J91" s="372">
        <f>J92+J97+J101+J108+J114+J117</f>
        <v>10744126</v>
      </c>
      <c r="K91" s="372">
        <f>K92+K97+K101+K108+K114+K117</f>
        <v>10744126</v>
      </c>
    </row>
    <row r="92" spans="1:11" ht="19.05">
      <c r="A92" s="373"/>
      <c r="B92" s="373"/>
      <c r="C92" s="374" t="s">
        <v>1539</v>
      </c>
      <c r="D92" s="373"/>
      <c r="E92" s="373"/>
      <c r="F92" s="372">
        <f t="shared" si="6"/>
        <v>1866981</v>
      </c>
      <c r="G92" s="372">
        <f t="shared" si="6"/>
        <v>1866981</v>
      </c>
      <c r="H92" s="372">
        <f>SUM(H93:H96)</f>
        <v>300000</v>
      </c>
      <c r="I92" s="372">
        <f>SUM(I93:I96)</f>
        <v>300000</v>
      </c>
      <c r="J92" s="372">
        <f>SUM(J93:J96)</f>
        <v>1566981</v>
      </c>
      <c r="K92" s="372">
        <f>SUM(K93:K96)</f>
        <v>1566981</v>
      </c>
    </row>
    <row r="93" spans="1:11" ht="19.05">
      <c r="A93" s="373"/>
      <c r="B93" s="373"/>
      <c r="C93" s="374"/>
      <c r="D93" s="373" t="s">
        <v>1505</v>
      </c>
      <c r="E93" s="373"/>
      <c r="F93" s="372">
        <f t="shared" si="6"/>
        <v>300000</v>
      </c>
      <c r="G93" s="372">
        <f t="shared" si="6"/>
        <v>300000</v>
      </c>
      <c r="H93" s="372">
        <v>300000</v>
      </c>
      <c r="I93" s="372">
        <v>300000</v>
      </c>
      <c r="J93" s="372"/>
      <c r="K93" s="375"/>
    </row>
    <row r="94" spans="1:11" ht="19.05">
      <c r="A94" s="373"/>
      <c r="B94" s="373"/>
      <c r="C94" s="374"/>
      <c r="D94" s="373" t="s">
        <v>1506</v>
      </c>
      <c r="E94" s="373"/>
      <c r="F94" s="372">
        <f t="shared" si="6"/>
        <v>0</v>
      </c>
      <c r="G94" s="372">
        <f t="shared" si="6"/>
        <v>0</v>
      </c>
      <c r="H94" s="372">
        <v>0</v>
      </c>
      <c r="I94" s="372">
        <v>0</v>
      </c>
      <c r="J94" s="372"/>
      <c r="K94" s="375"/>
    </row>
    <row r="95" spans="1:11" ht="19.05">
      <c r="A95" s="373"/>
      <c r="B95" s="373"/>
      <c r="C95" s="374"/>
      <c r="D95" s="373" t="s">
        <v>1507</v>
      </c>
      <c r="E95" s="373"/>
      <c r="F95" s="372">
        <f t="shared" si="6"/>
        <v>1566981</v>
      </c>
      <c r="G95" s="372">
        <f t="shared" si="6"/>
        <v>1566981</v>
      </c>
      <c r="H95" s="372">
        <v>0</v>
      </c>
      <c r="I95" s="372">
        <v>0</v>
      </c>
      <c r="J95" s="372">
        <v>1566981</v>
      </c>
      <c r="K95" s="375">
        <v>1566981</v>
      </c>
    </row>
    <row r="96" spans="1:11" ht="19.05">
      <c r="A96" s="373"/>
      <c r="B96" s="373"/>
      <c r="C96" s="374"/>
      <c r="D96" s="373" t="s">
        <v>1540</v>
      </c>
      <c r="E96" s="373"/>
      <c r="F96" s="372">
        <f t="shared" si="6"/>
        <v>0</v>
      </c>
      <c r="G96" s="372">
        <f t="shared" si="6"/>
        <v>0</v>
      </c>
      <c r="H96" s="372"/>
      <c r="I96" s="372"/>
      <c r="J96" s="372"/>
      <c r="K96" s="375"/>
    </row>
    <row r="97" spans="1:11" ht="19.05">
      <c r="A97" s="373"/>
      <c r="B97" s="373"/>
      <c r="C97" s="374" t="s">
        <v>1541</v>
      </c>
      <c r="D97" s="373"/>
      <c r="E97" s="373"/>
      <c r="F97" s="372">
        <f t="shared" si="6"/>
        <v>0</v>
      </c>
      <c r="G97" s="372">
        <f t="shared" si="6"/>
        <v>0</v>
      </c>
      <c r="H97" s="372">
        <f>SUM(H98:H100)</f>
        <v>0</v>
      </c>
      <c r="I97" s="372">
        <f>SUM(I98:I100)</f>
        <v>0</v>
      </c>
      <c r="J97" s="372">
        <f>SUM(J98:J100)</f>
        <v>0</v>
      </c>
      <c r="K97" s="372">
        <f>SUM(K98:K100)</f>
        <v>0</v>
      </c>
    </row>
    <row r="98" spans="1:11" ht="19.05">
      <c r="A98" s="373"/>
      <c r="B98" s="373"/>
      <c r="C98" s="374"/>
      <c r="D98" s="373" t="s">
        <v>1542</v>
      </c>
      <c r="E98" s="373"/>
      <c r="F98" s="372">
        <f t="shared" si="6"/>
        <v>0</v>
      </c>
      <c r="G98" s="372">
        <f t="shared" si="6"/>
        <v>0</v>
      </c>
      <c r="H98" s="372"/>
      <c r="I98" s="372"/>
      <c r="J98" s="372"/>
      <c r="K98" s="375"/>
    </row>
    <row r="99" spans="1:11" ht="19.05">
      <c r="A99" s="373"/>
      <c r="B99" s="373"/>
      <c r="C99" s="374"/>
      <c r="D99" s="373" t="s">
        <v>1511</v>
      </c>
      <c r="E99" s="373"/>
      <c r="F99" s="372"/>
      <c r="G99" s="372"/>
      <c r="H99" s="372"/>
      <c r="I99" s="372"/>
      <c r="J99" s="372"/>
      <c r="K99" s="375"/>
    </row>
    <row r="100" spans="1:11" ht="19.05">
      <c r="A100" s="373"/>
      <c r="B100" s="373"/>
      <c r="C100" s="374"/>
      <c r="D100" s="373" t="s">
        <v>1512</v>
      </c>
      <c r="E100" s="373"/>
      <c r="F100" s="372">
        <f t="shared" ref="F100:G102" si="7">H100+J100</f>
        <v>0</v>
      </c>
      <c r="G100" s="372">
        <f t="shared" si="7"/>
        <v>0</v>
      </c>
      <c r="H100" s="372">
        <v>0</v>
      </c>
      <c r="I100" s="372">
        <v>0</v>
      </c>
      <c r="J100" s="372"/>
      <c r="K100" s="375"/>
    </row>
    <row r="101" spans="1:11" ht="19.05">
      <c r="A101" s="373"/>
      <c r="B101" s="373"/>
      <c r="C101" s="374" t="s">
        <v>1543</v>
      </c>
      <c r="D101" s="373"/>
      <c r="E101" s="373"/>
      <c r="F101" s="372">
        <f t="shared" si="7"/>
        <v>9255887</v>
      </c>
      <c r="G101" s="372">
        <f t="shared" si="7"/>
        <v>9255887</v>
      </c>
      <c r="H101" s="372">
        <f>SUM(H102:H105)</f>
        <v>78742</v>
      </c>
      <c r="I101" s="372">
        <f>SUM(I102:I105)</f>
        <v>78742</v>
      </c>
      <c r="J101" s="372">
        <f>SUM(J102:J105)</f>
        <v>9177145</v>
      </c>
      <c r="K101" s="372">
        <f>SUM(K102:K105)</f>
        <v>9177145</v>
      </c>
    </row>
    <row r="102" spans="1:11" ht="19.05">
      <c r="A102" s="373"/>
      <c r="B102" s="373"/>
      <c r="C102" s="374"/>
      <c r="D102" s="373" t="s">
        <v>1514</v>
      </c>
      <c r="E102" s="373"/>
      <c r="F102" s="372">
        <f t="shared" si="7"/>
        <v>0</v>
      </c>
      <c r="G102" s="372">
        <f t="shared" si="7"/>
        <v>0</v>
      </c>
      <c r="H102" s="372">
        <v>0</v>
      </c>
      <c r="I102" s="372">
        <v>0</v>
      </c>
      <c r="J102" s="372">
        <v>0</v>
      </c>
      <c r="K102" s="375">
        <v>0</v>
      </c>
    </row>
    <row r="103" spans="1:11" ht="19.05">
      <c r="A103" s="373"/>
      <c r="B103" s="373"/>
      <c r="C103" s="374"/>
      <c r="D103" s="373" t="s">
        <v>1515</v>
      </c>
      <c r="E103" s="373"/>
      <c r="F103" s="372"/>
      <c r="G103" s="372"/>
      <c r="H103" s="372"/>
      <c r="I103" s="372"/>
      <c r="J103" s="372"/>
      <c r="K103" s="375"/>
    </row>
    <row r="104" spans="1:11" ht="19.05">
      <c r="A104" s="373"/>
      <c r="B104" s="373"/>
      <c r="C104" s="374"/>
      <c r="D104" s="373" t="s">
        <v>1516</v>
      </c>
      <c r="E104" s="373"/>
      <c r="F104" s="372">
        <f>H104+J104</f>
        <v>0</v>
      </c>
      <c r="G104" s="372">
        <f>I104+K104</f>
        <v>0</v>
      </c>
      <c r="H104" s="372"/>
      <c r="I104" s="372"/>
      <c r="J104" s="372"/>
      <c r="K104" s="375"/>
    </row>
    <row r="105" spans="1:11" ht="19.05">
      <c r="A105" s="373"/>
      <c r="B105" s="373"/>
      <c r="C105" s="374"/>
      <c r="D105" s="373" t="s">
        <v>1517</v>
      </c>
      <c r="E105" s="373"/>
      <c r="F105" s="372">
        <f>H105+J105</f>
        <v>9255887</v>
      </c>
      <c r="G105" s="372">
        <f>I105+K105</f>
        <v>9255887</v>
      </c>
      <c r="H105" s="372">
        <v>78742</v>
      </c>
      <c r="I105" s="372">
        <v>78742</v>
      </c>
      <c r="J105" s="372">
        <v>9177145</v>
      </c>
      <c r="K105" s="375">
        <v>9177145</v>
      </c>
    </row>
    <row r="106" spans="1:11" ht="19.600000000000001">
      <c r="A106" s="1128" t="s">
        <v>1473</v>
      </c>
      <c r="B106" s="1129"/>
      <c r="C106" s="1129"/>
      <c r="D106" s="1129"/>
      <c r="E106" s="1130"/>
      <c r="F106" s="1133" t="s">
        <v>1474</v>
      </c>
      <c r="G106" s="1134"/>
      <c r="H106" s="391" t="s">
        <v>1475</v>
      </c>
      <c r="I106" s="392" t="s">
        <v>1500</v>
      </c>
      <c r="J106" s="391" t="s">
        <v>1476</v>
      </c>
      <c r="K106" s="393" t="s">
        <v>1544</v>
      </c>
    </row>
    <row r="107" spans="1:11" ht="19.600000000000001">
      <c r="A107" s="1131"/>
      <c r="B107" s="1131"/>
      <c r="C107" s="1131"/>
      <c r="D107" s="1131"/>
      <c r="E107" s="1132"/>
      <c r="F107" s="394" t="s">
        <v>1445</v>
      </c>
      <c r="G107" s="394" t="s">
        <v>1502</v>
      </c>
      <c r="H107" s="394" t="s">
        <v>1445</v>
      </c>
      <c r="I107" s="394" t="s">
        <v>1502</v>
      </c>
      <c r="J107" s="394" t="s">
        <v>1445</v>
      </c>
      <c r="K107" s="395" t="s">
        <v>1502</v>
      </c>
    </row>
    <row r="108" spans="1:11" ht="19.05">
      <c r="A108" s="373"/>
      <c r="B108" s="373"/>
      <c r="C108" s="374" t="s">
        <v>1545</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1546</v>
      </c>
      <c r="E109" s="373"/>
      <c r="F109" s="372">
        <f t="shared" si="8"/>
        <v>0</v>
      </c>
      <c r="G109" s="372">
        <f t="shared" si="8"/>
        <v>0</v>
      </c>
      <c r="H109" s="372"/>
      <c r="I109" s="372"/>
      <c r="J109" s="372"/>
      <c r="K109" s="375"/>
    </row>
    <row r="110" spans="1:11" ht="19.05">
      <c r="A110" s="373"/>
      <c r="B110" s="373"/>
      <c r="C110" s="374"/>
      <c r="D110" s="373" t="s">
        <v>1547</v>
      </c>
      <c r="E110" s="373"/>
      <c r="F110" s="372">
        <f t="shared" si="8"/>
        <v>0</v>
      </c>
      <c r="G110" s="372">
        <f t="shared" si="8"/>
        <v>0</v>
      </c>
      <c r="H110" s="372"/>
      <c r="I110" s="372"/>
      <c r="J110" s="372"/>
      <c r="K110" s="375"/>
    </row>
    <row r="111" spans="1:11" ht="19.05">
      <c r="A111" s="373"/>
      <c r="B111" s="373"/>
      <c r="C111" s="374"/>
      <c r="D111" s="373" t="s">
        <v>1548</v>
      </c>
      <c r="E111" s="373"/>
      <c r="F111" s="372">
        <f t="shared" si="8"/>
        <v>0</v>
      </c>
      <c r="G111" s="372">
        <f t="shared" si="8"/>
        <v>0</v>
      </c>
      <c r="H111" s="372"/>
      <c r="I111" s="372"/>
      <c r="J111" s="372"/>
      <c r="K111" s="375"/>
    </row>
    <row r="112" spans="1:11" ht="19.05">
      <c r="A112" s="373"/>
      <c r="B112" s="373"/>
      <c r="C112" s="374"/>
      <c r="D112" s="373" t="s">
        <v>1549</v>
      </c>
      <c r="E112" s="373"/>
      <c r="F112" s="372"/>
      <c r="G112" s="372"/>
      <c r="H112" s="372"/>
      <c r="I112" s="372"/>
      <c r="J112" s="372"/>
      <c r="K112" s="375"/>
    </row>
    <row r="113" spans="1:11" ht="19.05">
      <c r="A113" s="373"/>
      <c r="B113" s="373"/>
      <c r="C113" s="374"/>
      <c r="D113" s="373" t="s">
        <v>1550</v>
      </c>
      <c r="E113" s="373"/>
      <c r="F113" s="372"/>
      <c r="G113" s="372"/>
      <c r="H113" s="372"/>
      <c r="I113" s="372"/>
      <c r="J113" s="372"/>
      <c r="K113" s="375"/>
    </row>
    <row r="114" spans="1:11" ht="19.05">
      <c r="A114" s="373"/>
      <c r="B114" s="373"/>
      <c r="C114" s="373" t="s">
        <v>1524</v>
      </c>
      <c r="D114" s="373"/>
      <c r="E114" s="373"/>
      <c r="F114" s="372">
        <f t="shared" ref="F114:G118" si="9">H114+J114</f>
        <v>0</v>
      </c>
      <c r="G114" s="372">
        <f t="shared" si="9"/>
        <v>0</v>
      </c>
      <c r="H114" s="372">
        <f>SUM(H115:H116)</f>
        <v>0</v>
      </c>
      <c r="I114" s="372">
        <f>SUM(I115:I116)</f>
        <v>0</v>
      </c>
      <c r="J114" s="372">
        <f>SUM(J115:J116)</f>
        <v>0</v>
      </c>
      <c r="K114" s="372">
        <f>SUM(K115:K116)</f>
        <v>0</v>
      </c>
    </row>
    <row r="115" spans="1:11" ht="19.05">
      <c r="A115" s="373"/>
      <c r="B115" s="373"/>
      <c r="C115" s="373"/>
      <c r="D115" s="373" t="s">
        <v>1551</v>
      </c>
      <c r="E115" s="373"/>
      <c r="F115" s="372">
        <f t="shared" si="9"/>
        <v>0</v>
      </c>
      <c r="G115" s="372">
        <f t="shared" si="9"/>
        <v>0</v>
      </c>
      <c r="H115" s="372"/>
      <c r="I115" s="372"/>
      <c r="J115" s="372"/>
      <c r="K115" s="375"/>
    </row>
    <row r="116" spans="1:11" ht="19.05">
      <c r="A116" s="373"/>
      <c r="B116" s="373"/>
      <c r="C116" s="373"/>
      <c r="D116" s="373" t="s">
        <v>1526</v>
      </c>
      <c r="E116" s="373"/>
      <c r="F116" s="372">
        <f t="shared" si="9"/>
        <v>0</v>
      </c>
      <c r="G116" s="372">
        <f t="shared" si="9"/>
        <v>0</v>
      </c>
      <c r="H116" s="372">
        <v>0</v>
      </c>
      <c r="I116" s="372">
        <v>0</v>
      </c>
      <c r="J116" s="372"/>
      <c r="K116" s="375"/>
    </row>
    <row r="117" spans="1:11" ht="19.05">
      <c r="A117" s="373"/>
      <c r="B117" s="373"/>
      <c r="C117" s="373" t="s">
        <v>1552</v>
      </c>
      <c r="D117" s="373"/>
      <c r="E117" s="373"/>
      <c r="F117" s="372">
        <f t="shared" si="9"/>
        <v>0</v>
      </c>
      <c r="G117" s="372">
        <f t="shared" si="9"/>
        <v>0</v>
      </c>
      <c r="H117" s="372">
        <v>0</v>
      </c>
      <c r="I117" s="372">
        <v>0</v>
      </c>
      <c r="J117" s="372"/>
      <c r="K117" s="375"/>
    </row>
    <row r="118" spans="1:11" ht="19.05">
      <c r="A118" s="373"/>
      <c r="B118" s="377" t="s">
        <v>1553</v>
      </c>
      <c r="C118" s="373"/>
      <c r="D118" s="373"/>
      <c r="E118" s="373"/>
      <c r="F118" s="372">
        <f t="shared" si="9"/>
        <v>32797955</v>
      </c>
      <c r="G118" s="372">
        <f t="shared" si="9"/>
        <v>32797955</v>
      </c>
      <c r="H118" s="372">
        <f>H56+H91</f>
        <v>22053829</v>
      </c>
      <c r="I118" s="372">
        <f>I56+I91</f>
        <v>22053829</v>
      </c>
      <c r="J118" s="372">
        <f>J56+J91</f>
        <v>10744126</v>
      </c>
      <c r="K118" s="372">
        <f>K56+K91</f>
        <v>10744126</v>
      </c>
    </row>
    <row r="119" spans="1:11" ht="19.05">
      <c r="A119" s="373"/>
      <c r="B119" s="373" t="s">
        <v>1554</v>
      </c>
      <c r="C119" s="373"/>
      <c r="D119" s="373"/>
      <c r="E119" s="373"/>
      <c r="F119" s="372"/>
      <c r="G119" s="372"/>
      <c r="H119" s="378"/>
      <c r="I119" s="379"/>
      <c r="J119" s="379"/>
      <c r="K119" s="380"/>
    </row>
    <row r="120" spans="1:11" ht="19.05">
      <c r="A120" s="373"/>
      <c r="B120" s="373" t="s">
        <v>1555</v>
      </c>
      <c r="C120" s="373"/>
      <c r="D120" s="373"/>
      <c r="E120" s="373"/>
      <c r="F120" s="372">
        <f>H120+J120</f>
        <v>0</v>
      </c>
      <c r="G120" s="372">
        <f>I120+K120</f>
        <v>0</v>
      </c>
      <c r="H120" s="381">
        <v>0</v>
      </c>
      <c r="I120" s="382">
        <v>0</v>
      </c>
      <c r="J120" s="382"/>
      <c r="K120" s="383"/>
    </row>
    <row r="121" spans="1:11" ht="19.05">
      <c r="A121" s="373"/>
      <c r="B121" s="373" t="s">
        <v>1556</v>
      </c>
      <c r="C121" s="373"/>
      <c r="D121" s="373"/>
      <c r="E121" s="373"/>
      <c r="F121" s="372"/>
      <c r="G121" s="372"/>
      <c r="H121" s="381"/>
      <c r="I121" s="382"/>
      <c r="J121" s="382"/>
      <c r="K121" s="383"/>
    </row>
    <row r="122" spans="1:11" ht="19.05">
      <c r="A122" s="373"/>
      <c r="B122" s="373" t="s">
        <v>1557</v>
      </c>
      <c r="C122" s="373"/>
      <c r="D122" s="373"/>
      <c r="E122" s="373"/>
      <c r="F122" s="372">
        <f>H122+J122</f>
        <v>0</v>
      </c>
      <c r="G122" s="372">
        <f>I122+K122</f>
        <v>0</v>
      </c>
      <c r="H122" s="381">
        <v>0</v>
      </c>
      <c r="I122" s="382">
        <v>0</v>
      </c>
      <c r="J122" s="382"/>
      <c r="K122" s="383"/>
    </row>
    <row r="123" spans="1:11" ht="19.05">
      <c r="A123" s="397"/>
      <c r="B123" s="373" t="s">
        <v>1552</v>
      </c>
      <c r="C123" s="397"/>
      <c r="D123" s="397"/>
      <c r="E123" s="397"/>
      <c r="F123" s="372"/>
      <c r="G123" s="372"/>
      <c r="H123" s="381"/>
      <c r="I123" s="382"/>
      <c r="J123" s="382"/>
      <c r="K123" s="383"/>
    </row>
    <row r="124" spans="1:11" ht="19.05">
      <c r="A124" s="373"/>
      <c r="B124" s="373" t="s">
        <v>1558</v>
      </c>
      <c r="C124" s="373"/>
      <c r="D124" s="373"/>
      <c r="E124" s="373"/>
      <c r="F124" s="372"/>
      <c r="G124" s="372"/>
      <c r="H124" s="381"/>
      <c r="I124" s="382"/>
      <c r="J124" s="382"/>
      <c r="K124" s="383"/>
    </row>
    <row r="125" spans="1:11" ht="19.05">
      <c r="A125" s="373" t="s">
        <v>1559</v>
      </c>
      <c r="B125" s="373"/>
      <c r="C125" s="373"/>
      <c r="D125" s="373"/>
      <c r="E125" s="373"/>
      <c r="F125" s="372"/>
      <c r="G125" s="372"/>
      <c r="H125" s="381"/>
      <c r="I125" s="382"/>
      <c r="J125" s="382"/>
      <c r="K125" s="383"/>
    </row>
    <row r="126" spans="1:11" ht="19.05">
      <c r="A126" s="373"/>
      <c r="B126" s="373" t="s">
        <v>1560</v>
      </c>
      <c r="C126" s="373"/>
      <c r="D126" s="373"/>
      <c r="E126" s="373"/>
      <c r="F126" s="372"/>
      <c r="G126" s="372"/>
      <c r="H126" s="381"/>
      <c r="I126" s="382"/>
      <c r="J126" s="382"/>
      <c r="K126" s="383"/>
    </row>
    <row r="127" spans="1:11" ht="19.05">
      <c r="A127" s="377" t="s">
        <v>1561</v>
      </c>
      <c r="B127" s="373"/>
      <c r="C127" s="373"/>
      <c r="D127" s="373"/>
      <c r="E127" s="398"/>
      <c r="F127" s="372">
        <f>F118+F119+F120+F121+F122+F123+F124+F125</f>
        <v>32797955</v>
      </c>
      <c r="G127" s="372">
        <f>G118+G119+G120+G121+G122+G123+G124+G125</f>
        <v>32797955</v>
      </c>
      <c r="H127" s="381"/>
      <c r="I127" s="382"/>
      <c r="J127" s="382"/>
      <c r="K127" s="383"/>
    </row>
    <row r="128" spans="1:11" ht="19.05">
      <c r="A128" s="373" t="s">
        <v>1562</v>
      </c>
      <c r="B128" s="373"/>
      <c r="C128" s="373"/>
      <c r="D128" s="373"/>
      <c r="E128" s="399"/>
      <c r="F128" s="372">
        <f>F53-F127</f>
        <v>155770765</v>
      </c>
      <c r="G128" s="372"/>
      <c r="H128" s="381"/>
      <c r="I128" s="382"/>
      <c r="J128" s="382"/>
      <c r="K128" s="383"/>
    </row>
    <row r="129" spans="1:11" ht="19.05">
      <c r="A129" s="373" t="s">
        <v>1563</v>
      </c>
      <c r="B129" s="373"/>
      <c r="C129" s="373"/>
      <c r="D129" s="373"/>
      <c r="E129" s="373"/>
      <c r="F129" s="372">
        <f>F127+F128</f>
        <v>188568720</v>
      </c>
      <c r="G129" s="372"/>
      <c r="H129" s="381"/>
      <c r="I129" s="382"/>
      <c r="J129" s="382"/>
      <c r="K129" s="383"/>
    </row>
    <row r="130" spans="1:11" ht="19.05">
      <c r="A130" s="373" t="s">
        <v>1564</v>
      </c>
      <c r="B130" s="373"/>
      <c r="C130" s="373"/>
      <c r="D130" s="373"/>
      <c r="E130" s="373"/>
      <c r="F130" s="387">
        <v>3174694</v>
      </c>
      <c r="G130" s="372"/>
      <c r="H130" s="400"/>
      <c r="I130" s="382"/>
      <c r="J130" s="382"/>
      <c r="K130" s="383"/>
    </row>
    <row r="131" spans="1:11" ht="19.05">
      <c r="A131" s="377" t="s">
        <v>1565</v>
      </c>
      <c r="B131" s="373"/>
      <c r="C131" s="373"/>
      <c r="D131" s="373"/>
      <c r="E131" s="373"/>
      <c r="F131" s="387">
        <f>F128+F130</f>
        <v>158945459</v>
      </c>
      <c r="G131" s="372"/>
      <c r="H131" s="401"/>
      <c r="I131" s="389"/>
      <c r="J131" s="389"/>
      <c r="K131" s="390"/>
    </row>
    <row r="132" spans="1:11" ht="19.05">
      <c r="A132" s="370" t="s">
        <v>1566</v>
      </c>
      <c r="B132" s="370"/>
      <c r="C132" s="370"/>
      <c r="D132" s="370"/>
      <c r="E132" s="370" t="s">
        <v>1567</v>
      </c>
      <c r="F132" s="1123" t="s">
        <v>1568</v>
      </c>
      <c r="G132" s="1124"/>
      <c r="H132" s="402" t="s">
        <v>1569</v>
      </c>
      <c r="I132" s="402"/>
      <c r="J132" s="1125" t="s">
        <v>1570</v>
      </c>
      <c r="K132" s="1125"/>
    </row>
    <row r="133" spans="1:11" ht="19.05">
      <c r="A133" s="370"/>
      <c r="B133" s="370"/>
      <c r="C133" s="370"/>
      <c r="D133" s="370"/>
      <c r="E133" s="370"/>
      <c r="F133" s="1126" t="s">
        <v>1571</v>
      </c>
      <c r="G133" s="1127"/>
      <c r="H133" s="402"/>
      <c r="I133" s="402"/>
      <c r="J133" s="402"/>
      <c r="K133" s="402"/>
    </row>
    <row r="134" spans="1:11" ht="19.05">
      <c r="A134" s="370" t="s">
        <v>1572</v>
      </c>
      <c r="B134" s="403"/>
      <c r="C134" s="403"/>
      <c r="D134" s="403"/>
      <c r="E134" s="403"/>
      <c r="F134" s="404"/>
      <c r="G134" s="404"/>
      <c r="H134" s="404"/>
      <c r="I134" s="404"/>
      <c r="J134" s="404"/>
      <c r="K134" s="404"/>
    </row>
    <row r="135" spans="1:11" ht="19.05">
      <c r="A135" s="370" t="s">
        <v>1573</v>
      </c>
      <c r="B135" s="403"/>
      <c r="C135" s="403"/>
      <c r="D135" s="403"/>
      <c r="E135" s="403"/>
      <c r="F135" s="404"/>
      <c r="G135" s="404"/>
      <c r="H135" s="404"/>
      <c r="I135" s="404"/>
      <c r="J135" s="404"/>
      <c r="K135" s="404"/>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00000000-0004-0000-4100-000000000000}"/>
    <hyperlink ref="L2" location="預告統計資料發布時間表!A1" display="回發布時間表" xr:uid="{00000000-0004-0000-4100-000001000000}"/>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136"/>
  <sheetViews>
    <sheetView topLeftCell="C1" workbookViewId="0">
      <selection activeCell="L1" sqref="L1:L1048576"/>
    </sheetView>
  </sheetViews>
  <sheetFormatPr defaultRowHeight="16.149999999999999"/>
  <cols>
    <col min="6" max="6" width="12.19921875" bestFit="1" customWidth="1"/>
    <col min="7" max="7" width="59.5" bestFit="1" customWidth="1"/>
    <col min="8" max="8" width="11.19921875" bestFit="1" customWidth="1"/>
    <col min="9" max="9" width="14.5" bestFit="1" customWidth="1"/>
    <col min="10" max="10" width="11.69921875" bestFit="1" customWidth="1"/>
    <col min="11" max="11" width="20" bestFit="1" customWidth="1"/>
    <col min="12" max="12" width="8.69921875"/>
  </cols>
  <sheetData>
    <row r="1" spans="1:12" ht="19.600000000000001">
      <c r="A1" s="1137" t="s">
        <v>1429</v>
      </c>
      <c r="B1" s="1137"/>
      <c r="C1" s="1137"/>
      <c r="D1" s="1137"/>
      <c r="E1" s="354"/>
      <c r="F1" s="355"/>
      <c r="G1" s="355"/>
      <c r="H1" s="355"/>
      <c r="I1" s="355"/>
      <c r="J1" s="356" t="s">
        <v>1993</v>
      </c>
      <c r="K1" s="357" t="s">
        <v>1994</v>
      </c>
      <c r="L1" s="288"/>
    </row>
    <row r="2" spans="1:12" ht="19.600000000000001">
      <c r="A2" s="1138" t="s">
        <v>1995</v>
      </c>
      <c r="B2" s="1138"/>
      <c r="C2" s="1138"/>
      <c r="D2" s="1138"/>
      <c r="E2" s="358" t="s">
        <v>1996</v>
      </c>
      <c r="F2" s="359"/>
      <c r="G2" s="359"/>
      <c r="H2" s="359"/>
      <c r="I2" s="359"/>
      <c r="J2" s="356" t="s">
        <v>1997</v>
      </c>
      <c r="K2" s="360" t="s">
        <v>1434</v>
      </c>
      <c r="L2" s="317" t="s">
        <v>13</v>
      </c>
    </row>
    <row r="3" spans="1:12" ht="32.85">
      <c r="A3" s="1139" t="s">
        <v>1435</v>
      </c>
      <c r="B3" s="1140"/>
      <c r="C3" s="1140"/>
      <c r="D3" s="1140"/>
      <c r="E3" s="1140"/>
      <c r="F3" s="1140"/>
      <c r="G3" s="1140"/>
      <c r="H3" s="1140"/>
      <c r="I3" s="1140"/>
      <c r="J3" s="1140"/>
      <c r="K3" s="1140"/>
      <c r="L3" s="292"/>
    </row>
    <row r="4" spans="1:12" ht="19.600000000000001">
      <c r="A4" s="361"/>
      <c r="B4" s="361"/>
      <c r="C4" s="361"/>
      <c r="D4" s="361"/>
      <c r="E4" s="362" t="s">
        <v>1998</v>
      </c>
      <c r="F4" s="363"/>
      <c r="G4" s="364" t="s">
        <v>1999</v>
      </c>
      <c r="H4" s="355"/>
      <c r="I4" s="363"/>
      <c r="J4" s="363"/>
      <c r="K4" s="365" t="s">
        <v>2000</v>
      </c>
      <c r="L4" s="293"/>
    </row>
    <row r="5" spans="1:12" ht="19.600000000000001">
      <c r="A5" s="1128" t="s">
        <v>2001</v>
      </c>
      <c r="B5" s="1129"/>
      <c r="C5" s="1129"/>
      <c r="D5" s="1129"/>
      <c r="E5" s="1130"/>
      <c r="F5" s="1135" t="s">
        <v>2002</v>
      </c>
      <c r="G5" s="1136"/>
      <c r="H5" s="366" t="s">
        <v>2003</v>
      </c>
      <c r="I5" s="367" t="s">
        <v>1442</v>
      </c>
      <c r="J5" s="366" t="s">
        <v>2004</v>
      </c>
      <c r="K5" s="368" t="s">
        <v>1444</v>
      </c>
      <c r="L5" s="294"/>
    </row>
    <row r="6" spans="1:12" ht="19.600000000000001">
      <c r="A6" s="1131"/>
      <c r="B6" s="1131"/>
      <c r="C6" s="1131"/>
      <c r="D6" s="1131"/>
      <c r="E6" s="1132"/>
      <c r="F6" s="356" t="s">
        <v>2005</v>
      </c>
      <c r="G6" s="356" t="s">
        <v>2006</v>
      </c>
      <c r="H6" s="356" t="s">
        <v>2007</v>
      </c>
      <c r="I6" s="356" t="s">
        <v>2006</v>
      </c>
      <c r="J6" s="356" t="s">
        <v>2005</v>
      </c>
      <c r="K6" s="369" t="s">
        <v>2008</v>
      </c>
      <c r="L6" s="294"/>
    </row>
    <row r="7" spans="1:12" ht="19.05">
      <c r="A7" s="370"/>
      <c r="B7" s="371" t="s">
        <v>2009</v>
      </c>
      <c r="C7" s="370"/>
      <c r="D7" s="370"/>
      <c r="E7" s="370"/>
      <c r="F7" s="372">
        <f t="shared" ref="F7:G13" si="0">H7+J7</f>
        <v>16561130</v>
      </c>
      <c r="G7" s="372">
        <f t="shared" si="0"/>
        <v>45608850</v>
      </c>
      <c r="H7" s="372">
        <f>H8+H18+H19+H20+H21+H22+H25+H31+H34+H35+H36</f>
        <v>14627206</v>
      </c>
      <c r="I7" s="372">
        <f>I8+I18+I19+I20+I21+I22+I25+I31+I34+I35+I36</f>
        <v>43174926</v>
      </c>
      <c r="J7" s="372">
        <f>J8+J18+J19+J20+J21+J22+J25+J31+J34+J35+J36</f>
        <v>1933924</v>
      </c>
      <c r="K7" s="372">
        <f>K8+K18+K19+K20+K21+K22+K25+K31+K34+K35+K36</f>
        <v>2433924</v>
      </c>
      <c r="L7" s="294"/>
    </row>
    <row r="8" spans="1:12" ht="19.05">
      <c r="A8" s="373"/>
      <c r="B8" s="373"/>
      <c r="C8" s="374" t="s">
        <v>2010</v>
      </c>
      <c r="D8" s="373"/>
      <c r="E8" s="373"/>
      <c r="F8" s="372">
        <f t="shared" si="0"/>
        <v>9279252</v>
      </c>
      <c r="G8" s="372">
        <f t="shared" si="0"/>
        <v>35095407</v>
      </c>
      <c r="H8" s="372">
        <f>H9+H10+H11+H12+H13+H16+H17</f>
        <v>9279252</v>
      </c>
      <c r="I8" s="372">
        <f>I9+I10+I11+I12+I13+I16+I17</f>
        <v>35095407</v>
      </c>
      <c r="J8" s="372">
        <f>J9+J10+J11+J12+J13+J16+J17</f>
        <v>0</v>
      </c>
      <c r="K8" s="372">
        <f>K9+K10+K11+K12+K13+K16+K17</f>
        <v>0</v>
      </c>
      <c r="L8" s="294"/>
    </row>
    <row r="9" spans="1:12" ht="19.05">
      <c r="A9" s="373"/>
      <c r="B9" s="373"/>
      <c r="C9" s="374"/>
      <c r="D9" s="373" t="s">
        <v>2011</v>
      </c>
      <c r="E9" s="370"/>
      <c r="F9" s="372">
        <f t="shared" si="0"/>
        <v>20363</v>
      </c>
      <c r="G9" s="372">
        <f t="shared" si="0"/>
        <v>21001</v>
      </c>
      <c r="H9" s="372">
        <v>20363</v>
      </c>
      <c r="I9" s="372">
        <v>21001</v>
      </c>
      <c r="J9" s="372"/>
      <c r="K9" s="375"/>
      <c r="L9" s="294"/>
    </row>
    <row r="10" spans="1:12" ht="19.05">
      <c r="A10" s="373"/>
      <c r="B10" s="373"/>
      <c r="C10" s="374"/>
      <c r="D10" s="373" t="s">
        <v>2012</v>
      </c>
      <c r="E10" s="373"/>
      <c r="F10" s="372">
        <f t="shared" si="0"/>
        <v>131053</v>
      </c>
      <c r="G10" s="372">
        <f t="shared" si="0"/>
        <v>191322</v>
      </c>
      <c r="H10" s="372">
        <v>131053</v>
      </c>
      <c r="I10" s="372">
        <v>191322</v>
      </c>
      <c r="J10" s="372"/>
      <c r="K10" s="375"/>
      <c r="L10" s="294"/>
    </row>
    <row r="11" spans="1:12" ht="19.05">
      <c r="A11" s="373"/>
      <c r="B11" s="373"/>
      <c r="C11" s="374"/>
      <c r="D11" s="373" t="s">
        <v>2013</v>
      </c>
      <c r="E11" s="373"/>
      <c r="F11" s="372">
        <f t="shared" si="0"/>
        <v>35496</v>
      </c>
      <c r="G11" s="372">
        <f t="shared" si="0"/>
        <v>38269</v>
      </c>
      <c r="H11" s="372">
        <v>35496</v>
      </c>
      <c r="I11" s="372">
        <v>38269</v>
      </c>
      <c r="J11" s="372"/>
      <c r="K11" s="375"/>
      <c r="L11" s="293"/>
    </row>
    <row r="12" spans="1:12" ht="19.05">
      <c r="A12" s="373"/>
      <c r="B12" s="373"/>
      <c r="C12" s="374"/>
      <c r="D12" s="373" t="s">
        <v>2014</v>
      </c>
      <c r="E12" s="373"/>
      <c r="F12" s="372">
        <f t="shared" si="0"/>
        <v>202</v>
      </c>
      <c r="G12" s="372">
        <f t="shared" si="0"/>
        <v>230907</v>
      </c>
      <c r="H12" s="372">
        <v>202</v>
      </c>
      <c r="I12" s="372">
        <v>230907</v>
      </c>
      <c r="J12" s="372"/>
      <c r="K12" s="375"/>
      <c r="L12" s="293"/>
    </row>
    <row r="13" spans="1:12" ht="19.05">
      <c r="A13" s="373"/>
      <c r="B13" s="373"/>
      <c r="C13" s="374"/>
      <c r="D13" s="373" t="s">
        <v>2015</v>
      </c>
      <c r="E13" s="373"/>
      <c r="F13" s="372">
        <f t="shared" si="0"/>
        <v>66838</v>
      </c>
      <c r="G13" s="372">
        <f t="shared" si="0"/>
        <v>125033</v>
      </c>
      <c r="H13" s="372">
        <f>SUM(H14:H15)</f>
        <v>66838</v>
      </c>
      <c r="I13" s="372">
        <f>SUM(I14:I15)</f>
        <v>125033</v>
      </c>
      <c r="J13" s="372">
        <f>SUM(J14:J15)</f>
        <v>0</v>
      </c>
      <c r="K13" s="372">
        <f>SUM(K14:K15)</f>
        <v>0</v>
      </c>
      <c r="L13" s="293"/>
    </row>
    <row r="14" spans="1:12" ht="19.05">
      <c r="A14" s="373"/>
      <c r="B14" s="373"/>
      <c r="C14" s="374"/>
      <c r="D14" s="373"/>
      <c r="E14" s="373" t="s">
        <v>2016</v>
      </c>
      <c r="F14" s="372"/>
      <c r="G14" s="372"/>
      <c r="H14" s="372"/>
      <c r="I14" s="372"/>
      <c r="J14" s="372"/>
      <c r="K14" s="375"/>
      <c r="L14" s="293"/>
    </row>
    <row r="15" spans="1:12" ht="19.05">
      <c r="A15" s="373"/>
      <c r="B15" s="373"/>
      <c r="C15" s="374"/>
      <c r="D15" s="373"/>
      <c r="E15" s="373" t="s">
        <v>2017</v>
      </c>
      <c r="F15" s="372">
        <f>H15+J15</f>
        <v>66838</v>
      </c>
      <c r="G15" s="372">
        <f>I15+K15</f>
        <v>125033</v>
      </c>
      <c r="H15" s="372">
        <v>66838</v>
      </c>
      <c r="I15" s="372">
        <v>125033</v>
      </c>
      <c r="J15" s="372"/>
      <c r="K15" s="375"/>
      <c r="L15" s="293"/>
    </row>
    <row r="16" spans="1:12" ht="19.05">
      <c r="A16" s="373"/>
      <c r="B16" s="373"/>
      <c r="C16" s="374"/>
      <c r="D16" s="373" t="s">
        <v>2018</v>
      </c>
      <c r="E16" s="373"/>
      <c r="F16" s="372">
        <f>H16+J16</f>
        <v>9025300</v>
      </c>
      <c r="G16" s="372">
        <f>I16+K16</f>
        <v>34488875</v>
      </c>
      <c r="H16" s="372">
        <v>9025300</v>
      </c>
      <c r="I16" s="372">
        <v>34488875</v>
      </c>
      <c r="J16" s="372"/>
      <c r="K16" s="375"/>
      <c r="L16" s="293"/>
    </row>
    <row r="17" spans="1:11" ht="19.05">
      <c r="A17" s="373"/>
      <c r="B17" s="373"/>
      <c r="C17" s="374"/>
      <c r="D17" s="373" t="s">
        <v>2019</v>
      </c>
      <c r="E17" s="373"/>
      <c r="F17" s="372"/>
      <c r="G17" s="372"/>
      <c r="H17" s="372"/>
      <c r="I17" s="372"/>
      <c r="J17" s="372"/>
      <c r="K17" s="375"/>
    </row>
    <row r="18" spans="1:11" ht="19.05">
      <c r="A18" s="373"/>
      <c r="B18" s="373"/>
      <c r="C18" s="376" t="s">
        <v>2020</v>
      </c>
      <c r="D18" s="373"/>
      <c r="E18" s="373"/>
      <c r="F18" s="372"/>
      <c r="G18" s="372"/>
      <c r="H18" s="372"/>
      <c r="I18" s="372"/>
      <c r="J18" s="372"/>
      <c r="K18" s="375"/>
    </row>
    <row r="19" spans="1:11" ht="19.05">
      <c r="A19" s="373"/>
      <c r="B19" s="373"/>
      <c r="C19" s="376" t="s">
        <v>1463</v>
      </c>
      <c r="D19" s="373"/>
      <c r="E19" s="373"/>
      <c r="F19" s="372">
        <f>H19+J19</f>
        <v>3000</v>
      </c>
      <c r="G19" s="372">
        <f>I19+K19</f>
        <v>3000</v>
      </c>
      <c r="H19" s="372">
        <v>3000</v>
      </c>
      <c r="I19" s="372">
        <v>3000</v>
      </c>
      <c r="J19" s="372"/>
      <c r="K19" s="375"/>
    </row>
    <row r="20" spans="1:11" ht="19.05">
      <c r="A20" s="373"/>
      <c r="B20" s="373"/>
      <c r="C20" s="376" t="s">
        <v>2021</v>
      </c>
      <c r="D20" s="373"/>
      <c r="E20" s="373"/>
      <c r="F20" s="372">
        <f>H20+J20</f>
        <v>1092097</v>
      </c>
      <c r="G20" s="372">
        <f>I20+K20</f>
        <v>1798521</v>
      </c>
      <c r="H20" s="372">
        <v>1092097</v>
      </c>
      <c r="I20" s="372">
        <v>1798521</v>
      </c>
      <c r="J20" s="372"/>
      <c r="K20" s="375"/>
    </row>
    <row r="21" spans="1:11" ht="19.05">
      <c r="A21" s="373"/>
      <c r="B21" s="373"/>
      <c r="C21" s="376" t="s">
        <v>2022</v>
      </c>
      <c r="D21" s="373"/>
      <c r="E21" s="373"/>
      <c r="F21" s="372"/>
      <c r="G21" s="372"/>
      <c r="H21" s="372"/>
      <c r="I21" s="372"/>
      <c r="J21" s="372"/>
      <c r="K21" s="375"/>
    </row>
    <row r="22" spans="1:11" ht="19.05">
      <c r="A22" s="373"/>
      <c r="B22" s="373"/>
      <c r="C22" s="376" t="s">
        <v>1466</v>
      </c>
      <c r="D22" s="373"/>
      <c r="E22" s="373"/>
      <c r="F22" s="372">
        <f t="shared" ref="F22:G24" si="1">H22+J22</f>
        <v>1439347</v>
      </c>
      <c r="G22" s="372">
        <f t="shared" si="1"/>
        <v>3326168</v>
      </c>
      <c r="H22" s="372">
        <f>SUM(H23:H24)</f>
        <v>1439347</v>
      </c>
      <c r="I22" s="372">
        <f>SUM(I23:I24)</f>
        <v>3326168</v>
      </c>
      <c r="J22" s="372">
        <f>SUM(J23:J24)</f>
        <v>0</v>
      </c>
      <c r="K22" s="372">
        <f>SUM(K23:K24)</f>
        <v>0</v>
      </c>
    </row>
    <row r="23" spans="1:11" ht="19.05">
      <c r="A23" s="373"/>
      <c r="B23" s="373"/>
      <c r="C23" s="370"/>
      <c r="D23" s="376" t="s">
        <v>2023</v>
      </c>
      <c r="E23" s="373"/>
      <c r="F23" s="372">
        <f t="shared" si="1"/>
        <v>1405882</v>
      </c>
      <c r="G23" s="372">
        <f t="shared" si="1"/>
        <v>3273300</v>
      </c>
      <c r="H23" s="372">
        <v>1405882</v>
      </c>
      <c r="I23" s="372">
        <v>3273300</v>
      </c>
      <c r="J23" s="372"/>
      <c r="K23" s="375"/>
    </row>
    <row r="24" spans="1:11" ht="19.05">
      <c r="A24" s="373"/>
      <c r="B24" s="373"/>
      <c r="C24" s="373"/>
      <c r="D24" s="373" t="s">
        <v>2024</v>
      </c>
      <c r="E24" s="373"/>
      <c r="F24" s="372">
        <f t="shared" si="1"/>
        <v>33465</v>
      </c>
      <c r="G24" s="372">
        <f t="shared" si="1"/>
        <v>52868</v>
      </c>
      <c r="H24" s="372">
        <v>33465</v>
      </c>
      <c r="I24" s="372">
        <v>52868</v>
      </c>
      <c r="J24" s="372"/>
      <c r="K24" s="375"/>
    </row>
    <row r="25" spans="1:11" ht="19.05">
      <c r="A25" s="373"/>
      <c r="B25" s="373"/>
      <c r="C25" s="373" t="s">
        <v>2025</v>
      </c>
      <c r="D25" s="373"/>
      <c r="E25" s="373"/>
      <c r="F25" s="372"/>
      <c r="G25" s="372"/>
      <c r="H25" s="372"/>
      <c r="I25" s="372"/>
      <c r="J25" s="372"/>
      <c r="K25" s="375"/>
    </row>
    <row r="26" spans="1:11" ht="19.05">
      <c r="A26" s="373"/>
      <c r="B26" s="373"/>
      <c r="C26" s="373"/>
      <c r="D26" s="373" t="s">
        <v>2026</v>
      </c>
      <c r="E26" s="373"/>
      <c r="F26" s="372"/>
      <c r="G26" s="372"/>
      <c r="H26" s="372"/>
      <c r="I26" s="372"/>
      <c r="J26" s="372"/>
      <c r="K26" s="375"/>
    </row>
    <row r="27" spans="1:11" ht="19.05">
      <c r="A27" s="373"/>
      <c r="B27" s="373"/>
      <c r="C27" s="373"/>
      <c r="D27" s="373" t="s">
        <v>2027</v>
      </c>
      <c r="E27" s="373"/>
      <c r="F27" s="372"/>
      <c r="G27" s="372"/>
      <c r="H27" s="372"/>
      <c r="I27" s="372"/>
      <c r="J27" s="372"/>
      <c r="K27" s="375"/>
    </row>
    <row r="28" spans="1:11" ht="19.05">
      <c r="A28" s="373"/>
      <c r="B28" s="373"/>
      <c r="C28" s="373"/>
      <c r="D28" s="373" t="s">
        <v>2028</v>
      </c>
      <c r="E28" s="373"/>
      <c r="F28" s="372"/>
      <c r="G28" s="372"/>
      <c r="H28" s="372"/>
      <c r="I28" s="372"/>
      <c r="J28" s="372"/>
      <c r="K28" s="375"/>
    </row>
    <row r="29" spans="1:11" ht="19.600000000000001">
      <c r="A29" s="1128" t="s">
        <v>2029</v>
      </c>
      <c r="B29" s="1129"/>
      <c r="C29" s="1129"/>
      <c r="D29" s="1129"/>
      <c r="E29" s="1130"/>
      <c r="F29" s="1135" t="s">
        <v>2002</v>
      </c>
      <c r="G29" s="1136"/>
      <c r="H29" s="366" t="s">
        <v>2003</v>
      </c>
      <c r="I29" s="367" t="s">
        <v>1442</v>
      </c>
      <c r="J29" s="366" t="s">
        <v>2004</v>
      </c>
      <c r="K29" s="368" t="s">
        <v>1444</v>
      </c>
    </row>
    <row r="30" spans="1:11" ht="19.600000000000001">
      <c r="A30" s="1131"/>
      <c r="B30" s="1131"/>
      <c r="C30" s="1131"/>
      <c r="D30" s="1131"/>
      <c r="E30" s="1132"/>
      <c r="F30" s="356" t="s">
        <v>2007</v>
      </c>
      <c r="G30" s="356" t="s">
        <v>2006</v>
      </c>
      <c r="H30" s="356" t="s">
        <v>2007</v>
      </c>
      <c r="I30" s="356" t="s">
        <v>2006</v>
      </c>
      <c r="J30" s="356" t="s">
        <v>2007</v>
      </c>
      <c r="K30" s="369" t="s">
        <v>2006</v>
      </c>
    </row>
    <row r="31" spans="1:11" ht="19.05">
      <c r="A31" s="373"/>
      <c r="B31" s="373"/>
      <c r="C31" s="373" t="s">
        <v>2030</v>
      </c>
      <c r="D31" s="373"/>
      <c r="E31" s="373"/>
      <c r="F31" s="372">
        <f>H31+J31</f>
        <v>4613053</v>
      </c>
      <c r="G31" s="372">
        <f>I31+K31</f>
        <v>5133023</v>
      </c>
      <c r="H31" s="372">
        <f>SUM(H32:H33)</f>
        <v>2696049</v>
      </c>
      <c r="I31" s="372">
        <f>SUM(I32:I33)</f>
        <v>2716019</v>
      </c>
      <c r="J31" s="372">
        <f>SUM(J32:J33)</f>
        <v>1917004</v>
      </c>
      <c r="K31" s="372">
        <f>SUM(K32:K33)</f>
        <v>2417004</v>
      </c>
    </row>
    <row r="32" spans="1:11" ht="19.05">
      <c r="A32" s="373"/>
      <c r="B32" s="373"/>
      <c r="C32" s="373"/>
      <c r="D32" s="373" t="s">
        <v>2031</v>
      </c>
      <c r="E32" s="373"/>
      <c r="F32" s="372">
        <f>H32+J32</f>
        <v>4613053</v>
      </c>
      <c r="G32" s="372">
        <f>I32+K32</f>
        <v>5133023</v>
      </c>
      <c r="H32" s="372">
        <v>2696049</v>
      </c>
      <c r="I32" s="372">
        <v>2716019</v>
      </c>
      <c r="J32" s="372">
        <v>1917004</v>
      </c>
      <c r="K32" s="375">
        <v>2417004</v>
      </c>
    </row>
    <row r="33" spans="1:11" ht="19.05">
      <c r="A33" s="373"/>
      <c r="B33" s="373"/>
      <c r="C33" s="373"/>
      <c r="D33" s="373" t="s">
        <v>2032</v>
      </c>
      <c r="E33" s="373"/>
      <c r="F33" s="372"/>
      <c r="G33" s="372"/>
      <c r="H33" s="372"/>
      <c r="I33" s="372"/>
      <c r="J33" s="372"/>
      <c r="K33" s="375"/>
    </row>
    <row r="34" spans="1:11" ht="19.05">
      <c r="A34" s="373"/>
      <c r="B34" s="373"/>
      <c r="C34" s="373" t="s">
        <v>1480</v>
      </c>
      <c r="D34" s="373"/>
      <c r="E34" s="373"/>
      <c r="F34" s="372">
        <f>H34+J34</f>
        <v>0</v>
      </c>
      <c r="G34" s="372">
        <f>I34+K34</f>
        <v>8500</v>
      </c>
      <c r="H34" s="372">
        <v>0</v>
      </c>
      <c r="I34" s="372">
        <v>8500</v>
      </c>
      <c r="J34" s="372"/>
      <c r="K34" s="375"/>
    </row>
    <row r="35" spans="1:11" ht="19.05">
      <c r="A35" s="373"/>
      <c r="B35" s="373"/>
      <c r="C35" s="373" t="s">
        <v>2033</v>
      </c>
      <c r="D35" s="373"/>
      <c r="E35" s="373"/>
      <c r="F35" s="372"/>
      <c r="G35" s="372"/>
      <c r="H35" s="372"/>
      <c r="I35" s="372"/>
      <c r="J35" s="372"/>
      <c r="K35" s="375"/>
    </row>
    <row r="36" spans="1:11" ht="19.05">
      <c r="A36" s="373"/>
      <c r="B36" s="373"/>
      <c r="C36" s="373" t="s">
        <v>2034</v>
      </c>
      <c r="D36" s="373"/>
      <c r="E36" s="373"/>
      <c r="F36" s="372">
        <f>H36+J36</f>
        <v>134381</v>
      </c>
      <c r="G36" s="372">
        <f>I36+K36</f>
        <v>244231</v>
      </c>
      <c r="H36" s="372">
        <v>117461</v>
      </c>
      <c r="I36" s="372">
        <v>227311</v>
      </c>
      <c r="J36" s="372">
        <v>16920</v>
      </c>
      <c r="K36" s="375">
        <v>16920</v>
      </c>
    </row>
    <row r="37" spans="1:11" ht="19.05">
      <c r="A37" s="373"/>
      <c r="B37" s="373" t="s">
        <v>2035</v>
      </c>
      <c r="C37" s="373"/>
      <c r="D37" s="373"/>
      <c r="E37" s="373"/>
      <c r="F37" s="372"/>
      <c r="G37" s="372"/>
      <c r="H37" s="372"/>
      <c r="I37" s="372"/>
      <c r="J37" s="372"/>
      <c r="K37" s="375"/>
    </row>
    <row r="38" spans="1:11" ht="19.05">
      <c r="A38" s="373"/>
      <c r="B38" s="373"/>
      <c r="C38" s="373" t="s">
        <v>2036</v>
      </c>
      <c r="D38" s="373"/>
      <c r="E38" s="373"/>
      <c r="F38" s="372"/>
      <c r="G38" s="372"/>
      <c r="H38" s="372"/>
      <c r="I38" s="372"/>
      <c r="J38" s="372"/>
      <c r="K38" s="375"/>
    </row>
    <row r="39" spans="1:11" ht="19.05">
      <c r="A39" s="373"/>
      <c r="B39" s="373"/>
      <c r="C39" s="373"/>
      <c r="D39" s="373" t="s">
        <v>2037</v>
      </c>
      <c r="E39" s="373"/>
      <c r="F39" s="372"/>
      <c r="G39" s="372"/>
      <c r="H39" s="372"/>
      <c r="I39" s="372"/>
      <c r="J39" s="372"/>
      <c r="K39" s="375"/>
    </row>
    <row r="40" spans="1:11" ht="19.05">
      <c r="A40" s="373"/>
      <c r="B40" s="373"/>
      <c r="C40" s="373"/>
      <c r="D40" s="373" t="s">
        <v>2038</v>
      </c>
      <c r="E40" s="373"/>
      <c r="F40" s="372"/>
      <c r="G40" s="372"/>
      <c r="H40" s="372"/>
      <c r="I40" s="372"/>
      <c r="J40" s="372"/>
      <c r="K40" s="375"/>
    </row>
    <row r="41" spans="1:11" ht="19.05">
      <c r="A41" s="373"/>
      <c r="B41" s="373"/>
      <c r="C41" s="373"/>
      <c r="D41" s="373" t="s">
        <v>2039</v>
      </c>
      <c r="E41" s="373"/>
      <c r="F41" s="372"/>
      <c r="G41" s="372"/>
      <c r="H41" s="372"/>
      <c r="I41" s="372"/>
      <c r="J41" s="372"/>
      <c r="K41" s="375"/>
    </row>
    <row r="42" spans="1:11" ht="19.05">
      <c r="A42" s="373"/>
      <c r="B42" s="373"/>
      <c r="C42" s="373"/>
      <c r="D42" s="373" t="s">
        <v>2024</v>
      </c>
      <c r="E42" s="373"/>
      <c r="F42" s="372"/>
      <c r="G42" s="372"/>
      <c r="H42" s="372"/>
      <c r="I42" s="372"/>
      <c r="J42" s="372"/>
      <c r="K42" s="375"/>
    </row>
    <row r="43" spans="1:11" ht="19.05">
      <c r="A43" s="373"/>
      <c r="B43" s="377" t="s">
        <v>2040</v>
      </c>
      <c r="C43" s="373"/>
      <c r="D43" s="373"/>
      <c r="E43" s="373"/>
      <c r="F43" s="372">
        <f>H43+J43</f>
        <v>16561130</v>
      </c>
      <c r="G43" s="372">
        <f>I43+K43</f>
        <v>45608850</v>
      </c>
      <c r="H43" s="372">
        <f>H7+H37</f>
        <v>14627206</v>
      </c>
      <c r="I43" s="372">
        <f>I7+I37</f>
        <v>43174926</v>
      </c>
      <c r="J43" s="372">
        <f>J7+J37</f>
        <v>1933924</v>
      </c>
      <c r="K43" s="372">
        <f>K7+K37</f>
        <v>2433924</v>
      </c>
    </row>
    <row r="44" spans="1:11" ht="19.05">
      <c r="A44" s="373"/>
      <c r="B44" s="373" t="s">
        <v>2041</v>
      </c>
      <c r="C44" s="373"/>
      <c r="D44" s="373"/>
      <c r="E44" s="373"/>
      <c r="F44" s="372"/>
      <c r="G44" s="372"/>
      <c r="H44" s="378"/>
      <c r="I44" s="379"/>
      <c r="J44" s="379"/>
      <c r="K44" s="380"/>
    </row>
    <row r="45" spans="1:11" ht="19.05">
      <c r="A45" s="373"/>
      <c r="B45" s="373" t="s">
        <v>2042</v>
      </c>
      <c r="C45" s="373"/>
      <c r="D45" s="373"/>
      <c r="E45" s="373"/>
      <c r="F45" s="372"/>
      <c r="G45" s="372"/>
      <c r="H45" s="381"/>
      <c r="I45" s="382"/>
      <c r="J45" s="382"/>
      <c r="K45" s="383"/>
    </row>
    <row r="46" spans="1:11" ht="19.05">
      <c r="A46" s="373"/>
      <c r="B46" s="373" t="s">
        <v>2043</v>
      </c>
      <c r="C46" s="373"/>
      <c r="D46" s="373"/>
      <c r="E46" s="373"/>
      <c r="F46" s="372"/>
      <c r="G46" s="372"/>
      <c r="H46" s="381"/>
      <c r="I46" s="382"/>
      <c r="J46" s="382"/>
      <c r="K46" s="383"/>
    </row>
    <row r="47" spans="1:11" ht="19.05">
      <c r="A47" s="373"/>
      <c r="B47" s="373" t="s">
        <v>2044</v>
      </c>
      <c r="C47" s="373"/>
      <c r="D47" s="373"/>
      <c r="E47" s="373"/>
      <c r="F47" s="372"/>
      <c r="G47" s="372"/>
      <c r="H47" s="381"/>
      <c r="I47" s="382"/>
      <c r="J47" s="382"/>
      <c r="K47" s="383"/>
    </row>
    <row r="48" spans="1:11" ht="19.05">
      <c r="A48" s="373"/>
      <c r="B48" s="373" t="s">
        <v>2045</v>
      </c>
      <c r="C48" s="373"/>
      <c r="D48" s="373"/>
      <c r="E48" s="373"/>
      <c r="F48" s="372"/>
      <c r="G48" s="372"/>
      <c r="H48" s="381"/>
      <c r="I48" s="382"/>
      <c r="J48" s="382"/>
      <c r="K48" s="383"/>
    </row>
    <row r="49" spans="1:11" ht="19.05">
      <c r="A49" s="373" t="s">
        <v>2046</v>
      </c>
      <c r="B49" s="373"/>
      <c r="C49" s="373"/>
      <c r="D49" s="373"/>
      <c r="E49" s="373"/>
      <c r="F49" s="372"/>
      <c r="G49" s="372"/>
      <c r="H49" s="381"/>
      <c r="I49" s="382"/>
      <c r="J49" s="382"/>
      <c r="K49" s="383"/>
    </row>
    <row r="50" spans="1:11" ht="19.05">
      <c r="A50" s="373"/>
      <c r="B50" s="373" t="s">
        <v>2047</v>
      </c>
      <c r="C50" s="373"/>
      <c r="D50" s="373"/>
      <c r="E50" s="373"/>
      <c r="F50" s="372"/>
      <c r="G50" s="372"/>
      <c r="H50" s="381"/>
      <c r="I50" s="382"/>
      <c r="J50" s="382"/>
      <c r="K50" s="383"/>
    </row>
    <row r="51" spans="1:11" ht="19.05">
      <c r="A51" s="377" t="s">
        <v>2048</v>
      </c>
      <c r="B51" s="373"/>
      <c r="C51" s="373"/>
      <c r="D51" s="373"/>
      <c r="E51" s="384"/>
      <c r="F51" s="372">
        <f>F43+F44+F45+F46+F47+F48+F49</f>
        <v>16561130</v>
      </c>
      <c r="G51" s="372">
        <f>G43+G44+G45+G46+G47+G48+G49</f>
        <v>45608850</v>
      </c>
      <c r="H51" s="381"/>
      <c r="I51" s="381"/>
      <c r="J51" s="381"/>
      <c r="K51" s="381"/>
    </row>
    <row r="52" spans="1:11" ht="19.05">
      <c r="A52" s="377" t="s">
        <v>2049</v>
      </c>
      <c r="B52" s="373"/>
      <c r="C52" s="373"/>
      <c r="D52" s="373"/>
      <c r="E52" s="385"/>
      <c r="F52" s="386">
        <v>155770765</v>
      </c>
      <c r="G52" s="372"/>
      <c r="H52" s="381"/>
      <c r="I52" s="382"/>
      <c r="J52" s="382"/>
      <c r="K52" s="383"/>
    </row>
    <row r="53" spans="1:11" ht="19.05">
      <c r="A53" s="377" t="s">
        <v>2050</v>
      </c>
      <c r="B53" s="373"/>
      <c r="C53" s="373"/>
      <c r="D53" s="373"/>
      <c r="E53" s="385"/>
      <c r="F53" s="387">
        <f>F51+F52</f>
        <v>172331895</v>
      </c>
      <c r="G53" s="387"/>
      <c r="H53" s="388"/>
      <c r="I53" s="389"/>
      <c r="J53" s="389"/>
      <c r="K53" s="390"/>
    </row>
    <row r="54" spans="1:11" ht="19.600000000000001">
      <c r="A54" s="1128" t="s">
        <v>2001</v>
      </c>
      <c r="B54" s="1129"/>
      <c r="C54" s="1129"/>
      <c r="D54" s="1129"/>
      <c r="E54" s="1130"/>
      <c r="F54" s="1133" t="s">
        <v>2002</v>
      </c>
      <c r="G54" s="1134"/>
      <c r="H54" s="391" t="s">
        <v>2003</v>
      </c>
      <c r="I54" s="392" t="s">
        <v>2051</v>
      </c>
      <c r="J54" s="391" t="s">
        <v>2004</v>
      </c>
      <c r="K54" s="393" t="s">
        <v>2052</v>
      </c>
    </row>
    <row r="55" spans="1:11" ht="19.600000000000001">
      <c r="A55" s="1131"/>
      <c r="B55" s="1131"/>
      <c r="C55" s="1131"/>
      <c r="D55" s="1131"/>
      <c r="E55" s="1132"/>
      <c r="F55" s="394" t="s">
        <v>2007</v>
      </c>
      <c r="G55" s="394" t="s">
        <v>2006</v>
      </c>
      <c r="H55" s="394" t="s">
        <v>2007</v>
      </c>
      <c r="I55" s="394" t="s">
        <v>2006</v>
      </c>
      <c r="J55" s="394" t="s">
        <v>2007</v>
      </c>
      <c r="K55" s="395" t="s">
        <v>2006</v>
      </c>
    </row>
    <row r="56" spans="1:11" ht="19.05">
      <c r="A56" s="373"/>
      <c r="B56" s="374" t="s">
        <v>2053</v>
      </c>
      <c r="C56" s="373"/>
      <c r="D56" s="373"/>
      <c r="E56" s="373"/>
      <c r="F56" s="372">
        <f t="shared" ref="F56:G63" si="2">H56+J56</f>
        <v>11334215</v>
      </c>
      <c r="G56" s="372">
        <f t="shared" si="2"/>
        <v>33009302</v>
      </c>
      <c r="H56" s="372">
        <f>H57+H62+H66+H71+H77+H82+H85+H88+H90</f>
        <v>10022345</v>
      </c>
      <c r="I56" s="372">
        <f>I57+I62+I66+I71+I77+I82+I85+I88+I90</f>
        <v>31697432</v>
      </c>
      <c r="J56" s="372">
        <f>J57+J62+J66+J71+J77+J82+J85+J88+J90</f>
        <v>1311870</v>
      </c>
      <c r="K56" s="372">
        <f>K57+K62+K66+K71+K77+K82+K85+K88+K90</f>
        <v>1311870</v>
      </c>
    </row>
    <row r="57" spans="1:11" ht="19.05">
      <c r="A57" s="373"/>
      <c r="B57" s="373"/>
      <c r="C57" s="374" t="s">
        <v>2054</v>
      </c>
      <c r="D57" s="373"/>
      <c r="E57" s="373"/>
      <c r="F57" s="372">
        <f t="shared" si="2"/>
        <v>5677362</v>
      </c>
      <c r="G57" s="372">
        <f t="shared" si="2"/>
        <v>18275555</v>
      </c>
      <c r="H57" s="372">
        <f>SUM(H58:H61)</f>
        <v>5677362</v>
      </c>
      <c r="I57" s="372">
        <f>SUM(I58:I61)</f>
        <v>18275555</v>
      </c>
      <c r="J57" s="372">
        <f>SUM(J58:J61)</f>
        <v>0</v>
      </c>
      <c r="K57" s="372">
        <f>SUM(K58:K61)</f>
        <v>0</v>
      </c>
    </row>
    <row r="58" spans="1:11" ht="19.05">
      <c r="A58" s="373"/>
      <c r="B58" s="373"/>
      <c r="C58" s="374"/>
      <c r="D58" s="373" t="s">
        <v>2055</v>
      </c>
      <c r="E58" s="373"/>
      <c r="F58" s="372">
        <f t="shared" si="2"/>
        <v>1494000</v>
      </c>
      <c r="G58" s="372">
        <f t="shared" si="2"/>
        <v>7178000</v>
      </c>
      <c r="H58" s="372">
        <v>1494000</v>
      </c>
      <c r="I58" s="372">
        <v>7178000</v>
      </c>
      <c r="J58" s="372"/>
      <c r="K58" s="375"/>
    </row>
    <row r="59" spans="1:11" ht="19.05">
      <c r="A59" s="373"/>
      <c r="B59" s="373"/>
      <c r="C59" s="374"/>
      <c r="D59" s="373" t="s">
        <v>2056</v>
      </c>
      <c r="E59" s="373"/>
      <c r="F59" s="372">
        <f t="shared" si="2"/>
        <v>1104756</v>
      </c>
      <c r="G59" s="372">
        <f t="shared" si="2"/>
        <v>3025593</v>
      </c>
      <c r="H59" s="372">
        <v>1104756</v>
      </c>
      <c r="I59" s="372">
        <v>3025593</v>
      </c>
      <c r="J59" s="372"/>
      <c r="K59" s="375"/>
    </row>
    <row r="60" spans="1:11" ht="19.05">
      <c r="A60" s="373"/>
      <c r="B60" s="373"/>
      <c r="C60" s="374"/>
      <c r="D60" s="373" t="s">
        <v>2057</v>
      </c>
      <c r="E60" s="373"/>
      <c r="F60" s="372">
        <f t="shared" si="2"/>
        <v>2983608</v>
      </c>
      <c r="G60" s="372">
        <f t="shared" si="2"/>
        <v>7549473</v>
      </c>
      <c r="H60" s="372">
        <v>2983608</v>
      </c>
      <c r="I60" s="372">
        <v>7549473</v>
      </c>
      <c r="J60" s="372">
        <v>0</v>
      </c>
      <c r="K60" s="375">
        <v>0</v>
      </c>
    </row>
    <row r="61" spans="1:11" ht="19.05">
      <c r="A61" s="373"/>
      <c r="B61" s="373"/>
      <c r="C61" s="374"/>
      <c r="D61" s="373" t="s">
        <v>2058</v>
      </c>
      <c r="E61" s="373"/>
      <c r="F61" s="372">
        <f t="shared" si="2"/>
        <v>94998</v>
      </c>
      <c r="G61" s="372">
        <f t="shared" si="2"/>
        <v>522489</v>
      </c>
      <c r="H61" s="372">
        <v>94998</v>
      </c>
      <c r="I61" s="372">
        <v>522489</v>
      </c>
      <c r="J61" s="372"/>
      <c r="K61" s="375"/>
    </row>
    <row r="62" spans="1:11" ht="19.05">
      <c r="A62" s="373"/>
      <c r="B62" s="373"/>
      <c r="C62" s="374" t="s">
        <v>2059</v>
      </c>
      <c r="D62" s="373"/>
      <c r="E62" s="373"/>
      <c r="F62" s="372">
        <f t="shared" si="2"/>
        <v>383231</v>
      </c>
      <c r="G62" s="372">
        <f t="shared" si="2"/>
        <v>825994</v>
      </c>
      <c r="H62" s="372">
        <f>SUM(H63:H65)</f>
        <v>383231</v>
      </c>
      <c r="I62" s="372">
        <f>SUM(I63:I65)</f>
        <v>825994</v>
      </c>
      <c r="J62" s="372">
        <f>SUM(J63:J65)</f>
        <v>0</v>
      </c>
      <c r="K62" s="372">
        <f>SUM(K63:K65)</f>
        <v>0</v>
      </c>
    </row>
    <row r="63" spans="1:11" ht="19.05">
      <c r="A63" s="373"/>
      <c r="B63" s="373"/>
      <c r="C63" s="374"/>
      <c r="D63" s="373" t="s">
        <v>2060</v>
      </c>
      <c r="E63" s="373"/>
      <c r="F63" s="372">
        <f t="shared" si="2"/>
        <v>0</v>
      </c>
      <c r="G63" s="372">
        <f t="shared" si="2"/>
        <v>0</v>
      </c>
      <c r="H63" s="372">
        <v>0</v>
      </c>
      <c r="I63" s="372">
        <v>0</v>
      </c>
      <c r="J63" s="372"/>
      <c r="K63" s="375"/>
    </row>
    <row r="64" spans="1:11" ht="19.05">
      <c r="A64" s="373"/>
      <c r="B64" s="373"/>
      <c r="C64" s="374"/>
      <c r="D64" s="373" t="s">
        <v>2061</v>
      </c>
      <c r="E64" s="373"/>
      <c r="F64" s="372"/>
      <c r="G64" s="372"/>
      <c r="H64" s="372"/>
      <c r="I64" s="372"/>
      <c r="J64" s="372"/>
      <c r="K64" s="375"/>
    </row>
    <row r="65" spans="1:11" ht="19.05">
      <c r="A65" s="373"/>
      <c r="B65" s="373"/>
      <c r="C65" s="374"/>
      <c r="D65" s="373" t="s">
        <v>2062</v>
      </c>
      <c r="E65" s="373"/>
      <c r="F65" s="372">
        <f t="shared" ref="F65:G67" si="3">H65+J65</f>
        <v>383231</v>
      </c>
      <c r="G65" s="372">
        <f t="shared" si="3"/>
        <v>825994</v>
      </c>
      <c r="H65" s="372">
        <v>383231</v>
      </c>
      <c r="I65" s="372">
        <v>825994</v>
      </c>
      <c r="J65" s="372"/>
      <c r="K65" s="375"/>
    </row>
    <row r="66" spans="1:11" ht="19.05">
      <c r="A66" s="373"/>
      <c r="B66" s="373"/>
      <c r="C66" s="374" t="s">
        <v>2063</v>
      </c>
      <c r="D66" s="373"/>
      <c r="E66" s="373"/>
      <c r="F66" s="372">
        <f t="shared" si="3"/>
        <v>2842617</v>
      </c>
      <c r="G66" s="372">
        <f t="shared" si="3"/>
        <v>5895669</v>
      </c>
      <c r="H66" s="372">
        <f>SUM(H67:H70)</f>
        <v>1564867</v>
      </c>
      <c r="I66" s="372">
        <f>SUM(I67:I70)</f>
        <v>4617919</v>
      </c>
      <c r="J66" s="372">
        <f>SUM(J67:J70)</f>
        <v>1277750</v>
      </c>
      <c r="K66" s="372">
        <f>SUM(K67:K70)</f>
        <v>1277750</v>
      </c>
    </row>
    <row r="67" spans="1:11" ht="19.05">
      <c r="A67" s="373"/>
      <c r="B67" s="373"/>
      <c r="C67" s="374"/>
      <c r="D67" s="373" t="s">
        <v>2064</v>
      </c>
      <c r="E67" s="373"/>
      <c r="F67" s="372">
        <f t="shared" si="3"/>
        <v>2177064</v>
      </c>
      <c r="G67" s="372">
        <f t="shared" si="3"/>
        <v>3505419</v>
      </c>
      <c r="H67" s="372">
        <v>899314</v>
      </c>
      <c r="I67" s="372">
        <v>2227669</v>
      </c>
      <c r="J67" s="372">
        <v>1277750</v>
      </c>
      <c r="K67" s="375">
        <v>1277750</v>
      </c>
    </row>
    <row r="68" spans="1:11" ht="19.05">
      <c r="A68" s="373"/>
      <c r="B68" s="373"/>
      <c r="C68" s="374"/>
      <c r="D68" s="373" t="s">
        <v>2065</v>
      </c>
      <c r="E68" s="373"/>
      <c r="F68" s="372"/>
      <c r="G68" s="372"/>
      <c r="H68" s="372"/>
      <c r="I68" s="372"/>
      <c r="J68" s="372"/>
      <c r="K68" s="375"/>
    </row>
    <row r="69" spans="1:11" ht="19.05">
      <c r="A69" s="373"/>
      <c r="B69" s="373"/>
      <c r="C69" s="374"/>
      <c r="D69" s="373" t="s">
        <v>2066</v>
      </c>
      <c r="E69" s="373"/>
      <c r="F69" s="372">
        <f t="shared" ref="F69:G74" si="4">H69+J69</f>
        <v>301961</v>
      </c>
      <c r="G69" s="372">
        <f t="shared" si="4"/>
        <v>1100180</v>
      </c>
      <c r="H69" s="372">
        <v>301961</v>
      </c>
      <c r="I69" s="372">
        <v>1100180</v>
      </c>
      <c r="J69" s="372"/>
      <c r="K69" s="375"/>
    </row>
    <row r="70" spans="1:11" ht="19.05">
      <c r="A70" s="373"/>
      <c r="B70" s="373"/>
      <c r="C70" s="374"/>
      <c r="D70" s="373" t="s">
        <v>2067</v>
      </c>
      <c r="E70" s="373"/>
      <c r="F70" s="372">
        <f t="shared" si="4"/>
        <v>363592</v>
      </c>
      <c r="G70" s="372">
        <f t="shared" si="4"/>
        <v>1290070</v>
      </c>
      <c r="H70" s="372">
        <v>363592</v>
      </c>
      <c r="I70" s="372">
        <v>1290070</v>
      </c>
      <c r="J70" s="372"/>
      <c r="K70" s="375"/>
    </row>
    <row r="71" spans="1:11" ht="19.05">
      <c r="A71" s="373"/>
      <c r="B71" s="373"/>
      <c r="C71" s="374" t="s">
        <v>2068</v>
      </c>
      <c r="D71" s="373"/>
      <c r="E71" s="373"/>
      <c r="F71" s="372">
        <f t="shared" si="4"/>
        <v>489874</v>
      </c>
      <c r="G71" s="372">
        <f t="shared" si="4"/>
        <v>1584405</v>
      </c>
      <c r="H71" s="372">
        <f>SUM(H72:H76)</f>
        <v>489874</v>
      </c>
      <c r="I71" s="372">
        <f>SUM(I72:I76)</f>
        <v>1584405</v>
      </c>
      <c r="J71" s="372">
        <f>SUM(J72:J76)</f>
        <v>0</v>
      </c>
      <c r="K71" s="372">
        <f>SUM(K72:K76)</f>
        <v>0</v>
      </c>
    </row>
    <row r="72" spans="1:11" ht="19.05">
      <c r="A72" s="373"/>
      <c r="B72" s="373"/>
      <c r="C72" s="374"/>
      <c r="D72" s="373" t="s">
        <v>2069</v>
      </c>
      <c r="E72" s="373"/>
      <c r="F72" s="372">
        <f t="shared" si="4"/>
        <v>319426</v>
      </c>
      <c r="G72" s="372">
        <f t="shared" si="4"/>
        <v>1283957</v>
      </c>
      <c r="H72" s="372">
        <v>319426</v>
      </c>
      <c r="I72" s="372">
        <v>1283957</v>
      </c>
      <c r="J72" s="372"/>
      <c r="K72" s="375"/>
    </row>
    <row r="73" spans="1:11" ht="19.05">
      <c r="A73" s="373"/>
      <c r="B73" s="373"/>
      <c r="C73" s="374"/>
      <c r="D73" s="373" t="s">
        <v>2070</v>
      </c>
      <c r="E73" s="373"/>
      <c r="F73" s="372">
        <f t="shared" si="4"/>
        <v>170448</v>
      </c>
      <c r="G73" s="372">
        <f t="shared" si="4"/>
        <v>300448</v>
      </c>
      <c r="H73" s="372">
        <v>170448</v>
      </c>
      <c r="I73" s="372">
        <v>300448</v>
      </c>
      <c r="J73" s="372"/>
      <c r="K73" s="375"/>
    </row>
    <row r="74" spans="1:11" ht="19.05">
      <c r="A74" s="373"/>
      <c r="B74" s="373"/>
      <c r="C74" s="374"/>
      <c r="D74" s="373" t="s">
        <v>2071</v>
      </c>
      <c r="E74" s="373"/>
      <c r="F74" s="372">
        <f t="shared" si="4"/>
        <v>0</v>
      </c>
      <c r="G74" s="372">
        <f t="shared" si="4"/>
        <v>0</v>
      </c>
      <c r="H74" s="372">
        <v>0</v>
      </c>
      <c r="I74" s="372">
        <v>0</v>
      </c>
      <c r="J74" s="372"/>
      <c r="K74" s="375"/>
    </row>
    <row r="75" spans="1:11" ht="19.05">
      <c r="A75" s="373"/>
      <c r="B75" s="373"/>
      <c r="C75" s="374"/>
      <c r="D75" s="373" t="s">
        <v>1522</v>
      </c>
      <c r="E75" s="373"/>
      <c r="F75" s="372"/>
      <c r="G75" s="372"/>
      <c r="H75" s="372"/>
      <c r="I75" s="372"/>
      <c r="J75" s="372"/>
      <c r="K75" s="375"/>
    </row>
    <row r="76" spans="1:11" ht="19.05">
      <c r="A76" s="373"/>
      <c r="B76" s="373"/>
      <c r="C76" s="374"/>
      <c r="D76" s="373" t="s">
        <v>2072</v>
      </c>
      <c r="E76" s="373"/>
      <c r="F76" s="372"/>
      <c r="G76" s="372"/>
      <c r="H76" s="372"/>
      <c r="I76" s="372"/>
      <c r="J76" s="372"/>
      <c r="K76" s="375"/>
    </row>
    <row r="77" spans="1:11" ht="19.05">
      <c r="A77" s="373"/>
      <c r="B77" s="373"/>
      <c r="C77" s="373" t="s">
        <v>2073</v>
      </c>
      <c r="D77" s="373"/>
      <c r="E77" s="373"/>
      <c r="F77" s="372">
        <f t="shared" ref="F77:G79" si="5">H77+J77</f>
        <v>1628444</v>
      </c>
      <c r="G77" s="372">
        <f t="shared" si="5"/>
        <v>4105133</v>
      </c>
      <c r="H77" s="372">
        <f>SUM(H78:H79)</f>
        <v>1594324</v>
      </c>
      <c r="I77" s="372">
        <f>SUM(I78:I79)</f>
        <v>4071013</v>
      </c>
      <c r="J77" s="372">
        <f>SUM(J78:J79)</f>
        <v>34120</v>
      </c>
      <c r="K77" s="372">
        <f>SUM(K78:K79)</f>
        <v>34120</v>
      </c>
    </row>
    <row r="78" spans="1:11" ht="19.05">
      <c r="A78" s="373"/>
      <c r="B78" s="373"/>
      <c r="C78" s="373"/>
      <c r="D78" s="373" t="s">
        <v>1525</v>
      </c>
      <c r="E78" s="373"/>
      <c r="F78" s="372">
        <f t="shared" si="5"/>
        <v>47676</v>
      </c>
      <c r="G78" s="372">
        <f t="shared" si="5"/>
        <v>103289</v>
      </c>
      <c r="H78" s="372">
        <v>47676</v>
      </c>
      <c r="I78" s="372">
        <v>103289</v>
      </c>
      <c r="J78" s="372"/>
      <c r="K78" s="375"/>
    </row>
    <row r="79" spans="1:11" ht="19.05">
      <c r="A79" s="373"/>
      <c r="B79" s="373"/>
      <c r="C79" s="373"/>
      <c r="D79" s="373" t="s">
        <v>1526</v>
      </c>
      <c r="E79" s="373"/>
      <c r="F79" s="372">
        <f t="shared" si="5"/>
        <v>1580768</v>
      </c>
      <c r="G79" s="372">
        <f t="shared" si="5"/>
        <v>4001844</v>
      </c>
      <c r="H79" s="372">
        <v>1546648</v>
      </c>
      <c r="I79" s="372">
        <v>3967724</v>
      </c>
      <c r="J79" s="372">
        <v>34120</v>
      </c>
      <c r="K79" s="375">
        <v>34120</v>
      </c>
    </row>
    <row r="80" spans="1:11" ht="19.600000000000001">
      <c r="A80" s="1128" t="s">
        <v>2001</v>
      </c>
      <c r="B80" s="1129"/>
      <c r="C80" s="1129"/>
      <c r="D80" s="1129"/>
      <c r="E80" s="1130"/>
      <c r="F80" s="1133" t="s">
        <v>2002</v>
      </c>
      <c r="G80" s="1134"/>
      <c r="H80" s="391" t="s">
        <v>1441</v>
      </c>
      <c r="I80" s="392" t="s">
        <v>2051</v>
      </c>
      <c r="J80" s="391" t="s">
        <v>2004</v>
      </c>
      <c r="K80" s="393" t="s">
        <v>2052</v>
      </c>
    </row>
    <row r="81" spans="1:11" ht="19.600000000000001">
      <c r="A81" s="1131"/>
      <c r="B81" s="1131"/>
      <c r="C81" s="1131"/>
      <c r="D81" s="1131"/>
      <c r="E81" s="1132"/>
      <c r="F81" s="394" t="s">
        <v>2007</v>
      </c>
      <c r="G81" s="394" t="s">
        <v>2006</v>
      </c>
      <c r="H81" s="394" t="s">
        <v>2007</v>
      </c>
      <c r="I81" s="394" t="s">
        <v>2006</v>
      </c>
      <c r="J81" s="394" t="s">
        <v>2074</v>
      </c>
      <c r="K81" s="395" t="s">
        <v>2075</v>
      </c>
    </row>
    <row r="82" spans="1:11" ht="19.05">
      <c r="A82" s="373"/>
      <c r="B82" s="373"/>
      <c r="C82" s="373" t="s">
        <v>2076</v>
      </c>
      <c r="D82" s="373"/>
      <c r="E82" s="373"/>
      <c r="F82" s="372">
        <f>H82+J82</f>
        <v>312687</v>
      </c>
      <c r="G82" s="372">
        <f>I82+K82</f>
        <v>2322546</v>
      </c>
      <c r="H82" s="372">
        <f>SUM(H83:H84)</f>
        <v>312687</v>
      </c>
      <c r="I82" s="372">
        <f>SUM(I83:I84)</f>
        <v>2322546</v>
      </c>
      <c r="J82" s="372">
        <f>SUM(J83:J84)</f>
        <v>0</v>
      </c>
      <c r="K82" s="372">
        <f>SUM(K83:K84)</f>
        <v>0</v>
      </c>
    </row>
    <row r="83" spans="1:11" ht="19.05">
      <c r="A83" s="373"/>
      <c r="B83" s="373"/>
      <c r="C83" s="373"/>
      <c r="D83" s="373" t="s">
        <v>2077</v>
      </c>
      <c r="E83" s="373"/>
      <c r="F83" s="372">
        <f>H83+J83</f>
        <v>312687</v>
      </c>
      <c r="G83" s="372">
        <f>I83+K83</f>
        <v>2322546</v>
      </c>
      <c r="H83" s="372">
        <v>312687</v>
      </c>
      <c r="I83" s="372">
        <v>2322546</v>
      </c>
      <c r="J83" s="372"/>
      <c r="K83" s="375"/>
    </row>
    <row r="84" spans="1:11" ht="19.05">
      <c r="A84" s="373"/>
      <c r="B84" s="373"/>
      <c r="C84" s="373"/>
      <c r="D84" s="373" t="s">
        <v>2078</v>
      </c>
      <c r="E84" s="373"/>
      <c r="F84" s="372"/>
      <c r="G84" s="372"/>
      <c r="H84" s="372"/>
      <c r="I84" s="372"/>
      <c r="J84" s="372"/>
      <c r="K84" s="375"/>
    </row>
    <row r="85" spans="1:11" ht="19.05">
      <c r="A85" s="373"/>
      <c r="B85" s="373"/>
      <c r="C85" s="373" t="s">
        <v>2079</v>
      </c>
      <c r="D85" s="373"/>
      <c r="E85" s="373"/>
      <c r="F85" s="372"/>
      <c r="G85" s="372"/>
      <c r="H85" s="372"/>
      <c r="I85" s="372"/>
      <c r="J85" s="372"/>
      <c r="K85" s="375"/>
    </row>
    <row r="86" spans="1:11" ht="19.05">
      <c r="A86" s="373"/>
      <c r="B86" s="373"/>
      <c r="C86" s="373"/>
      <c r="D86" s="373" t="s">
        <v>2080</v>
      </c>
      <c r="E86" s="373"/>
      <c r="F86" s="372"/>
      <c r="G86" s="372"/>
      <c r="H86" s="372"/>
      <c r="I86" s="372"/>
      <c r="J86" s="372"/>
      <c r="K86" s="375"/>
    </row>
    <row r="87" spans="1:11" ht="19.05">
      <c r="A87" s="373"/>
      <c r="B87" s="373"/>
      <c r="C87" s="373"/>
      <c r="D87" s="373" t="s">
        <v>2081</v>
      </c>
      <c r="E87" s="373"/>
      <c r="F87" s="372"/>
      <c r="G87" s="372"/>
      <c r="H87" s="372"/>
      <c r="I87" s="372"/>
      <c r="J87" s="372"/>
      <c r="K87" s="375"/>
    </row>
    <row r="88" spans="1:11" ht="19.05">
      <c r="A88" s="373"/>
      <c r="B88" s="373"/>
      <c r="C88" s="373" t="s">
        <v>1535</v>
      </c>
      <c r="D88" s="373"/>
      <c r="E88" s="373"/>
      <c r="F88" s="372"/>
      <c r="G88" s="372"/>
      <c r="H88" s="372"/>
      <c r="I88" s="372"/>
      <c r="J88" s="372"/>
      <c r="K88" s="372"/>
    </row>
    <row r="89" spans="1:11" ht="19.05">
      <c r="A89" s="373"/>
      <c r="B89" s="373"/>
      <c r="C89" s="373"/>
      <c r="D89" s="373" t="s">
        <v>2082</v>
      </c>
      <c r="E89" s="373"/>
      <c r="F89" s="372"/>
      <c r="G89" s="372"/>
      <c r="H89" s="372"/>
      <c r="I89" s="372"/>
      <c r="J89" s="372"/>
      <c r="K89" s="375"/>
    </row>
    <row r="90" spans="1:11" ht="19.05">
      <c r="A90" s="373"/>
      <c r="B90" s="373"/>
      <c r="C90" s="396" t="s">
        <v>2083</v>
      </c>
      <c r="D90" s="373"/>
      <c r="E90" s="373"/>
      <c r="F90" s="372">
        <f t="shared" ref="F90:G98" si="6">H90+J90</f>
        <v>0</v>
      </c>
      <c r="G90" s="372">
        <f t="shared" si="6"/>
        <v>0</v>
      </c>
      <c r="H90" s="372">
        <v>0</v>
      </c>
      <c r="I90" s="372">
        <v>0</v>
      </c>
      <c r="J90" s="372"/>
      <c r="K90" s="375"/>
    </row>
    <row r="91" spans="1:11" ht="19.05">
      <c r="A91" s="373"/>
      <c r="B91" s="374" t="s">
        <v>2084</v>
      </c>
      <c r="C91" s="373"/>
      <c r="D91" s="373"/>
      <c r="E91" s="373"/>
      <c r="F91" s="372">
        <f t="shared" si="6"/>
        <v>3494461</v>
      </c>
      <c r="G91" s="372">
        <f t="shared" si="6"/>
        <v>14617329</v>
      </c>
      <c r="H91" s="372">
        <f>H92+H97+H101+H108+H114+H117</f>
        <v>1253725</v>
      </c>
      <c r="I91" s="372">
        <f>I92+I97+I101+I108+I114+I117</f>
        <v>1632467</v>
      </c>
      <c r="J91" s="372">
        <f>J92+J97+J101+J108+J114+J117</f>
        <v>2240736</v>
      </c>
      <c r="K91" s="372">
        <f>K92+K97+K101+K108+K114+K117</f>
        <v>12984862</v>
      </c>
    </row>
    <row r="92" spans="1:11" ht="19.05">
      <c r="A92" s="373"/>
      <c r="B92" s="373"/>
      <c r="C92" s="374" t="s">
        <v>2054</v>
      </c>
      <c r="D92" s="373"/>
      <c r="E92" s="373"/>
      <c r="F92" s="372">
        <f t="shared" si="6"/>
        <v>365307</v>
      </c>
      <c r="G92" s="372">
        <f t="shared" si="6"/>
        <v>2232288</v>
      </c>
      <c r="H92" s="372">
        <f>SUM(H93:H96)</f>
        <v>0</v>
      </c>
      <c r="I92" s="372">
        <f>SUM(I93:I96)</f>
        <v>300000</v>
      </c>
      <c r="J92" s="372">
        <f>SUM(J93:J96)</f>
        <v>365307</v>
      </c>
      <c r="K92" s="372">
        <f>SUM(K93:K96)</f>
        <v>1932288</v>
      </c>
    </row>
    <row r="93" spans="1:11" ht="19.05">
      <c r="A93" s="373"/>
      <c r="B93" s="373"/>
      <c r="C93" s="374"/>
      <c r="D93" s="373" t="s">
        <v>2055</v>
      </c>
      <c r="E93" s="373"/>
      <c r="F93" s="372">
        <f t="shared" si="6"/>
        <v>0</v>
      </c>
      <c r="G93" s="372">
        <f t="shared" si="6"/>
        <v>300000</v>
      </c>
      <c r="H93" s="372">
        <v>0</v>
      </c>
      <c r="I93" s="372">
        <v>300000</v>
      </c>
      <c r="J93" s="372"/>
      <c r="K93" s="375"/>
    </row>
    <row r="94" spans="1:11" ht="19.05">
      <c r="A94" s="373"/>
      <c r="B94" s="373"/>
      <c r="C94" s="374"/>
      <c r="D94" s="373" t="s">
        <v>2056</v>
      </c>
      <c r="E94" s="373"/>
      <c r="F94" s="372">
        <f t="shared" si="6"/>
        <v>289206</v>
      </c>
      <c r="G94" s="372">
        <f t="shared" si="6"/>
        <v>289206</v>
      </c>
      <c r="H94" s="372">
        <v>0</v>
      </c>
      <c r="I94" s="372">
        <v>0</v>
      </c>
      <c r="J94" s="372">
        <v>289206</v>
      </c>
      <c r="K94" s="375">
        <v>289206</v>
      </c>
    </row>
    <row r="95" spans="1:11" ht="19.05">
      <c r="A95" s="373"/>
      <c r="B95" s="373"/>
      <c r="C95" s="374"/>
      <c r="D95" s="373" t="s">
        <v>2057</v>
      </c>
      <c r="E95" s="373"/>
      <c r="F95" s="372">
        <f t="shared" si="6"/>
        <v>76101</v>
      </c>
      <c r="G95" s="372">
        <f t="shared" si="6"/>
        <v>1643082</v>
      </c>
      <c r="H95" s="372">
        <v>0</v>
      </c>
      <c r="I95" s="372">
        <v>0</v>
      </c>
      <c r="J95" s="372">
        <v>76101</v>
      </c>
      <c r="K95" s="375">
        <v>1643082</v>
      </c>
    </row>
    <row r="96" spans="1:11" ht="19.05">
      <c r="A96" s="373"/>
      <c r="B96" s="373"/>
      <c r="C96" s="374"/>
      <c r="D96" s="373" t="s">
        <v>2058</v>
      </c>
      <c r="E96" s="373"/>
      <c r="F96" s="372">
        <f t="shared" si="6"/>
        <v>0</v>
      </c>
      <c r="G96" s="372">
        <f t="shared" si="6"/>
        <v>0</v>
      </c>
      <c r="H96" s="372"/>
      <c r="I96" s="372"/>
      <c r="J96" s="372"/>
      <c r="K96" s="375"/>
    </row>
    <row r="97" spans="1:11" ht="19.05">
      <c r="A97" s="373"/>
      <c r="B97" s="373"/>
      <c r="C97" s="374" t="s">
        <v>2059</v>
      </c>
      <c r="D97" s="373"/>
      <c r="E97" s="373"/>
      <c r="F97" s="372">
        <f t="shared" si="6"/>
        <v>0</v>
      </c>
      <c r="G97" s="372">
        <f t="shared" si="6"/>
        <v>0</v>
      </c>
      <c r="H97" s="372">
        <f>SUM(H98:H100)</f>
        <v>0</v>
      </c>
      <c r="I97" s="372">
        <f>SUM(I98:I100)</f>
        <v>0</v>
      </c>
      <c r="J97" s="372">
        <f>SUM(J98:J100)</f>
        <v>0</v>
      </c>
      <c r="K97" s="372">
        <f>SUM(K98:K100)</f>
        <v>0</v>
      </c>
    </row>
    <row r="98" spans="1:11" ht="19.05">
      <c r="A98" s="373"/>
      <c r="B98" s="373"/>
      <c r="C98" s="374"/>
      <c r="D98" s="373" t="s">
        <v>2060</v>
      </c>
      <c r="E98" s="373"/>
      <c r="F98" s="372">
        <f t="shared" si="6"/>
        <v>0</v>
      </c>
      <c r="G98" s="372">
        <f t="shared" si="6"/>
        <v>0</v>
      </c>
      <c r="H98" s="372"/>
      <c r="I98" s="372"/>
      <c r="J98" s="372"/>
      <c r="K98" s="375"/>
    </row>
    <row r="99" spans="1:11" ht="19.05">
      <c r="A99" s="373"/>
      <c r="B99" s="373"/>
      <c r="C99" s="374"/>
      <c r="D99" s="373" t="s">
        <v>2061</v>
      </c>
      <c r="E99" s="373"/>
      <c r="F99" s="372"/>
      <c r="G99" s="372"/>
      <c r="H99" s="372"/>
      <c r="I99" s="372"/>
      <c r="J99" s="372"/>
      <c r="K99" s="375"/>
    </row>
    <row r="100" spans="1:11" ht="19.05">
      <c r="A100" s="373"/>
      <c r="B100" s="373"/>
      <c r="C100" s="374"/>
      <c r="D100" s="373" t="s">
        <v>2062</v>
      </c>
      <c r="E100" s="373"/>
      <c r="F100" s="372">
        <f t="shared" ref="F100:G102" si="7">H100+J100</f>
        <v>0</v>
      </c>
      <c r="G100" s="372">
        <f t="shared" si="7"/>
        <v>0</v>
      </c>
      <c r="H100" s="372">
        <v>0</v>
      </c>
      <c r="I100" s="372">
        <v>0</v>
      </c>
      <c r="J100" s="372"/>
      <c r="K100" s="375"/>
    </row>
    <row r="101" spans="1:11" ht="19.05">
      <c r="A101" s="373"/>
      <c r="B101" s="373"/>
      <c r="C101" s="374" t="s">
        <v>2063</v>
      </c>
      <c r="D101" s="373"/>
      <c r="E101" s="373"/>
      <c r="F101" s="372">
        <f t="shared" si="7"/>
        <v>2319154</v>
      </c>
      <c r="G101" s="372">
        <f t="shared" si="7"/>
        <v>11575041</v>
      </c>
      <c r="H101" s="372">
        <f>SUM(H102:H105)</f>
        <v>443725</v>
      </c>
      <c r="I101" s="372">
        <f>SUM(I102:I105)</f>
        <v>522467</v>
      </c>
      <c r="J101" s="372">
        <f>SUM(J102:J105)</f>
        <v>1875429</v>
      </c>
      <c r="K101" s="372">
        <f>SUM(K102:K105)</f>
        <v>11052574</v>
      </c>
    </row>
    <row r="102" spans="1:11" ht="19.05">
      <c r="A102" s="373"/>
      <c r="B102" s="373"/>
      <c r="C102" s="374"/>
      <c r="D102" s="373" t="s">
        <v>1514</v>
      </c>
      <c r="E102" s="373"/>
      <c r="F102" s="372">
        <f t="shared" si="7"/>
        <v>46000</v>
      </c>
      <c r="G102" s="372">
        <f t="shared" si="7"/>
        <v>46000</v>
      </c>
      <c r="H102" s="372">
        <v>46000</v>
      </c>
      <c r="I102" s="372">
        <v>46000</v>
      </c>
      <c r="J102" s="372">
        <v>0</v>
      </c>
      <c r="K102" s="375">
        <v>0</v>
      </c>
    </row>
    <row r="103" spans="1:11" ht="19.05">
      <c r="A103" s="373"/>
      <c r="B103" s="373"/>
      <c r="C103" s="374"/>
      <c r="D103" s="373" t="s">
        <v>2065</v>
      </c>
      <c r="E103" s="373"/>
      <c r="F103" s="372"/>
      <c r="G103" s="372"/>
      <c r="H103" s="372"/>
      <c r="I103" s="372"/>
      <c r="J103" s="372"/>
      <c r="K103" s="375"/>
    </row>
    <row r="104" spans="1:11" ht="19.05">
      <c r="A104" s="373"/>
      <c r="B104" s="373"/>
      <c r="C104" s="374"/>
      <c r="D104" s="373" t="s">
        <v>2066</v>
      </c>
      <c r="E104" s="373"/>
      <c r="F104" s="372">
        <f>H104+J104</f>
        <v>0</v>
      </c>
      <c r="G104" s="372">
        <f>I104+K104</f>
        <v>0</v>
      </c>
      <c r="H104" s="372"/>
      <c r="I104" s="372"/>
      <c r="J104" s="372"/>
      <c r="K104" s="375"/>
    </row>
    <row r="105" spans="1:11" ht="19.05">
      <c r="A105" s="373"/>
      <c r="B105" s="373"/>
      <c r="C105" s="374"/>
      <c r="D105" s="373" t="s">
        <v>2067</v>
      </c>
      <c r="E105" s="373"/>
      <c r="F105" s="372">
        <f>H105+J105</f>
        <v>2273154</v>
      </c>
      <c r="G105" s="372">
        <f>I105+K105</f>
        <v>11529041</v>
      </c>
      <c r="H105" s="372">
        <v>397725</v>
      </c>
      <c r="I105" s="372">
        <v>476467</v>
      </c>
      <c r="J105" s="372">
        <v>1875429</v>
      </c>
      <c r="K105" s="375">
        <v>11052574</v>
      </c>
    </row>
    <row r="106" spans="1:11" ht="19.600000000000001">
      <c r="A106" s="1128" t="s">
        <v>2001</v>
      </c>
      <c r="B106" s="1129"/>
      <c r="C106" s="1129"/>
      <c r="D106" s="1129"/>
      <c r="E106" s="1130"/>
      <c r="F106" s="1133" t="s">
        <v>2002</v>
      </c>
      <c r="G106" s="1134"/>
      <c r="H106" s="391" t="s">
        <v>2003</v>
      </c>
      <c r="I106" s="392" t="s">
        <v>2051</v>
      </c>
      <c r="J106" s="391" t="s">
        <v>2004</v>
      </c>
      <c r="K106" s="393" t="s">
        <v>2052</v>
      </c>
    </row>
    <row r="107" spans="1:11" ht="19.600000000000001">
      <c r="A107" s="1131"/>
      <c r="B107" s="1131"/>
      <c r="C107" s="1131"/>
      <c r="D107" s="1131"/>
      <c r="E107" s="1132"/>
      <c r="F107" s="394" t="s">
        <v>2007</v>
      </c>
      <c r="G107" s="394" t="s">
        <v>2006</v>
      </c>
      <c r="H107" s="394" t="s">
        <v>2007</v>
      </c>
      <c r="I107" s="394" t="s">
        <v>2006</v>
      </c>
      <c r="J107" s="394" t="s">
        <v>2007</v>
      </c>
      <c r="K107" s="395" t="s">
        <v>2006</v>
      </c>
    </row>
    <row r="108" spans="1:11" ht="19.05">
      <c r="A108" s="373"/>
      <c r="B108" s="373"/>
      <c r="C108" s="374" t="s">
        <v>2068</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2069</v>
      </c>
      <c r="E109" s="373"/>
      <c r="F109" s="372">
        <f t="shared" si="8"/>
        <v>0</v>
      </c>
      <c r="G109" s="372">
        <f t="shared" si="8"/>
        <v>0</v>
      </c>
      <c r="H109" s="372"/>
      <c r="I109" s="372"/>
      <c r="J109" s="372"/>
      <c r="K109" s="375"/>
    </row>
    <row r="110" spans="1:11" ht="19.05">
      <c r="A110" s="373"/>
      <c r="B110" s="373"/>
      <c r="C110" s="374"/>
      <c r="D110" s="373" t="s">
        <v>2070</v>
      </c>
      <c r="E110" s="373"/>
      <c r="F110" s="372">
        <f t="shared" si="8"/>
        <v>0</v>
      </c>
      <c r="G110" s="372">
        <f t="shared" si="8"/>
        <v>0</v>
      </c>
      <c r="H110" s="372"/>
      <c r="I110" s="372"/>
      <c r="J110" s="372"/>
      <c r="K110" s="375"/>
    </row>
    <row r="111" spans="1:11" ht="19.05">
      <c r="A111" s="373"/>
      <c r="B111" s="373"/>
      <c r="C111" s="374"/>
      <c r="D111" s="373" t="s">
        <v>2071</v>
      </c>
      <c r="E111" s="373"/>
      <c r="F111" s="372">
        <f t="shared" si="8"/>
        <v>0</v>
      </c>
      <c r="G111" s="372">
        <f t="shared" si="8"/>
        <v>0</v>
      </c>
      <c r="H111" s="372"/>
      <c r="I111" s="372"/>
      <c r="J111" s="372"/>
      <c r="K111" s="375"/>
    </row>
    <row r="112" spans="1:11" ht="19.05">
      <c r="A112" s="373"/>
      <c r="B112" s="373"/>
      <c r="C112" s="374"/>
      <c r="D112" s="373" t="s">
        <v>2085</v>
      </c>
      <c r="E112" s="373"/>
      <c r="F112" s="372"/>
      <c r="G112" s="372"/>
      <c r="H112" s="372"/>
      <c r="I112" s="372"/>
      <c r="J112" s="372"/>
      <c r="K112" s="375"/>
    </row>
    <row r="113" spans="1:11" ht="19.05">
      <c r="A113" s="373"/>
      <c r="B113" s="373"/>
      <c r="C113" s="374"/>
      <c r="D113" s="373" t="s">
        <v>2072</v>
      </c>
      <c r="E113" s="373"/>
      <c r="F113" s="372"/>
      <c r="G113" s="372"/>
      <c r="H113" s="372"/>
      <c r="I113" s="372"/>
      <c r="J113" s="372"/>
      <c r="K113" s="375"/>
    </row>
    <row r="114" spans="1:11" ht="19.05">
      <c r="A114" s="373"/>
      <c r="B114" s="373"/>
      <c r="C114" s="373" t="s">
        <v>2073</v>
      </c>
      <c r="D114" s="373"/>
      <c r="E114" s="373"/>
      <c r="F114" s="372">
        <f t="shared" ref="F114:G118" si="9">H114+J114</f>
        <v>810000</v>
      </c>
      <c r="G114" s="372">
        <f t="shared" si="9"/>
        <v>810000</v>
      </c>
      <c r="H114" s="372">
        <f>SUM(H115:H116)</f>
        <v>810000</v>
      </c>
      <c r="I114" s="372">
        <f>SUM(I115:I116)</f>
        <v>810000</v>
      </c>
      <c r="J114" s="372">
        <f>SUM(J115:J116)</f>
        <v>0</v>
      </c>
      <c r="K114" s="372">
        <f>SUM(K115:K116)</f>
        <v>0</v>
      </c>
    </row>
    <row r="115" spans="1:11" ht="19.05">
      <c r="A115" s="373"/>
      <c r="B115" s="373"/>
      <c r="C115" s="373"/>
      <c r="D115" s="373" t="s">
        <v>2086</v>
      </c>
      <c r="E115" s="373"/>
      <c r="F115" s="372">
        <f t="shared" si="9"/>
        <v>0</v>
      </c>
      <c r="G115" s="372">
        <f t="shared" si="9"/>
        <v>0</v>
      </c>
      <c r="H115" s="372"/>
      <c r="I115" s="372"/>
      <c r="J115" s="372"/>
      <c r="K115" s="375"/>
    </row>
    <row r="116" spans="1:11" ht="19.05">
      <c r="A116" s="373"/>
      <c r="B116" s="373"/>
      <c r="C116" s="373"/>
      <c r="D116" s="373" t="s">
        <v>1526</v>
      </c>
      <c r="E116" s="373"/>
      <c r="F116" s="372">
        <f t="shared" si="9"/>
        <v>810000</v>
      </c>
      <c r="G116" s="372">
        <f t="shared" si="9"/>
        <v>810000</v>
      </c>
      <c r="H116" s="372">
        <v>810000</v>
      </c>
      <c r="I116" s="372">
        <v>810000</v>
      </c>
      <c r="J116" s="372"/>
      <c r="K116" s="375"/>
    </row>
    <row r="117" spans="1:11" ht="19.05">
      <c r="A117" s="373"/>
      <c r="B117" s="373"/>
      <c r="C117" s="373" t="s">
        <v>2087</v>
      </c>
      <c r="D117" s="373"/>
      <c r="E117" s="373"/>
      <c r="F117" s="372">
        <f t="shared" si="9"/>
        <v>0</v>
      </c>
      <c r="G117" s="372">
        <f t="shared" si="9"/>
        <v>0</v>
      </c>
      <c r="H117" s="372">
        <v>0</v>
      </c>
      <c r="I117" s="372">
        <v>0</v>
      </c>
      <c r="J117" s="372"/>
      <c r="K117" s="375"/>
    </row>
    <row r="118" spans="1:11" ht="19.05">
      <c r="A118" s="373"/>
      <c r="B118" s="377" t="s">
        <v>2040</v>
      </c>
      <c r="C118" s="373"/>
      <c r="D118" s="373"/>
      <c r="E118" s="373"/>
      <c r="F118" s="372">
        <f t="shared" si="9"/>
        <v>14828676</v>
      </c>
      <c r="G118" s="372">
        <f t="shared" si="9"/>
        <v>47626631</v>
      </c>
      <c r="H118" s="372">
        <f>H56+H91</f>
        <v>11276070</v>
      </c>
      <c r="I118" s="372">
        <f>I56+I91</f>
        <v>33329899</v>
      </c>
      <c r="J118" s="372">
        <f>J56+J91</f>
        <v>3552606</v>
      </c>
      <c r="K118" s="372">
        <f>K56+K91</f>
        <v>14296732</v>
      </c>
    </row>
    <row r="119" spans="1:11" ht="19.05">
      <c r="A119" s="373"/>
      <c r="B119" s="373" t="s">
        <v>2088</v>
      </c>
      <c r="C119" s="373"/>
      <c r="D119" s="373"/>
      <c r="E119" s="373"/>
      <c r="F119" s="372"/>
      <c r="G119" s="372"/>
      <c r="H119" s="378"/>
      <c r="I119" s="379"/>
      <c r="J119" s="379"/>
      <c r="K119" s="380"/>
    </row>
    <row r="120" spans="1:11" ht="19.05">
      <c r="A120" s="373"/>
      <c r="B120" s="373" t="s">
        <v>2089</v>
      </c>
      <c r="C120" s="373"/>
      <c r="D120" s="373"/>
      <c r="E120" s="373"/>
      <c r="F120" s="372">
        <f>H120+J120</f>
        <v>39000</v>
      </c>
      <c r="G120" s="372">
        <f>I120+K120</f>
        <v>39000</v>
      </c>
      <c r="H120" s="381">
        <v>39000</v>
      </c>
      <c r="I120" s="382">
        <v>39000</v>
      </c>
      <c r="J120" s="382"/>
      <c r="K120" s="383"/>
    </row>
    <row r="121" spans="1:11" ht="19.05">
      <c r="A121" s="373"/>
      <c r="B121" s="373" t="s">
        <v>2090</v>
      </c>
      <c r="C121" s="373"/>
      <c r="D121" s="373"/>
      <c r="E121" s="373"/>
      <c r="F121" s="372"/>
      <c r="G121" s="372"/>
      <c r="H121" s="381"/>
      <c r="I121" s="382"/>
      <c r="J121" s="382"/>
      <c r="K121" s="383"/>
    </row>
    <row r="122" spans="1:11" ht="19.05">
      <c r="A122" s="373"/>
      <c r="B122" s="373" t="s">
        <v>2091</v>
      </c>
      <c r="C122" s="373"/>
      <c r="D122" s="373"/>
      <c r="E122" s="373"/>
      <c r="F122" s="372">
        <f>H122+J122</f>
        <v>25465</v>
      </c>
      <c r="G122" s="372">
        <f>I122+K122</f>
        <v>25465</v>
      </c>
      <c r="H122" s="381">
        <v>25465</v>
      </c>
      <c r="I122" s="382">
        <v>25465</v>
      </c>
      <c r="J122" s="382"/>
      <c r="K122" s="383"/>
    </row>
    <row r="123" spans="1:11" ht="19.05">
      <c r="A123" s="397"/>
      <c r="B123" s="373" t="s">
        <v>2087</v>
      </c>
      <c r="C123" s="397"/>
      <c r="D123" s="397"/>
      <c r="E123" s="397"/>
      <c r="F123" s="372"/>
      <c r="G123" s="372"/>
      <c r="H123" s="381"/>
      <c r="I123" s="382"/>
      <c r="J123" s="382"/>
      <c r="K123" s="383"/>
    </row>
    <row r="124" spans="1:11" ht="19.05">
      <c r="A124" s="373"/>
      <c r="B124" s="373" t="s">
        <v>2092</v>
      </c>
      <c r="C124" s="373"/>
      <c r="D124" s="373"/>
      <c r="E124" s="373"/>
      <c r="F124" s="372"/>
      <c r="G124" s="372"/>
      <c r="H124" s="381"/>
      <c r="I124" s="382"/>
      <c r="J124" s="382"/>
      <c r="K124" s="383"/>
    </row>
    <row r="125" spans="1:11" ht="19.05">
      <c r="A125" s="373" t="s">
        <v>2093</v>
      </c>
      <c r="B125" s="373"/>
      <c r="C125" s="373"/>
      <c r="D125" s="373"/>
      <c r="E125" s="373"/>
      <c r="F125" s="372"/>
      <c r="G125" s="372"/>
      <c r="H125" s="381"/>
      <c r="I125" s="382"/>
      <c r="J125" s="382"/>
      <c r="K125" s="383"/>
    </row>
    <row r="126" spans="1:11" ht="19.05">
      <c r="A126" s="373"/>
      <c r="B126" s="373" t="s">
        <v>2094</v>
      </c>
      <c r="C126" s="373"/>
      <c r="D126" s="373"/>
      <c r="E126" s="373"/>
      <c r="F126" s="372"/>
      <c r="G126" s="372"/>
      <c r="H126" s="381"/>
      <c r="I126" s="382"/>
      <c r="J126" s="382"/>
      <c r="K126" s="383"/>
    </row>
    <row r="127" spans="1:11" ht="19.05">
      <c r="A127" s="377" t="s">
        <v>2095</v>
      </c>
      <c r="B127" s="373"/>
      <c r="C127" s="373"/>
      <c r="D127" s="373"/>
      <c r="E127" s="398"/>
      <c r="F127" s="372">
        <f>F118+F119+F120+F121+F122+F123+F124+F125</f>
        <v>14893141</v>
      </c>
      <c r="G127" s="372">
        <f>G118+G119+G120+G121+G122+G123+G124+G125</f>
        <v>47691096</v>
      </c>
      <c r="H127" s="381"/>
      <c r="I127" s="382"/>
      <c r="J127" s="382"/>
      <c r="K127" s="383"/>
    </row>
    <row r="128" spans="1:11" ht="19.05">
      <c r="A128" s="373" t="s">
        <v>2096</v>
      </c>
      <c r="B128" s="373"/>
      <c r="C128" s="373"/>
      <c r="D128" s="373"/>
      <c r="E128" s="399"/>
      <c r="F128" s="372">
        <f>F53-F127</f>
        <v>157438754</v>
      </c>
      <c r="G128" s="372"/>
      <c r="H128" s="381"/>
      <c r="I128" s="382"/>
      <c r="J128" s="382"/>
      <c r="K128" s="383"/>
    </row>
    <row r="129" spans="1:11" ht="19.05">
      <c r="A129" s="373" t="s">
        <v>2097</v>
      </c>
      <c r="B129" s="373"/>
      <c r="C129" s="373"/>
      <c r="D129" s="373"/>
      <c r="E129" s="373"/>
      <c r="F129" s="372">
        <f>F127+F128</f>
        <v>172331895</v>
      </c>
      <c r="G129" s="372"/>
      <c r="H129" s="381"/>
      <c r="I129" s="382"/>
      <c r="J129" s="382"/>
      <c r="K129" s="383"/>
    </row>
    <row r="130" spans="1:11" ht="19.05">
      <c r="A130" s="373" t="s">
        <v>2098</v>
      </c>
      <c r="B130" s="373"/>
      <c r="C130" s="373"/>
      <c r="D130" s="373"/>
      <c r="E130" s="373"/>
      <c r="F130" s="387">
        <v>3204240</v>
      </c>
      <c r="G130" s="372"/>
      <c r="H130" s="400"/>
      <c r="I130" s="382"/>
      <c r="J130" s="382"/>
      <c r="K130" s="383"/>
    </row>
    <row r="131" spans="1:11" ht="19.05">
      <c r="A131" s="377" t="s">
        <v>2099</v>
      </c>
      <c r="B131" s="373"/>
      <c r="C131" s="373"/>
      <c r="D131" s="373"/>
      <c r="E131" s="373"/>
      <c r="F131" s="387">
        <f>F128+F130</f>
        <v>160642994</v>
      </c>
      <c r="G131" s="372"/>
      <c r="H131" s="401"/>
      <c r="I131" s="389"/>
      <c r="J131" s="389"/>
      <c r="K131" s="390"/>
    </row>
    <row r="132" spans="1:11" ht="19.05">
      <c r="A132" s="370" t="s">
        <v>2100</v>
      </c>
      <c r="B132" s="370"/>
      <c r="C132" s="370"/>
      <c r="D132" s="370"/>
      <c r="E132" s="370" t="s">
        <v>2101</v>
      </c>
      <c r="F132" s="1123" t="s">
        <v>2102</v>
      </c>
      <c r="G132" s="1124"/>
      <c r="H132" s="402" t="s">
        <v>2103</v>
      </c>
      <c r="I132" s="402"/>
      <c r="J132" s="1125" t="s">
        <v>2104</v>
      </c>
      <c r="K132" s="1125"/>
    </row>
    <row r="133" spans="1:11" ht="19.05">
      <c r="A133" s="370"/>
      <c r="B133" s="370"/>
      <c r="C133" s="370"/>
      <c r="D133" s="370"/>
      <c r="E133" s="370"/>
      <c r="F133" s="1126" t="s">
        <v>2105</v>
      </c>
      <c r="G133" s="1127"/>
      <c r="H133" s="402"/>
      <c r="I133" s="402"/>
      <c r="J133" s="402"/>
      <c r="K133" s="402"/>
    </row>
    <row r="134" spans="1:11" ht="19.05">
      <c r="A134" s="370" t="s">
        <v>2106</v>
      </c>
      <c r="B134" s="403"/>
      <c r="C134" s="403"/>
      <c r="D134" s="403"/>
      <c r="E134" s="403"/>
      <c r="F134" s="404"/>
      <c r="G134" s="404"/>
      <c r="H134" s="404"/>
      <c r="I134" s="404"/>
      <c r="J134" s="404"/>
      <c r="K134" s="404"/>
    </row>
    <row r="135" spans="1:11" ht="19.05">
      <c r="A135" s="370" t="s">
        <v>2107</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00000000-0004-0000-4200-000000000000}"/>
    <hyperlink ref="L2" location="預告統計資料發布時間表!A1" display="回發布時間表" xr:uid="{00000000-0004-0000-4200-000001000000}"/>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138"/>
  <sheetViews>
    <sheetView workbookViewId="0">
      <selection activeCell="L1" sqref="L1:L1048576"/>
    </sheetView>
  </sheetViews>
  <sheetFormatPr defaultRowHeight="16.149999999999999"/>
  <cols>
    <col min="6" max="6" width="12.19921875" bestFit="1" customWidth="1"/>
    <col min="7" max="7" width="59.5" bestFit="1" customWidth="1"/>
    <col min="8" max="8" width="11.19921875" bestFit="1" customWidth="1"/>
    <col min="9" max="9" width="14.5" bestFit="1" customWidth="1"/>
    <col min="10" max="10" width="11.69921875" bestFit="1" customWidth="1"/>
    <col min="11" max="11" width="20" bestFit="1" customWidth="1"/>
    <col min="12" max="12" width="8.69921875"/>
  </cols>
  <sheetData>
    <row r="1" spans="1:12" ht="19.600000000000001">
      <c r="A1" s="1137" t="s">
        <v>1429</v>
      </c>
      <c r="B1" s="1137"/>
      <c r="C1" s="1137"/>
      <c r="D1" s="1137"/>
      <c r="E1" s="354"/>
      <c r="F1" s="355"/>
      <c r="G1" s="355"/>
      <c r="H1" s="355"/>
      <c r="I1" s="355"/>
      <c r="J1" s="356" t="s">
        <v>2378</v>
      </c>
      <c r="K1" s="357" t="s">
        <v>2379</v>
      </c>
      <c r="L1" s="288"/>
    </row>
    <row r="2" spans="1:12" ht="19.600000000000001">
      <c r="A2" s="1138" t="s">
        <v>2380</v>
      </c>
      <c r="B2" s="1138"/>
      <c r="C2" s="1138"/>
      <c r="D2" s="1138"/>
      <c r="E2" s="358" t="s">
        <v>2381</v>
      </c>
      <c r="F2" s="359"/>
      <c r="G2" s="359"/>
      <c r="H2" s="359"/>
      <c r="I2" s="359"/>
      <c r="J2" s="356" t="s">
        <v>2382</v>
      </c>
      <c r="K2" s="360" t="s">
        <v>2383</v>
      </c>
      <c r="L2" s="317" t="s">
        <v>13</v>
      </c>
    </row>
    <row r="3" spans="1:12" ht="32.85">
      <c r="A3" s="1139" t="s">
        <v>1435</v>
      </c>
      <c r="B3" s="1140"/>
      <c r="C3" s="1140"/>
      <c r="D3" s="1140"/>
      <c r="E3" s="1140"/>
      <c r="F3" s="1140"/>
      <c r="G3" s="1140"/>
      <c r="H3" s="1140"/>
      <c r="I3" s="1140"/>
      <c r="J3" s="1140"/>
      <c r="K3" s="1140"/>
      <c r="L3" s="292"/>
    </row>
    <row r="4" spans="1:12" ht="19.600000000000001">
      <c r="A4" s="361"/>
      <c r="B4" s="361"/>
      <c r="C4" s="361"/>
      <c r="D4" s="361"/>
      <c r="E4" s="362" t="s">
        <v>2384</v>
      </c>
      <c r="F4" s="363"/>
      <c r="G4" s="364" t="s">
        <v>2385</v>
      </c>
      <c r="H4" s="355"/>
      <c r="I4" s="363"/>
      <c r="J4" s="363"/>
      <c r="K4" s="365" t="s">
        <v>2386</v>
      </c>
      <c r="L4" s="293"/>
    </row>
    <row r="5" spans="1:12" ht="19.600000000000001">
      <c r="A5" s="1128" t="s">
        <v>2387</v>
      </c>
      <c r="B5" s="1129"/>
      <c r="C5" s="1129"/>
      <c r="D5" s="1129"/>
      <c r="E5" s="1130"/>
      <c r="F5" s="1135" t="s">
        <v>2388</v>
      </c>
      <c r="G5" s="1136"/>
      <c r="H5" s="366" t="s">
        <v>2389</v>
      </c>
      <c r="I5" s="367" t="s">
        <v>1442</v>
      </c>
      <c r="J5" s="366" t="s">
        <v>1443</v>
      </c>
      <c r="K5" s="368" t="s">
        <v>1444</v>
      </c>
      <c r="L5" s="294"/>
    </row>
    <row r="6" spans="1:12" ht="19.600000000000001">
      <c r="A6" s="1131"/>
      <c r="B6" s="1131"/>
      <c r="C6" s="1131"/>
      <c r="D6" s="1131"/>
      <c r="E6" s="1132"/>
      <c r="F6" s="356" t="s">
        <v>2390</v>
      </c>
      <c r="G6" s="356" t="s">
        <v>1446</v>
      </c>
      <c r="H6" s="356" t="s">
        <v>2391</v>
      </c>
      <c r="I6" s="356" t="s">
        <v>2392</v>
      </c>
      <c r="J6" s="356" t="s">
        <v>2391</v>
      </c>
      <c r="K6" s="369" t="s">
        <v>2392</v>
      </c>
      <c r="L6" s="294"/>
    </row>
    <row r="7" spans="1:12" ht="19.05">
      <c r="A7" s="370"/>
      <c r="B7" s="371" t="s">
        <v>2393</v>
      </c>
      <c r="C7" s="370"/>
      <c r="D7" s="370"/>
      <c r="E7" s="370"/>
      <c r="F7" s="372">
        <f t="shared" ref="F7:G13" si="0">H7+J7</f>
        <v>39262099</v>
      </c>
      <c r="G7" s="372">
        <f t="shared" si="0"/>
        <v>84870949</v>
      </c>
      <c r="H7" s="372">
        <f>H8+H18+H19+H20+H21+H22+H25+H31+H34+H35+H36</f>
        <v>22825980</v>
      </c>
      <c r="I7" s="372">
        <f>I8+I18+I19+I20+I21+I22+I25+I31+I34+I35+I36</f>
        <v>66000906</v>
      </c>
      <c r="J7" s="372">
        <f>J8+J18+J19+J20+J21+J22+J25+J31+J34+J35+J36</f>
        <v>16436119</v>
      </c>
      <c r="K7" s="372">
        <f>K8+K18+K19+K20+K21+K22+K25+K31+K34+K35+K36</f>
        <v>18870043</v>
      </c>
      <c r="L7" s="294"/>
    </row>
    <row r="8" spans="1:12" ht="19.05">
      <c r="A8" s="373"/>
      <c r="B8" s="373"/>
      <c r="C8" s="374" t="s">
        <v>2394</v>
      </c>
      <c r="D8" s="373"/>
      <c r="E8" s="373"/>
      <c r="F8" s="372">
        <f t="shared" si="0"/>
        <v>15142483</v>
      </c>
      <c r="G8" s="372">
        <f t="shared" si="0"/>
        <v>50237890</v>
      </c>
      <c r="H8" s="372">
        <f>H9+H10+H11+H12+H13+H16+H17</f>
        <v>15142483</v>
      </c>
      <c r="I8" s="372">
        <f>I9+I10+I11+I12+I13+I16+I17</f>
        <v>50237890</v>
      </c>
      <c r="J8" s="372">
        <f>J9+J10+J11+J12+J13+J16+J17</f>
        <v>0</v>
      </c>
      <c r="K8" s="372">
        <f>K9+K10+K11+K12+K13+K16+K17</f>
        <v>0</v>
      </c>
      <c r="L8" s="294"/>
    </row>
    <row r="9" spans="1:12" ht="19.05">
      <c r="A9" s="373"/>
      <c r="B9" s="373"/>
      <c r="C9" s="374"/>
      <c r="D9" s="373" t="s">
        <v>2395</v>
      </c>
      <c r="E9" s="370"/>
      <c r="F9" s="372">
        <f t="shared" si="0"/>
        <v>760</v>
      </c>
      <c r="G9" s="372">
        <f t="shared" si="0"/>
        <v>21761</v>
      </c>
      <c r="H9" s="372">
        <v>760</v>
      </c>
      <c r="I9" s="372">
        <v>21761</v>
      </c>
      <c r="J9" s="372"/>
      <c r="K9" s="375"/>
      <c r="L9" s="294"/>
    </row>
    <row r="10" spans="1:12" ht="19.05">
      <c r="A10" s="373"/>
      <c r="B10" s="373"/>
      <c r="C10" s="374"/>
      <c r="D10" s="373" t="s">
        <v>2396</v>
      </c>
      <c r="E10" s="373"/>
      <c r="F10" s="372">
        <f t="shared" si="0"/>
        <v>8498</v>
      </c>
      <c r="G10" s="372">
        <f t="shared" si="0"/>
        <v>199820</v>
      </c>
      <c r="H10" s="372">
        <v>8498</v>
      </c>
      <c r="I10" s="372">
        <v>199820</v>
      </c>
      <c r="J10" s="372"/>
      <c r="K10" s="375"/>
      <c r="L10" s="294"/>
    </row>
    <row r="11" spans="1:12" ht="19.05">
      <c r="A11" s="373"/>
      <c r="B11" s="373"/>
      <c r="C11" s="374"/>
      <c r="D11" s="373" t="s">
        <v>2397</v>
      </c>
      <c r="E11" s="373"/>
      <c r="F11" s="372">
        <f t="shared" si="0"/>
        <v>18529</v>
      </c>
      <c r="G11" s="372">
        <f t="shared" si="0"/>
        <v>56798</v>
      </c>
      <c r="H11" s="372">
        <v>18529</v>
      </c>
      <c r="I11" s="372">
        <v>56798</v>
      </c>
      <c r="J11" s="372"/>
      <c r="K11" s="375"/>
      <c r="L11" s="293"/>
    </row>
    <row r="12" spans="1:12" ht="19.05">
      <c r="A12" s="373"/>
      <c r="B12" s="373"/>
      <c r="C12" s="374"/>
      <c r="D12" s="373" t="s">
        <v>2398</v>
      </c>
      <c r="E12" s="373"/>
      <c r="F12" s="372">
        <f t="shared" si="0"/>
        <v>3404801</v>
      </c>
      <c r="G12" s="372">
        <f t="shared" si="0"/>
        <v>3635708</v>
      </c>
      <c r="H12" s="372">
        <v>3404801</v>
      </c>
      <c r="I12" s="372">
        <v>3635708</v>
      </c>
      <c r="J12" s="372"/>
      <c r="K12" s="375"/>
      <c r="L12" s="293"/>
    </row>
    <row r="13" spans="1:12" ht="19.05">
      <c r="A13" s="373"/>
      <c r="B13" s="373"/>
      <c r="C13" s="374"/>
      <c r="D13" s="373" t="s">
        <v>2399</v>
      </c>
      <c r="E13" s="373"/>
      <c r="F13" s="372">
        <f t="shared" si="0"/>
        <v>69248</v>
      </c>
      <c r="G13" s="372">
        <f t="shared" si="0"/>
        <v>194281</v>
      </c>
      <c r="H13" s="372">
        <f>SUM(H14:H15)</f>
        <v>69248</v>
      </c>
      <c r="I13" s="372">
        <f>SUM(I14:I15)</f>
        <v>194281</v>
      </c>
      <c r="J13" s="372">
        <f>SUM(J14:J15)</f>
        <v>0</v>
      </c>
      <c r="K13" s="372">
        <f>SUM(K14:K15)</f>
        <v>0</v>
      </c>
      <c r="L13" s="293"/>
    </row>
    <row r="14" spans="1:12" ht="19.05">
      <c r="A14" s="373"/>
      <c r="B14" s="373"/>
      <c r="C14" s="374"/>
      <c r="D14" s="373"/>
      <c r="E14" s="373" t="s">
        <v>2400</v>
      </c>
      <c r="F14" s="372"/>
      <c r="G14" s="372"/>
      <c r="H14" s="372"/>
      <c r="I14" s="372"/>
      <c r="J14" s="372"/>
      <c r="K14" s="375"/>
      <c r="L14" s="293"/>
    </row>
    <row r="15" spans="1:12" ht="19.05">
      <c r="A15" s="373"/>
      <c r="B15" s="373"/>
      <c r="C15" s="374"/>
      <c r="D15" s="373"/>
      <c r="E15" s="373" t="s">
        <v>1459</v>
      </c>
      <c r="F15" s="372">
        <f>H15+J15</f>
        <v>69248</v>
      </c>
      <c r="G15" s="372">
        <f>I15+K15</f>
        <v>194281</v>
      </c>
      <c r="H15" s="372">
        <v>69248</v>
      </c>
      <c r="I15" s="372">
        <v>194281</v>
      </c>
      <c r="J15" s="372"/>
      <c r="K15" s="375"/>
      <c r="L15" s="293"/>
    </row>
    <row r="16" spans="1:12" ht="19.05">
      <c r="A16" s="373"/>
      <c r="B16" s="373"/>
      <c r="C16" s="374"/>
      <c r="D16" s="373" t="s">
        <v>2401</v>
      </c>
      <c r="E16" s="373"/>
      <c r="F16" s="372">
        <f>H16+J16</f>
        <v>11640647</v>
      </c>
      <c r="G16" s="372">
        <f>I16+K16</f>
        <v>46129522</v>
      </c>
      <c r="H16" s="372">
        <v>11640647</v>
      </c>
      <c r="I16" s="372">
        <v>46129522</v>
      </c>
      <c r="J16" s="372"/>
      <c r="K16" s="375"/>
      <c r="L16" s="293"/>
    </row>
    <row r="17" spans="1:11" ht="19.05">
      <c r="A17" s="373"/>
      <c r="B17" s="373"/>
      <c r="C17" s="374"/>
      <c r="D17" s="373" t="s">
        <v>2402</v>
      </c>
      <c r="E17" s="373"/>
      <c r="F17" s="372"/>
      <c r="G17" s="372"/>
      <c r="H17" s="372"/>
      <c r="I17" s="372"/>
      <c r="J17" s="372"/>
      <c r="K17" s="375"/>
    </row>
    <row r="18" spans="1:11" ht="19.05">
      <c r="A18" s="373"/>
      <c r="B18" s="373"/>
      <c r="C18" s="376" t="s">
        <v>2403</v>
      </c>
      <c r="D18" s="373"/>
      <c r="E18" s="373"/>
      <c r="F18" s="372"/>
      <c r="G18" s="372"/>
      <c r="H18" s="372"/>
      <c r="I18" s="372"/>
      <c r="J18" s="372"/>
      <c r="K18" s="375"/>
    </row>
    <row r="19" spans="1:11" ht="19.05">
      <c r="A19" s="373"/>
      <c r="B19" s="373"/>
      <c r="C19" s="376" t="s">
        <v>2404</v>
      </c>
      <c r="D19" s="373"/>
      <c r="E19" s="373"/>
      <c r="F19" s="372">
        <f>H19+J19</f>
        <v>3248</v>
      </c>
      <c r="G19" s="372">
        <f>I19+K19</f>
        <v>6248</v>
      </c>
      <c r="H19" s="372">
        <v>3248</v>
      </c>
      <c r="I19" s="372">
        <v>6248</v>
      </c>
      <c r="J19" s="372"/>
      <c r="K19" s="375"/>
    </row>
    <row r="20" spans="1:11" ht="19.05">
      <c r="A20" s="373"/>
      <c r="B20" s="373"/>
      <c r="C20" s="376" t="s">
        <v>1464</v>
      </c>
      <c r="D20" s="373"/>
      <c r="E20" s="373"/>
      <c r="F20" s="372">
        <f>H20+J20</f>
        <v>1236146</v>
      </c>
      <c r="G20" s="372">
        <f>I20+K20</f>
        <v>3034667</v>
      </c>
      <c r="H20" s="372">
        <v>1236146</v>
      </c>
      <c r="I20" s="372">
        <v>3034667</v>
      </c>
      <c r="J20" s="372"/>
      <c r="K20" s="375"/>
    </row>
    <row r="21" spans="1:11" ht="19.05">
      <c r="A21" s="373"/>
      <c r="B21" s="373"/>
      <c r="C21" s="376" t="s">
        <v>2405</v>
      </c>
      <c r="D21" s="373"/>
      <c r="E21" s="373"/>
      <c r="F21" s="372"/>
      <c r="G21" s="372"/>
      <c r="H21" s="372"/>
      <c r="I21" s="372"/>
      <c r="J21" s="372"/>
      <c r="K21" s="375"/>
    </row>
    <row r="22" spans="1:11" ht="19.05">
      <c r="A22" s="373"/>
      <c r="B22" s="373"/>
      <c r="C22" s="376" t="s">
        <v>1466</v>
      </c>
      <c r="D22" s="373"/>
      <c r="E22" s="373"/>
      <c r="F22" s="372">
        <f t="shared" ref="F22:G24" si="1">H22+J22</f>
        <v>965615</v>
      </c>
      <c r="G22" s="372">
        <f t="shared" si="1"/>
        <v>4291783</v>
      </c>
      <c r="H22" s="372">
        <f>SUM(H23:H24)</f>
        <v>965615</v>
      </c>
      <c r="I22" s="372">
        <f>SUM(I23:I24)</f>
        <v>4291783</v>
      </c>
      <c r="J22" s="372">
        <f>SUM(J23:J24)</f>
        <v>0</v>
      </c>
      <c r="K22" s="372">
        <f>SUM(K23:K24)</f>
        <v>0</v>
      </c>
    </row>
    <row r="23" spans="1:11" ht="19.05">
      <c r="A23" s="373"/>
      <c r="B23" s="373"/>
      <c r="C23" s="370"/>
      <c r="D23" s="376" t="s">
        <v>2406</v>
      </c>
      <c r="E23" s="373"/>
      <c r="F23" s="372">
        <f t="shared" si="1"/>
        <v>936894</v>
      </c>
      <c r="G23" s="372">
        <f t="shared" si="1"/>
        <v>4210194</v>
      </c>
      <c r="H23" s="372">
        <v>936894</v>
      </c>
      <c r="I23" s="372">
        <v>4210194</v>
      </c>
      <c r="J23" s="372"/>
      <c r="K23" s="375"/>
    </row>
    <row r="24" spans="1:11" ht="19.05">
      <c r="A24" s="373"/>
      <c r="B24" s="373"/>
      <c r="C24" s="373"/>
      <c r="D24" s="373" t="s">
        <v>2407</v>
      </c>
      <c r="E24" s="373"/>
      <c r="F24" s="372">
        <f t="shared" si="1"/>
        <v>28721</v>
      </c>
      <c r="G24" s="372">
        <f t="shared" si="1"/>
        <v>81589</v>
      </c>
      <c r="H24" s="372">
        <v>28721</v>
      </c>
      <c r="I24" s="372">
        <v>81589</v>
      </c>
      <c r="J24" s="372"/>
      <c r="K24" s="375"/>
    </row>
    <row r="25" spans="1:11" ht="19.05">
      <c r="A25" s="373"/>
      <c r="B25" s="373"/>
      <c r="C25" s="373" t="s">
        <v>2025</v>
      </c>
      <c r="D25" s="373"/>
      <c r="E25" s="373"/>
      <c r="F25" s="372"/>
      <c r="G25" s="372"/>
      <c r="H25" s="372"/>
      <c r="I25" s="372"/>
      <c r="J25" s="372"/>
      <c r="K25" s="375"/>
    </row>
    <row r="26" spans="1:11" ht="19.05">
      <c r="A26" s="373"/>
      <c r="B26" s="373"/>
      <c r="C26" s="373"/>
      <c r="D26" s="373" t="s">
        <v>2408</v>
      </c>
      <c r="E26" s="373"/>
      <c r="F26" s="372"/>
      <c r="G26" s="372"/>
      <c r="H26" s="372"/>
      <c r="I26" s="372"/>
      <c r="J26" s="372"/>
      <c r="K26" s="375"/>
    </row>
    <row r="27" spans="1:11" ht="19.05">
      <c r="A27" s="373"/>
      <c r="B27" s="373"/>
      <c r="C27" s="373"/>
      <c r="D27" s="373" t="s">
        <v>2409</v>
      </c>
      <c r="E27" s="373"/>
      <c r="F27" s="372"/>
      <c r="G27" s="372"/>
      <c r="H27" s="372"/>
      <c r="I27" s="372"/>
      <c r="J27" s="372"/>
      <c r="K27" s="375"/>
    </row>
    <row r="28" spans="1:11" ht="19.05">
      <c r="A28" s="373"/>
      <c r="B28" s="373"/>
      <c r="C28" s="373"/>
      <c r="D28" s="373" t="s">
        <v>2410</v>
      </c>
      <c r="E28" s="373"/>
      <c r="F28" s="372"/>
      <c r="G28" s="372"/>
      <c r="H28" s="372"/>
      <c r="I28" s="372"/>
      <c r="J28" s="372"/>
      <c r="K28" s="375"/>
    </row>
    <row r="29" spans="1:11" ht="19.600000000000001">
      <c r="A29" s="1128" t="s">
        <v>2387</v>
      </c>
      <c r="B29" s="1129"/>
      <c r="C29" s="1129"/>
      <c r="D29" s="1129"/>
      <c r="E29" s="1130"/>
      <c r="F29" s="1135" t="s">
        <v>2388</v>
      </c>
      <c r="G29" s="1136"/>
      <c r="H29" s="366" t="s">
        <v>2389</v>
      </c>
      <c r="I29" s="367" t="s">
        <v>1442</v>
      </c>
      <c r="J29" s="366" t="s">
        <v>2411</v>
      </c>
      <c r="K29" s="368" t="s">
        <v>1444</v>
      </c>
    </row>
    <row r="30" spans="1:11" ht="19.600000000000001">
      <c r="A30" s="1131"/>
      <c r="B30" s="1131"/>
      <c r="C30" s="1131"/>
      <c r="D30" s="1131"/>
      <c r="E30" s="1132"/>
      <c r="F30" s="356" t="s">
        <v>2391</v>
      </c>
      <c r="G30" s="356" t="s">
        <v>2392</v>
      </c>
      <c r="H30" s="356" t="s">
        <v>2391</v>
      </c>
      <c r="I30" s="356" t="s">
        <v>2392</v>
      </c>
      <c r="J30" s="356" t="s">
        <v>2391</v>
      </c>
      <c r="K30" s="369" t="s">
        <v>2392</v>
      </c>
    </row>
    <row r="31" spans="1:11" ht="19.05">
      <c r="A31" s="373"/>
      <c r="B31" s="373"/>
      <c r="C31" s="373" t="s">
        <v>2412</v>
      </c>
      <c r="D31" s="373"/>
      <c r="E31" s="373"/>
      <c r="F31" s="372">
        <f>H31+J31</f>
        <v>21517110</v>
      </c>
      <c r="G31" s="372">
        <f>I31+K31</f>
        <v>26650133</v>
      </c>
      <c r="H31" s="372">
        <f>SUM(H32:H33)</f>
        <v>5095655</v>
      </c>
      <c r="I31" s="372">
        <f>SUM(I32:I33)</f>
        <v>7811674</v>
      </c>
      <c r="J31" s="372">
        <f>SUM(J32:J33)</f>
        <v>16421455</v>
      </c>
      <c r="K31" s="372">
        <f>SUM(K32:K33)</f>
        <v>18838459</v>
      </c>
    </row>
    <row r="32" spans="1:11" ht="19.05">
      <c r="A32" s="373"/>
      <c r="B32" s="373"/>
      <c r="C32" s="373"/>
      <c r="D32" s="373" t="s">
        <v>2413</v>
      </c>
      <c r="E32" s="373"/>
      <c r="F32" s="372">
        <f>H32+J32</f>
        <v>21517110</v>
      </c>
      <c r="G32" s="372">
        <f>I32+K32</f>
        <v>26650133</v>
      </c>
      <c r="H32" s="372">
        <v>5095655</v>
      </c>
      <c r="I32" s="372">
        <v>7811674</v>
      </c>
      <c r="J32" s="372">
        <v>16421455</v>
      </c>
      <c r="K32" s="375">
        <v>18838459</v>
      </c>
    </row>
    <row r="33" spans="1:11" ht="19.05">
      <c r="A33" s="373"/>
      <c r="B33" s="373"/>
      <c r="C33" s="373"/>
      <c r="D33" s="373" t="s">
        <v>2414</v>
      </c>
      <c r="E33" s="373"/>
      <c r="F33" s="372"/>
      <c r="G33" s="372"/>
      <c r="H33" s="372"/>
      <c r="I33" s="372"/>
      <c r="J33" s="372"/>
      <c r="K33" s="375"/>
    </row>
    <row r="34" spans="1:11" ht="19.05">
      <c r="A34" s="373"/>
      <c r="B34" s="373"/>
      <c r="C34" s="373" t="s">
        <v>2415</v>
      </c>
      <c r="D34" s="373"/>
      <c r="E34" s="373"/>
      <c r="F34" s="372">
        <f>H34+J34</f>
        <v>13500</v>
      </c>
      <c r="G34" s="372">
        <f>I34+K34</f>
        <v>22000</v>
      </c>
      <c r="H34" s="372">
        <v>13500</v>
      </c>
      <c r="I34" s="372">
        <v>22000</v>
      </c>
      <c r="J34" s="372"/>
      <c r="K34" s="375"/>
    </row>
    <row r="35" spans="1:11" ht="19.05">
      <c r="A35" s="373"/>
      <c r="B35" s="373"/>
      <c r="C35" s="373" t="s">
        <v>2416</v>
      </c>
      <c r="D35" s="373"/>
      <c r="E35" s="373"/>
      <c r="F35" s="372"/>
      <c r="G35" s="372"/>
      <c r="H35" s="372"/>
      <c r="I35" s="372"/>
      <c r="J35" s="372"/>
      <c r="K35" s="375"/>
    </row>
    <row r="36" spans="1:11" ht="19.05">
      <c r="A36" s="373"/>
      <c r="B36" s="373"/>
      <c r="C36" s="373" t="s">
        <v>2417</v>
      </c>
      <c r="D36" s="373"/>
      <c r="E36" s="373"/>
      <c r="F36" s="372">
        <f>H36+J36</f>
        <v>383997</v>
      </c>
      <c r="G36" s="372">
        <f>I36+K36</f>
        <v>628228</v>
      </c>
      <c r="H36" s="372">
        <v>369333</v>
      </c>
      <c r="I36" s="372">
        <v>596644</v>
      </c>
      <c r="J36" s="372">
        <v>14664</v>
      </c>
      <c r="K36" s="375">
        <v>31584</v>
      </c>
    </row>
    <row r="37" spans="1:11" ht="19.05">
      <c r="A37" s="373"/>
      <c r="B37" s="373" t="s">
        <v>2418</v>
      </c>
      <c r="C37" s="373"/>
      <c r="D37" s="373"/>
      <c r="E37" s="373"/>
      <c r="F37" s="372"/>
      <c r="G37" s="372"/>
      <c r="H37" s="372"/>
      <c r="I37" s="372"/>
      <c r="J37" s="372"/>
      <c r="K37" s="375"/>
    </row>
    <row r="38" spans="1:11" ht="19.05">
      <c r="A38" s="373"/>
      <c r="B38" s="373"/>
      <c r="C38" s="373" t="s">
        <v>2419</v>
      </c>
      <c r="D38" s="373"/>
      <c r="E38" s="373"/>
      <c r="F38" s="372"/>
      <c r="G38" s="372"/>
      <c r="H38" s="372"/>
      <c r="I38" s="372"/>
      <c r="J38" s="372"/>
      <c r="K38" s="375"/>
    </row>
    <row r="39" spans="1:11" ht="19.05">
      <c r="A39" s="373"/>
      <c r="B39" s="373"/>
      <c r="C39" s="373"/>
      <c r="D39" s="373" t="s">
        <v>2420</v>
      </c>
      <c r="E39" s="373"/>
      <c r="F39" s="372"/>
      <c r="G39" s="372"/>
      <c r="H39" s="372"/>
      <c r="I39" s="372"/>
      <c r="J39" s="372"/>
      <c r="K39" s="375"/>
    </row>
    <row r="40" spans="1:11" ht="19.05">
      <c r="A40" s="373"/>
      <c r="B40" s="373"/>
      <c r="C40" s="373"/>
      <c r="D40" s="373" t="s">
        <v>2421</v>
      </c>
      <c r="E40" s="373"/>
      <c r="F40" s="372"/>
      <c r="G40" s="372"/>
      <c r="H40" s="372"/>
      <c r="I40" s="372"/>
      <c r="J40" s="372"/>
      <c r="K40" s="375"/>
    </row>
    <row r="41" spans="1:11" ht="19.05">
      <c r="A41" s="373"/>
      <c r="B41" s="373"/>
      <c r="C41" s="373"/>
      <c r="D41" s="373" t="s">
        <v>2422</v>
      </c>
      <c r="E41" s="373"/>
      <c r="F41" s="372"/>
      <c r="G41" s="372"/>
      <c r="H41" s="372"/>
      <c r="I41" s="372"/>
      <c r="J41" s="372"/>
      <c r="K41" s="375"/>
    </row>
    <row r="42" spans="1:11" ht="19.05">
      <c r="A42" s="373"/>
      <c r="B42" s="373"/>
      <c r="C42" s="373"/>
      <c r="D42" s="373" t="s">
        <v>2407</v>
      </c>
      <c r="E42" s="373"/>
      <c r="F42" s="372"/>
      <c r="G42" s="372"/>
      <c r="H42" s="372"/>
      <c r="I42" s="372"/>
      <c r="J42" s="372"/>
      <c r="K42" s="375"/>
    </row>
    <row r="43" spans="1:11" ht="19.05">
      <c r="A43" s="373"/>
      <c r="B43" s="377" t="s">
        <v>2423</v>
      </c>
      <c r="C43" s="373"/>
      <c r="D43" s="373"/>
      <c r="E43" s="373"/>
      <c r="F43" s="372">
        <f>H43+J43</f>
        <v>39262099</v>
      </c>
      <c r="G43" s="372">
        <f>I43+K43</f>
        <v>84870949</v>
      </c>
      <c r="H43" s="372">
        <f>H7+H37</f>
        <v>22825980</v>
      </c>
      <c r="I43" s="372">
        <f>I7+I37</f>
        <v>66000906</v>
      </c>
      <c r="J43" s="372">
        <f>J7+J37</f>
        <v>16436119</v>
      </c>
      <c r="K43" s="372">
        <f>K7+K37</f>
        <v>18870043</v>
      </c>
    </row>
    <row r="44" spans="1:11" ht="19.05">
      <c r="A44" s="373"/>
      <c r="B44" s="373" t="s">
        <v>2424</v>
      </c>
      <c r="C44" s="373"/>
      <c r="D44" s="373"/>
      <c r="E44" s="373"/>
      <c r="F44" s="372"/>
      <c r="G44" s="372"/>
      <c r="H44" s="378"/>
      <c r="I44" s="379"/>
      <c r="J44" s="379"/>
      <c r="K44" s="380"/>
    </row>
    <row r="45" spans="1:11" ht="19.05">
      <c r="A45" s="373"/>
      <c r="B45" s="373" t="s">
        <v>2425</v>
      </c>
      <c r="C45" s="373"/>
      <c r="D45" s="373"/>
      <c r="E45" s="373"/>
      <c r="F45" s="372"/>
      <c r="G45" s="372"/>
      <c r="H45" s="381"/>
      <c r="I45" s="382"/>
      <c r="J45" s="382"/>
      <c r="K45" s="383"/>
    </row>
    <row r="46" spans="1:11" ht="19.05">
      <c r="A46" s="373"/>
      <c r="B46" s="373" t="s">
        <v>2426</v>
      </c>
      <c r="C46" s="373"/>
      <c r="D46" s="373"/>
      <c r="E46" s="373"/>
      <c r="F46" s="372"/>
      <c r="G46" s="372"/>
      <c r="H46" s="381"/>
      <c r="I46" s="382"/>
      <c r="J46" s="382"/>
      <c r="K46" s="383"/>
    </row>
    <row r="47" spans="1:11" ht="19.05">
      <c r="A47" s="373"/>
      <c r="B47" s="373" t="s">
        <v>2427</v>
      </c>
      <c r="C47" s="373"/>
      <c r="D47" s="373"/>
      <c r="E47" s="373"/>
      <c r="F47" s="372"/>
      <c r="G47" s="372"/>
      <c r="H47" s="381"/>
      <c r="I47" s="382"/>
      <c r="J47" s="382"/>
      <c r="K47" s="383"/>
    </row>
    <row r="48" spans="1:11" ht="19.05">
      <c r="A48" s="373"/>
      <c r="B48" s="373" t="s">
        <v>2428</v>
      </c>
      <c r="C48" s="373"/>
      <c r="D48" s="373"/>
      <c r="E48" s="373"/>
      <c r="F48" s="372"/>
      <c r="G48" s="372"/>
      <c r="H48" s="381"/>
      <c r="I48" s="382"/>
      <c r="J48" s="382"/>
      <c r="K48" s="383"/>
    </row>
    <row r="49" spans="1:11" ht="19.05">
      <c r="A49" s="373" t="s">
        <v>2429</v>
      </c>
      <c r="B49" s="373"/>
      <c r="C49" s="373"/>
      <c r="D49" s="373"/>
      <c r="E49" s="373"/>
      <c r="F49" s="372"/>
      <c r="G49" s="372"/>
      <c r="H49" s="381"/>
      <c r="I49" s="382"/>
      <c r="J49" s="382"/>
      <c r="K49" s="383"/>
    </row>
    <row r="50" spans="1:11" ht="19.05">
      <c r="A50" s="373"/>
      <c r="B50" s="373" t="s">
        <v>2430</v>
      </c>
      <c r="C50" s="373"/>
      <c r="D50" s="373"/>
      <c r="E50" s="373"/>
      <c r="F50" s="372"/>
      <c r="G50" s="372"/>
      <c r="H50" s="381"/>
      <c r="I50" s="382"/>
      <c r="J50" s="382"/>
      <c r="K50" s="383"/>
    </row>
    <row r="51" spans="1:11" ht="19.05">
      <c r="A51" s="377" t="s">
        <v>2431</v>
      </c>
      <c r="B51" s="373"/>
      <c r="C51" s="373"/>
      <c r="D51" s="373"/>
      <c r="E51" s="384"/>
      <c r="F51" s="372">
        <f>F43+F44+F45+F46+F47+F48+F49</f>
        <v>39262099</v>
      </c>
      <c r="G51" s="372">
        <f>G43+G44+G45+G46+G47+G48+G49</f>
        <v>84870949</v>
      </c>
      <c r="H51" s="381"/>
      <c r="I51" s="381"/>
      <c r="J51" s="381"/>
      <c r="K51" s="381"/>
    </row>
    <row r="52" spans="1:11" ht="19.05">
      <c r="A52" s="377" t="s">
        <v>2432</v>
      </c>
      <c r="B52" s="373"/>
      <c r="C52" s="373"/>
      <c r="D52" s="373"/>
      <c r="E52" s="385"/>
      <c r="F52" s="386">
        <v>157438754</v>
      </c>
      <c r="G52" s="372"/>
      <c r="H52" s="381"/>
      <c r="I52" s="382"/>
      <c r="J52" s="382"/>
      <c r="K52" s="383"/>
    </row>
    <row r="53" spans="1:11" ht="19.05">
      <c r="A53" s="377" t="s">
        <v>2433</v>
      </c>
      <c r="B53" s="373"/>
      <c r="C53" s="373"/>
      <c r="D53" s="373"/>
      <c r="E53" s="385"/>
      <c r="F53" s="387">
        <f>F51+F52</f>
        <v>196700853</v>
      </c>
      <c r="G53" s="387"/>
      <c r="H53" s="388"/>
      <c r="I53" s="389"/>
      <c r="J53" s="389"/>
      <c r="K53" s="390"/>
    </row>
    <row r="54" spans="1:11" ht="19.600000000000001">
      <c r="A54" s="1128" t="s">
        <v>2387</v>
      </c>
      <c r="B54" s="1129"/>
      <c r="C54" s="1129"/>
      <c r="D54" s="1129"/>
      <c r="E54" s="1130"/>
      <c r="F54" s="1133" t="s">
        <v>2388</v>
      </c>
      <c r="G54" s="1134"/>
      <c r="H54" s="391" t="s">
        <v>2389</v>
      </c>
      <c r="I54" s="392" t="s">
        <v>2434</v>
      </c>
      <c r="J54" s="391" t="s">
        <v>2411</v>
      </c>
      <c r="K54" s="393" t="s">
        <v>2435</v>
      </c>
    </row>
    <row r="55" spans="1:11" ht="19.600000000000001">
      <c r="A55" s="1131"/>
      <c r="B55" s="1131"/>
      <c r="C55" s="1131"/>
      <c r="D55" s="1131"/>
      <c r="E55" s="1132"/>
      <c r="F55" s="394" t="s">
        <v>2391</v>
      </c>
      <c r="G55" s="394" t="s">
        <v>2392</v>
      </c>
      <c r="H55" s="394" t="s">
        <v>2391</v>
      </c>
      <c r="I55" s="394" t="s">
        <v>2392</v>
      </c>
      <c r="J55" s="394" t="s">
        <v>2391</v>
      </c>
      <c r="K55" s="395" t="s">
        <v>2392</v>
      </c>
    </row>
    <row r="56" spans="1:11" ht="19.05">
      <c r="A56" s="373"/>
      <c r="B56" s="374" t="s">
        <v>2436</v>
      </c>
      <c r="C56" s="373"/>
      <c r="D56" s="373"/>
      <c r="E56" s="373"/>
      <c r="F56" s="372">
        <f t="shared" ref="F56:G63" si="2">H56+J56</f>
        <v>9628946</v>
      </c>
      <c r="G56" s="372">
        <f t="shared" si="2"/>
        <v>42638248</v>
      </c>
      <c r="H56" s="372">
        <f>H57+H62+H66+H71+H77+H82+H85+H88+H90</f>
        <v>9457946</v>
      </c>
      <c r="I56" s="372">
        <f>I57+I62+I66+I71+I77+I82+I85+I88+I90</f>
        <v>41155378</v>
      </c>
      <c r="J56" s="372">
        <f>J57+J62+J66+J71+J77+J82+J85+J88+J90</f>
        <v>171000</v>
      </c>
      <c r="K56" s="372">
        <f>K57+K62+K66+K71+K77+K82+K85+K88+K90</f>
        <v>1482870</v>
      </c>
    </row>
    <row r="57" spans="1:11" ht="19.05">
      <c r="A57" s="373"/>
      <c r="B57" s="373"/>
      <c r="C57" s="374" t="s">
        <v>2437</v>
      </c>
      <c r="D57" s="373"/>
      <c r="E57" s="373"/>
      <c r="F57" s="372">
        <f t="shared" si="2"/>
        <v>5114798</v>
      </c>
      <c r="G57" s="372">
        <f t="shared" si="2"/>
        <v>23390353</v>
      </c>
      <c r="H57" s="372">
        <f>SUM(H58:H61)</f>
        <v>5114798</v>
      </c>
      <c r="I57" s="372">
        <f>SUM(I58:I61)</f>
        <v>23390353</v>
      </c>
      <c r="J57" s="372">
        <f>SUM(J58:J61)</f>
        <v>0</v>
      </c>
      <c r="K57" s="372">
        <f>SUM(K58:K61)</f>
        <v>0</v>
      </c>
    </row>
    <row r="58" spans="1:11" ht="19.05">
      <c r="A58" s="373"/>
      <c r="B58" s="373"/>
      <c r="C58" s="374"/>
      <c r="D58" s="373" t="s">
        <v>2438</v>
      </c>
      <c r="E58" s="373"/>
      <c r="F58" s="372">
        <f t="shared" si="2"/>
        <v>1418000</v>
      </c>
      <c r="G58" s="372">
        <f t="shared" si="2"/>
        <v>8596000</v>
      </c>
      <c r="H58" s="372">
        <v>1418000</v>
      </c>
      <c r="I58" s="372">
        <v>8596000</v>
      </c>
      <c r="J58" s="372"/>
      <c r="K58" s="375"/>
    </row>
    <row r="59" spans="1:11" ht="19.05">
      <c r="A59" s="373"/>
      <c r="B59" s="373"/>
      <c r="C59" s="374"/>
      <c r="D59" s="373" t="s">
        <v>2439</v>
      </c>
      <c r="E59" s="373"/>
      <c r="F59" s="372">
        <f t="shared" si="2"/>
        <v>943707</v>
      </c>
      <c r="G59" s="372">
        <f t="shared" si="2"/>
        <v>3969300</v>
      </c>
      <c r="H59" s="372">
        <v>943707</v>
      </c>
      <c r="I59" s="372">
        <v>3969300</v>
      </c>
      <c r="J59" s="372"/>
      <c r="K59" s="375"/>
    </row>
    <row r="60" spans="1:11" ht="19.05">
      <c r="A60" s="373"/>
      <c r="B60" s="373"/>
      <c r="C60" s="374"/>
      <c r="D60" s="373" t="s">
        <v>2440</v>
      </c>
      <c r="E60" s="373"/>
      <c r="F60" s="372">
        <f t="shared" si="2"/>
        <v>2652882</v>
      </c>
      <c r="G60" s="372">
        <f t="shared" si="2"/>
        <v>10202355</v>
      </c>
      <c r="H60" s="372">
        <v>2652882</v>
      </c>
      <c r="I60" s="372">
        <v>10202355</v>
      </c>
      <c r="J60" s="372">
        <v>0</v>
      </c>
      <c r="K60" s="375">
        <v>0</v>
      </c>
    </row>
    <row r="61" spans="1:11" ht="19.05">
      <c r="A61" s="373"/>
      <c r="B61" s="373"/>
      <c r="C61" s="374"/>
      <c r="D61" s="373" t="s">
        <v>2441</v>
      </c>
      <c r="E61" s="373"/>
      <c r="F61" s="372">
        <f t="shared" si="2"/>
        <v>100209</v>
      </c>
      <c r="G61" s="372">
        <f t="shared" si="2"/>
        <v>622698</v>
      </c>
      <c r="H61" s="372">
        <v>100209</v>
      </c>
      <c r="I61" s="372">
        <v>622698</v>
      </c>
      <c r="J61" s="372"/>
      <c r="K61" s="375"/>
    </row>
    <row r="62" spans="1:11" ht="19.05">
      <c r="A62" s="373"/>
      <c r="B62" s="373"/>
      <c r="C62" s="374" t="s">
        <v>2442</v>
      </c>
      <c r="D62" s="373"/>
      <c r="E62" s="373"/>
      <c r="F62" s="372">
        <f t="shared" si="2"/>
        <v>268679</v>
      </c>
      <c r="G62" s="372">
        <f t="shared" si="2"/>
        <v>1094673</v>
      </c>
      <c r="H62" s="372">
        <f>SUM(H63:H65)</f>
        <v>268679</v>
      </c>
      <c r="I62" s="372">
        <f>SUM(I63:I65)</f>
        <v>1094673</v>
      </c>
      <c r="J62" s="372">
        <f>SUM(J63:J65)</f>
        <v>0</v>
      </c>
      <c r="K62" s="372">
        <f>SUM(K63:K65)</f>
        <v>0</v>
      </c>
    </row>
    <row r="63" spans="1:11" ht="19.05">
      <c r="A63" s="373"/>
      <c r="B63" s="373"/>
      <c r="C63" s="374"/>
      <c r="D63" s="373" t="s">
        <v>2443</v>
      </c>
      <c r="E63" s="373"/>
      <c r="F63" s="372">
        <f t="shared" si="2"/>
        <v>0</v>
      </c>
      <c r="G63" s="372">
        <f t="shared" si="2"/>
        <v>0</v>
      </c>
      <c r="H63" s="372">
        <v>0</v>
      </c>
      <c r="I63" s="372">
        <v>0</v>
      </c>
      <c r="J63" s="372"/>
      <c r="K63" s="375"/>
    </row>
    <row r="64" spans="1:11" ht="19.05">
      <c r="A64" s="373"/>
      <c r="B64" s="373"/>
      <c r="C64" s="374"/>
      <c r="D64" s="373" t="s">
        <v>2444</v>
      </c>
      <c r="E64" s="373"/>
      <c r="F64" s="372"/>
      <c r="G64" s="372"/>
      <c r="H64" s="372"/>
      <c r="I64" s="372"/>
      <c r="J64" s="372"/>
      <c r="K64" s="375"/>
    </row>
    <row r="65" spans="1:11" ht="19.05">
      <c r="A65" s="373"/>
      <c r="B65" s="373"/>
      <c r="C65" s="374"/>
      <c r="D65" s="373" t="s">
        <v>2445</v>
      </c>
      <c r="E65" s="373"/>
      <c r="F65" s="372">
        <f t="shared" ref="F65:G67" si="3">H65+J65</f>
        <v>268679</v>
      </c>
      <c r="G65" s="372">
        <f t="shared" si="3"/>
        <v>1094673</v>
      </c>
      <c r="H65" s="372">
        <v>268679</v>
      </c>
      <c r="I65" s="372">
        <v>1094673</v>
      </c>
      <c r="J65" s="372"/>
      <c r="K65" s="375"/>
    </row>
    <row r="66" spans="1:11" ht="19.05">
      <c r="A66" s="373"/>
      <c r="B66" s="373"/>
      <c r="C66" s="374" t="s">
        <v>2446</v>
      </c>
      <c r="D66" s="373"/>
      <c r="E66" s="373"/>
      <c r="F66" s="372">
        <f t="shared" si="3"/>
        <v>1977045</v>
      </c>
      <c r="G66" s="372">
        <f t="shared" si="3"/>
        <v>7872714</v>
      </c>
      <c r="H66" s="372">
        <f>SUM(H67:H70)</f>
        <v>1806045</v>
      </c>
      <c r="I66" s="372">
        <f>SUM(I67:I70)</f>
        <v>6423964</v>
      </c>
      <c r="J66" s="372">
        <f>SUM(J67:J70)</f>
        <v>171000</v>
      </c>
      <c r="K66" s="372">
        <f>SUM(K67:K70)</f>
        <v>1448750</v>
      </c>
    </row>
    <row r="67" spans="1:11" ht="19.05">
      <c r="A67" s="373"/>
      <c r="B67" s="373"/>
      <c r="C67" s="374"/>
      <c r="D67" s="373" t="s">
        <v>2447</v>
      </c>
      <c r="E67" s="373"/>
      <c r="F67" s="372">
        <f t="shared" si="3"/>
        <v>1154786</v>
      </c>
      <c r="G67" s="372">
        <f t="shared" si="3"/>
        <v>4660205</v>
      </c>
      <c r="H67" s="372">
        <v>983786</v>
      </c>
      <c r="I67" s="372">
        <v>3211455</v>
      </c>
      <c r="J67" s="372">
        <v>171000</v>
      </c>
      <c r="K67" s="375">
        <v>1448750</v>
      </c>
    </row>
    <row r="68" spans="1:11" ht="19.05">
      <c r="A68" s="373"/>
      <c r="B68" s="373"/>
      <c r="C68" s="374"/>
      <c r="D68" s="373" t="s">
        <v>2448</v>
      </c>
      <c r="E68" s="373"/>
      <c r="F68" s="372"/>
      <c r="G68" s="372"/>
      <c r="H68" s="372"/>
      <c r="I68" s="372"/>
      <c r="J68" s="372"/>
      <c r="K68" s="375"/>
    </row>
    <row r="69" spans="1:11" ht="19.05">
      <c r="A69" s="373"/>
      <c r="B69" s="373"/>
      <c r="C69" s="374"/>
      <c r="D69" s="373" t="s">
        <v>2449</v>
      </c>
      <c r="E69" s="373"/>
      <c r="F69" s="372">
        <f t="shared" ref="F69:G74" si="4">H69+J69</f>
        <v>335646</v>
      </c>
      <c r="G69" s="372">
        <f t="shared" si="4"/>
        <v>1435826</v>
      </c>
      <c r="H69" s="372">
        <v>335646</v>
      </c>
      <c r="I69" s="372">
        <v>1435826</v>
      </c>
      <c r="J69" s="372"/>
      <c r="K69" s="375"/>
    </row>
    <row r="70" spans="1:11" ht="19.05">
      <c r="A70" s="373"/>
      <c r="B70" s="373"/>
      <c r="C70" s="374"/>
      <c r="D70" s="373" t="s">
        <v>2450</v>
      </c>
      <c r="E70" s="373"/>
      <c r="F70" s="372">
        <f t="shared" si="4"/>
        <v>486613</v>
      </c>
      <c r="G70" s="372">
        <f t="shared" si="4"/>
        <v>1776683</v>
      </c>
      <c r="H70" s="372">
        <v>486613</v>
      </c>
      <c r="I70" s="372">
        <v>1776683</v>
      </c>
      <c r="J70" s="372"/>
      <c r="K70" s="375"/>
    </row>
    <row r="71" spans="1:11" ht="19.05">
      <c r="A71" s="373"/>
      <c r="B71" s="373"/>
      <c r="C71" s="374" t="s">
        <v>2451</v>
      </c>
      <c r="D71" s="373"/>
      <c r="E71" s="373"/>
      <c r="F71" s="372">
        <f t="shared" si="4"/>
        <v>578535</v>
      </c>
      <c r="G71" s="372">
        <f t="shared" si="4"/>
        <v>2162940</v>
      </c>
      <c r="H71" s="372">
        <f>SUM(H72:H76)</f>
        <v>578535</v>
      </c>
      <c r="I71" s="372">
        <f>SUM(I72:I76)</f>
        <v>2162940</v>
      </c>
      <c r="J71" s="372">
        <f>SUM(J72:J76)</f>
        <v>0</v>
      </c>
      <c r="K71" s="372">
        <f>SUM(K72:K76)</f>
        <v>0</v>
      </c>
    </row>
    <row r="72" spans="1:11" ht="19.05">
      <c r="A72" s="373"/>
      <c r="B72" s="373"/>
      <c r="C72" s="374"/>
      <c r="D72" s="373" t="s">
        <v>2452</v>
      </c>
      <c r="E72" s="373"/>
      <c r="F72" s="372">
        <f t="shared" si="4"/>
        <v>328325</v>
      </c>
      <c r="G72" s="372">
        <f t="shared" si="4"/>
        <v>1612282</v>
      </c>
      <c r="H72" s="372">
        <v>328325</v>
      </c>
      <c r="I72" s="372">
        <v>1612282</v>
      </c>
      <c r="J72" s="372"/>
      <c r="K72" s="375"/>
    </row>
    <row r="73" spans="1:11" ht="19.05">
      <c r="A73" s="373"/>
      <c r="B73" s="373"/>
      <c r="C73" s="374"/>
      <c r="D73" s="373" t="s">
        <v>2453</v>
      </c>
      <c r="E73" s="373"/>
      <c r="F73" s="372">
        <f t="shared" si="4"/>
        <v>250210</v>
      </c>
      <c r="G73" s="372">
        <f t="shared" si="4"/>
        <v>550658</v>
      </c>
      <c r="H73" s="372">
        <v>250210</v>
      </c>
      <c r="I73" s="372">
        <v>550658</v>
      </c>
      <c r="J73" s="372"/>
      <c r="K73" s="375"/>
    </row>
    <row r="74" spans="1:11" ht="19.05">
      <c r="A74" s="373"/>
      <c r="B74" s="373"/>
      <c r="C74" s="374"/>
      <c r="D74" s="373" t="s">
        <v>2454</v>
      </c>
      <c r="E74" s="373"/>
      <c r="F74" s="372">
        <f t="shared" si="4"/>
        <v>0</v>
      </c>
      <c r="G74" s="372">
        <f t="shared" si="4"/>
        <v>0</v>
      </c>
      <c r="H74" s="372">
        <v>0</v>
      </c>
      <c r="I74" s="372">
        <v>0</v>
      </c>
      <c r="J74" s="372"/>
      <c r="K74" s="375"/>
    </row>
    <row r="75" spans="1:11" ht="19.05">
      <c r="A75" s="373"/>
      <c r="B75" s="373"/>
      <c r="C75" s="374"/>
      <c r="D75" s="373" t="s">
        <v>2455</v>
      </c>
      <c r="E75" s="373"/>
      <c r="F75" s="372"/>
      <c r="G75" s="372"/>
      <c r="H75" s="372"/>
      <c r="I75" s="372"/>
      <c r="J75" s="372"/>
      <c r="K75" s="375"/>
    </row>
    <row r="76" spans="1:11" ht="19.05">
      <c r="A76" s="373"/>
      <c r="B76" s="373"/>
      <c r="C76" s="374"/>
      <c r="D76" s="373" t="s">
        <v>2456</v>
      </c>
      <c r="E76" s="373"/>
      <c r="F76" s="372"/>
      <c r="G76" s="372"/>
      <c r="H76" s="372"/>
      <c r="I76" s="372"/>
      <c r="J76" s="372"/>
      <c r="K76" s="375"/>
    </row>
    <row r="77" spans="1:11" ht="19.05">
      <c r="A77" s="373"/>
      <c r="B77" s="373"/>
      <c r="C77" s="373" t="s">
        <v>2457</v>
      </c>
      <c r="D77" s="373"/>
      <c r="E77" s="373"/>
      <c r="F77" s="372">
        <f t="shared" ref="F77:G79" si="5">H77+J77</f>
        <v>1342702</v>
      </c>
      <c r="G77" s="372">
        <f t="shared" si="5"/>
        <v>5447835</v>
      </c>
      <c r="H77" s="372">
        <f>SUM(H78:H79)</f>
        <v>1342702</v>
      </c>
      <c r="I77" s="372">
        <f>SUM(I78:I79)</f>
        <v>5413715</v>
      </c>
      <c r="J77" s="372">
        <f>SUM(J78:J79)</f>
        <v>0</v>
      </c>
      <c r="K77" s="372">
        <f>SUM(K78:K79)</f>
        <v>34120</v>
      </c>
    </row>
    <row r="78" spans="1:11" ht="19.05">
      <c r="A78" s="373"/>
      <c r="B78" s="373"/>
      <c r="C78" s="373"/>
      <c r="D78" s="373" t="s">
        <v>2458</v>
      </c>
      <c r="E78" s="373"/>
      <c r="F78" s="372">
        <f t="shared" si="5"/>
        <v>53113</v>
      </c>
      <c r="G78" s="372">
        <f t="shared" si="5"/>
        <v>156402</v>
      </c>
      <c r="H78" s="372">
        <v>53113</v>
      </c>
      <c r="I78" s="372">
        <v>156402</v>
      </c>
      <c r="J78" s="372"/>
      <c r="K78" s="375"/>
    </row>
    <row r="79" spans="1:11" ht="19.05">
      <c r="A79" s="373"/>
      <c r="B79" s="373"/>
      <c r="C79" s="373"/>
      <c r="D79" s="373" t="s">
        <v>1526</v>
      </c>
      <c r="E79" s="373"/>
      <c r="F79" s="372">
        <f t="shared" si="5"/>
        <v>1289589</v>
      </c>
      <c r="G79" s="372">
        <f t="shared" si="5"/>
        <v>5291433</v>
      </c>
      <c r="H79" s="372">
        <v>1289589</v>
      </c>
      <c r="I79" s="372">
        <v>5257313</v>
      </c>
      <c r="J79" s="372">
        <v>0</v>
      </c>
      <c r="K79" s="375">
        <v>34120</v>
      </c>
    </row>
    <row r="80" spans="1:11" ht="19.600000000000001">
      <c r="A80" s="1128" t="s">
        <v>2387</v>
      </c>
      <c r="B80" s="1129"/>
      <c r="C80" s="1129"/>
      <c r="D80" s="1129"/>
      <c r="E80" s="1130"/>
      <c r="F80" s="1133" t="s">
        <v>2388</v>
      </c>
      <c r="G80" s="1134"/>
      <c r="H80" s="391" t="s">
        <v>2389</v>
      </c>
      <c r="I80" s="392" t="s">
        <v>2434</v>
      </c>
      <c r="J80" s="391" t="s">
        <v>2411</v>
      </c>
      <c r="K80" s="393" t="s">
        <v>2435</v>
      </c>
    </row>
    <row r="81" spans="1:11" ht="19.600000000000001">
      <c r="A81" s="1131"/>
      <c r="B81" s="1131"/>
      <c r="C81" s="1131"/>
      <c r="D81" s="1131"/>
      <c r="E81" s="1132"/>
      <c r="F81" s="394" t="s">
        <v>2391</v>
      </c>
      <c r="G81" s="394" t="s">
        <v>2392</v>
      </c>
      <c r="H81" s="394" t="s">
        <v>2391</v>
      </c>
      <c r="I81" s="394" t="s">
        <v>2392</v>
      </c>
      <c r="J81" s="394" t="s">
        <v>2391</v>
      </c>
      <c r="K81" s="395" t="s">
        <v>2392</v>
      </c>
    </row>
    <row r="82" spans="1:11" ht="19.05">
      <c r="A82" s="373"/>
      <c r="B82" s="373"/>
      <c r="C82" s="373" t="s">
        <v>2459</v>
      </c>
      <c r="D82" s="373"/>
      <c r="E82" s="373"/>
      <c r="F82" s="372">
        <f>H82+J82</f>
        <v>312687</v>
      </c>
      <c r="G82" s="372">
        <f>I82+K82</f>
        <v>2635233</v>
      </c>
      <c r="H82" s="372">
        <f>SUM(H83:H84)</f>
        <v>312687</v>
      </c>
      <c r="I82" s="372">
        <f>SUM(I83:I84)</f>
        <v>2635233</v>
      </c>
      <c r="J82" s="372">
        <f>SUM(J83:J84)</f>
        <v>0</v>
      </c>
      <c r="K82" s="372">
        <f>SUM(K83:K84)</f>
        <v>0</v>
      </c>
    </row>
    <row r="83" spans="1:11" ht="19.05">
      <c r="A83" s="373"/>
      <c r="B83" s="373"/>
      <c r="C83" s="373"/>
      <c r="D83" s="373" t="s">
        <v>2460</v>
      </c>
      <c r="E83" s="373"/>
      <c r="F83" s="372">
        <f>H83+J83</f>
        <v>312687</v>
      </c>
      <c r="G83" s="372">
        <f>I83+K83</f>
        <v>2635233</v>
      </c>
      <c r="H83" s="372">
        <v>312687</v>
      </c>
      <c r="I83" s="372">
        <v>2635233</v>
      </c>
      <c r="J83" s="372"/>
      <c r="K83" s="375"/>
    </row>
    <row r="84" spans="1:11" ht="19.05">
      <c r="A84" s="373"/>
      <c r="B84" s="373"/>
      <c r="C84" s="373"/>
      <c r="D84" s="373" t="s">
        <v>2461</v>
      </c>
      <c r="E84" s="373"/>
      <c r="F84" s="372"/>
      <c r="G84" s="372"/>
      <c r="H84" s="372"/>
      <c r="I84" s="372"/>
      <c r="J84" s="372"/>
      <c r="K84" s="375"/>
    </row>
    <row r="85" spans="1:11" ht="19.05">
      <c r="A85" s="373"/>
      <c r="B85" s="373"/>
      <c r="C85" s="373" t="s">
        <v>2462</v>
      </c>
      <c r="D85" s="373"/>
      <c r="E85" s="373"/>
      <c r="F85" s="372"/>
      <c r="G85" s="372"/>
      <c r="H85" s="372"/>
      <c r="I85" s="372"/>
      <c r="J85" s="372"/>
      <c r="K85" s="375"/>
    </row>
    <row r="86" spans="1:11" ht="19.05">
      <c r="A86" s="373"/>
      <c r="B86" s="373"/>
      <c r="C86" s="373"/>
      <c r="D86" s="373" t="s">
        <v>2463</v>
      </c>
      <c r="E86" s="373"/>
      <c r="F86" s="372"/>
      <c r="G86" s="372"/>
      <c r="H86" s="372"/>
      <c r="I86" s="372"/>
      <c r="J86" s="372"/>
      <c r="K86" s="375"/>
    </row>
    <row r="87" spans="1:11" ht="19.05">
      <c r="A87" s="373"/>
      <c r="B87" s="373"/>
      <c r="C87" s="373"/>
      <c r="D87" s="373" t="s">
        <v>2464</v>
      </c>
      <c r="E87" s="373"/>
      <c r="F87" s="372"/>
      <c r="G87" s="372"/>
      <c r="H87" s="372"/>
      <c r="I87" s="372"/>
      <c r="J87" s="372"/>
      <c r="K87" s="375"/>
    </row>
    <row r="88" spans="1:11" ht="19.05">
      <c r="A88" s="373"/>
      <c r="B88" s="373"/>
      <c r="C88" s="373" t="s">
        <v>2465</v>
      </c>
      <c r="D88" s="373"/>
      <c r="E88" s="373"/>
      <c r="F88" s="372"/>
      <c r="G88" s="372"/>
      <c r="H88" s="372"/>
      <c r="I88" s="372"/>
      <c r="J88" s="372"/>
      <c r="K88" s="372"/>
    </row>
    <row r="89" spans="1:11" ht="19.05">
      <c r="A89" s="373"/>
      <c r="B89" s="373"/>
      <c r="C89" s="373"/>
      <c r="D89" s="373" t="s">
        <v>2466</v>
      </c>
      <c r="E89" s="373"/>
      <c r="F89" s="372"/>
      <c r="G89" s="372"/>
      <c r="H89" s="372"/>
      <c r="I89" s="372"/>
      <c r="J89" s="372"/>
      <c r="K89" s="375"/>
    </row>
    <row r="90" spans="1:11" ht="19.05">
      <c r="A90" s="373"/>
      <c r="B90" s="373"/>
      <c r="C90" s="396" t="s">
        <v>2467</v>
      </c>
      <c r="D90" s="373"/>
      <c r="E90" s="373"/>
      <c r="F90" s="372">
        <f t="shared" ref="F90:G98" si="6">H90+J90</f>
        <v>34500</v>
      </c>
      <c r="G90" s="372">
        <f t="shared" si="6"/>
        <v>34500</v>
      </c>
      <c r="H90" s="372">
        <v>34500</v>
      </c>
      <c r="I90" s="372">
        <v>34500</v>
      </c>
      <c r="J90" s="372"/>
      <c r="K90" s="375"/>
    </row>
    <row r="91" spans="1:11" ht="19.05">
      <c r="A91" s="373"/>
      <c r="B91" s="374" t="s">
        <v>2468</v>
      </c>
      <c r="C91" s="373"/>
      <c r="D91" s="373"/>
      <c r="E91" s="373"/>
      <c r="F91" s="372">
        <f t="shared" si="6"/>
        <v>16063938</v>
      </c>
      <c r="G91" s="372">
        <f t="shared" si="6"/>
        <v>30681267</v>
      </c>
      <c r="H91" s="372">
        <f>H92+H97+H101+H108+H114+H117</f>
        <v>969559</v>
      </c>
      <c r="I91" s="372">
        <f>I92+I97+I101+I108+I114+I117</f>
        <v>2602026</v>
      </c>
      <c r="J91" s="372">
        <f>J92+J97+J101+J108+J114+J117</f>
        <v>15094379</v>
      </c>
      <c r="K91" s="372">
        <f>K92+K97+K101+K108+K114+K117</f>
        <v>28079241</v>
      </c>
    </row>
    <row r="92" spans="1:11" ht="19.05">
      <c r="A92" s="373"/>
      <c r="B92" s="373"/>
      <c r="C92" s="374" t="s">
        <v>2437</v>
      </c>
      <c r="D92" s="373"/>
      <c r="E92" s="373"/>
      <c r="F92" s="372">
        <f t="shared" si="6"/>
        <v>6380222</v>
      </c>
      <c r="G92" s="372">
        <f t="shared" si="6"/>
        <v>8612510</v>
      </c>
      <c r="H92" s="372">
        <f>SUM(H93:H96)</f>
        <v>16900</v>
      </c>
      <c r="I92" s="372">
        <f>SUM(I93:I96)</f>
        <v>316900</v>
      </c>
      <c r="J92" s="372">
        <f>SUM(J93:J96)</f>
        <v>6363322</v>
      </c>
      <c r="K92" s="372">
        <f>SUM(K93:K96)</f>
        <v>8295610</v>
      </c>
    </row>
    <row r="93" spans="1:11" ht="19.05">
      <c r="A93" s="373"/>
      <c r="B93" s="373"/>
      <c r="C93" s="374"/>
      <c r="D93" s="373" t="s">
        <v>2438</v>
      </c>
      <c r="E93" s="373"/>
      <c r="F93" s="372">
        <f t="shared" si="6"/>
        <v>0</v>
      </c>
      <c r="G93" s="372">
        <f t="shared" si="6"/>
        <v>300000</v>
      </c>
      <c r="H93" s="372">
        <v>0</v>
      </c>
      <c r="I93" s="372">
        <v>300000</v>
      </c>
      <c r="J93" s="372"/>
      <c r="K93" s="375"/>
    </row>
    <row r="94" spans="1:11" ht="19.05">
      <c r="A94" s="373"/>
      <c r="B94" s="373"/>
      <c r="C94" s="374"/>
      <c r="D94" s="373" t="s">
        <v>2439</v>
      </c>
      <c r="E94" s="373"/>
      <c r="F94" s="372">
        <f t="shared" si="6"/>
        <v>16900</v>
      </c>
      <c r="G94" s="372">
        <f t="shared" si="6"/>
        <v>306106</v>
      </c>
      <c r="H94" s="372">
        <v>16900</v>
      </c>
      <c r="I94" s="372">
        <v>16900</v>
      </c>
      <c r="J94" s="372">
        <v>0</v>
      </c>
      <c r="K94" s="375">
        <v>289206</v>
      </c>
    </row>
    <row r="95" spans="1:11" ht="19.05">
      <c r="A95" s="373"/>
      <c r="B95" s="373"/>
      <c r="C95" s="374"/>
      <c r="D95" s="373" t="s">
        <v>2440</v>
      </c>
      <c r="E95" s="373"/>
      <c r="F95" s="372">
        <f t="shared" si="6"/>
        <v>6363322</v>
      </c>
      <c r="G95" s="372">
        <f t="shared" si="6"/>
        <v>8006404</v>
      </c>
      <c r="H95" s="372">
        <v>0</v>
      </c>
      <c r="I95" s="372">
        <v>0</v>
      </c>
      <c r="J95" s="372">
        <v>6363322</v>
      </c>
      <c r="K95" s="375">
        <v>8006404</v>
      </c>
    </row>
    <row r="96" spans="1:11" ht="19.05">
      <c r="A96" s="373"/>
      <c r="B96" s="373"/>
      <c r="C96" s="374"/>
      <c r="D96" s="373" t="s">
        <v>2441</v>
      </c>
      <c r="E96" s="373"/>
      <c r="F96" s="372">
        <f t="shared" si="6"/>
        <v>0</v>
      </c>
      <c r="G96" s="372">
        <f t="shared" si="6"/>
        <v>0</v>
      </c>
      <c r="H96" s="372"/>
      <c r="I96" s="372"/>
      <c r="J96" s="372"/>
      <c r="K96" s="375"/>
    </row>
    <row r="97" spans="1:11" ht="19.05">
      <c r="A97" s="373"/>
      <c r="B97" s="373"/>
      <c r="C97" s="374" t="s">
        <v>2442</v>
      </c>
      <c r="D97" s="373"/>
      <c r="E97" s="373"/>
      <c r="F97" s="372">
        <f t="shared" si="6"/>
        <v>0</v>
      </c>
      <c r="G97" s="372">
        <f t="shared" si="6"/>
        <v>0</v>
      </c>
      <c r="H97" s="372">
        <f>SUM(H98:H100)</f>
        <v>0</v>
      </c>
      <c r="I97" s="372">
        <f>SUM(I98:I100)</f>
        <v>0</v>
      </c>
      <c r="J97" s="372">
        <f>SUM(J98:J100)</f>
        <v>0</v>
      </c>
      <c r="K97" s="372">
        <f>SUM(K98:K100)</f>
        <v>0</v>
      </c>
    </row>
    <row r="98" spans="1:11" ht="19.05">
      <c r="A98" s="373"/>
      <c r="B98" s="373"/>
      <c r="C98" s="374"/>
      <c r="D98" s="373" t="s">
        <v>2443</v>
      </c>
      <c r="E98" s="373"/>
      <c r="F98" s="372">
        <f t="shared" si="6"/>
        <v>0</v>
      </c>
      <c r="G98" s="372">
        <f t="shared" si="6"/>
        <v>0</v>
      </c>
      <c r="H98" s="372"/>
      <c r="I98" s="372"/>
      <c r="J98" s="372"/>
      <c r="K98" s="375"/>
    </row>
    <row r="99" spans="1:11" ht="19.05">
      <c r="A99" s="373"/>
      <c r="B99" s="373"/>
      <c r="C99" s="374"/>
      <c r="D99" s="373" t="s">
        <v>2444</v>
      </c>
      <c r="E99" s="373"/>
      <c r="F99" s="372"/>
      <c r="G99" s="372"/>
      <c r="H99" s="372"/>
      <c r="I99" s="372"/>
      <c r="J99" s="372"/>
      <c r="K99" s="375"/>
    </row>
    <row r="100" spans="1:11" ht="19.05">
      <c r="A100" s="373"/>
      <c r="B100" s="373"/>
      <c r="C100" s="374"/>
      <c r="D100" s="373" t="s">
        <v>2445</v>
      </c>
      <c r="E100" s="373"/>
      <c r="F100" s="372">
        <f t="shared" ref="F100:G102" si="7">H100+J100</f>
        <v>0</v>
      </c>
      <c r="G100" s="372">
        <f t="shared" si="7"/>
        <v>0</v>
      </c>
      <c r="H100" s="372">
        <v>0</v>
      </c>
      <c r="I100" s="372">
        <v>0</v>
      </c>
      <c r="J100" s="372"/>
      <c r="K100" s="375"/>
    </row>
    <row r="101" spans="1:11" ht="19.05">
      <c r="A101" s="373"/>
      <c r="B101" s="373"/>
      <c r="C101" s="374" t="s">
        <v>2446</v>
      </c>
      <c r="D101" s="373"/>
      <c r="E101" s="373"/>
      <c r="F101" s="372">
        <f t="shared" si="7"/>
        <v>9672216</v>
      </c>
      <c r="G101" s="372">
        <f t="shared" si="7"/>
        <v>21247257</v>
      </c>
      <c r="H101" s="372">
        <f>SUM(H102:H105)</f>
        <v>941159</v>
      </c>
      <c r="I101" s="372">
        <f>SUM(I102:I105)</f>
        <v>1463626</v>
      </c>
      <c r="J101" s="372">
        <f>SUM(J102:J105)</f>
        <v>8731057</v>
      </c>
      <c r="K101" s="372">
        <f>SUM(K102:K105)</f>
        <v>19783631</v>
      </c>
    </row>
    <row r="102" spans="1:11" ht="19.05">
      <c r="A102" s="373"/>
      <c r="B102" s="373"/>
      <c r="C102" s="374"/>
      <c r="D102" s="373" t="s">
        <v>2447</v>
      </c>
      <c r="E102" s="373"/>
      <c r="F102" s="372">
        <f t="shared" si="7"/>
        <v>76117</v>
      </c>
      <c r="G102" s="372">
        <f t="shared" si="7"/>
        <v>122117</v>
      </c>
      <c r="H102" s="372">
        <v>58000</v>
      </c>
      <c r="I102" s="372">
        <v>104000</v>
      </c>
      <c r="J102" s="372">
        <v>18117</v>
      </c>
      <c r="K102" s="375">
        <v>18117</v>
      </c>
    </row>
    <row r="103" spans="1:11" ht="19.05">
      <c r="A103" s="373"/>
      <c r="B103" s="373"/>
      <c r="C103" s="374"/>
      <c r="D103" s="373" t="s">
        <v>2448</v>
      </c>
      <c r="E103" s="373"/>
      <c r="F103" s="372"/>
      <c r="G103" s="372"/>
      <c r="H103" s="372"/>
      <c r="I103" s="372"/>
      <c r="J103" s="372"/>
      <c r="K103" s="375"/>
    </row>
    <row r="104" spans="1:11" ht="19.05">
      <c r="A104" s="373"/>
      <c r="B104" s="373"/>
      <c r="C104" s="374"/>
      <c r="D104" s="373" t="s">
        <v>2449</v>
      </c>
      <c r="E104" s="373"/>
      <c r="F104" s="372">
        <f>H104+J104</f>
        <v>0</v>
      </c>
      <c r="G104" s="372">
        <f>I104+K104</f>
        <v>0</v>
      </c>
      <c r="H104" s="372"/>
      <c r="I104" s="372"/>
      <c r="J104" s="372"/>
      <c r="K104" s="375"/>
    </row>
    <row r="105" spans="1:11" ht="19.05">
      <c r="A105" s="373"/>
      <c r="B105" s="373"/>
      <c r="C105" s="374"/>
      <c r="D105" s="373" t="s">
        <v>2450</v>
      </c>
      <c r="E105" s="373"/>
      <c r="F105" s="372">
        <f>H105+J105</f>
        <v>9596099</v>
      </c>
      <c r="G105" s="372">
        <f>I105+K105</f>
        <v>21125140</v>
      </c>
      <c r="H105" s="372">
        <v>883159</v>
      </c>
      <c r="I105" s="372">
        <v>1359626</v>
      </c>
      <c r="J105" s="372">
        <v>8712940</v>
      </c>
      <c r="K105" s="375">
        <v>19765514</v>
      </c>
    </row>
    <row r="106" spans="1:11" ht="19.600000000000001">
      <c r="A106" s="1128" t="s">
        <v>2387</v>
      </c>
      <c r="B106" s="1129"/>
      <c r="C106" s="1129"/>
      <c r="D106" s="1129"/>
      <c r="E106" s="1130"/>
      <c r="F106" s="1133" t="s">
        <v>2388</v>
      </c>
      <c r="G106" s="1134"/>
      <c r="H106" s="391" t="s">
        <v>2389</v>
      </c>
      <c r="I106" s="392" t="s">
        <v>2434</v>
      </c>
      <c r="J106" s="391" t="s">
        <v>2411</v>
      </c>
      <c r="K106" s="393" t="s">
        <v>2435</v>
      </c>
    </row>
    <row r="107" spans="1:11" ht="19.600000000000001">
      <c r="A107" s="1131"/>
      <c r="B107" s="1131"/>
      <c r="C107" s="1131"/>
      <c r="D107" s="1131"/>
      <c r="E107" s="1132"/>
      <c r="F107" s="394" t="s">
        <v>2391</v>
      </c>
      <c r="G107" s="394" t="s">
        <v>2392</v>
      </c>
      <c r="H107" s="394" t="s">
        <v>2391</v>
      </c>
      <c r="I107" s="394" t="s">
        <v>2392</v>
      </c>
      <c r="J107" s="394" t="s">
        <v>2391</v>
      </c>
      <c r="K107" s="395" t="s">
        <v>2392</v>
      </c>
    </row>
    <row r="108" spans="1:11" ht="19.05">
      <c r="A108" s="373"/>
      <c r="B108" s="373"/>
      <c r="C108" s="374" t="s">
        <v>2451</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2452</v>
      </c>
      <c r="E109" s="373"/>
      <c r="F109" s="372">
        <f t="shared" si="8"/>
        <v>0</v>
      </c>
      <c r="G109" s="372">
        <f t="shared" si="8"/>
        <v>0</v>
      </c>
      <c r="H109" s="372"/>
      <c r="I109" s="372"/>
      <c r="J109" s="372"/>
      <c r="K109" s="375"/>
    </row>
    <row r="110" spans="1:11" ht="19.05">
      <c r="A110" s="373"/>
      <c r="B110" s="373"/>
      <c r="C110" s="374"/>
      <c r="D110" s="373" t="s">
        <v>2453</v>
      </c>
      <c r="E110" s="373"/>
      <c r="F110" s="372">
        <f t="shared" si="8"/>
        <v>0</v>
      </c>
      <c r="G110" s="372">
        <f t="shared" si="8"/>
        <v>0</v>
      </c>
      <c r="H110" s="372"/>
      <c r="I110" s="372"/>
      <c r="J110" s="372"/>
      <c r="K110" s="375"/>
    </row>
    <row r="111" spans="1:11" ht="19.05">
      <c r="A111" s="373"/>
      <c r="B111" s="373"/>
      <c r="C111" s="374"/>
      <c r="D111" s="373" t="s">
        <v>2454</v>
      </c>
      <c r="E111" s="373"/>
      <c r="F111" s="372">
        <f t="shared" si="8"/>
        <v>0</v>
      </c>
      <c r="G111" s="372">
        <f t="shared" si="8"/>
        <v>0</v>
      </c>
      <c r="H111" s="372"/>
      <c r="I111" s="372"/>
      <c r="J111" s="372"/>
      <c r="K111" s="375"/>
    </row>
    <row r="112" spans="1:11" ht="19.05">
      <c r="A112" s="373"/>
      <c r="B112" s="373"/>
      <c r="C112" s="374"/>
      <c r="D112" s="373" t="s">
        <v>2455</v>
      </c>
      <c r="E112" s="373"/>
      <c r="F112" s="372"/>
      <c r="G112" s="372"/>
      <c r="H112" s="372"/>
      <c r="I112" s="372"/>
      <c r="J112" s="372"/>
      <c r="K112" s="375"/>
    </row>
    <row r="113" spans="1:11" ht="19.05">
      <c r="A113" s="373"/>
      <c r="B113" s="373"/>
      <c r="C113" s="374"/>
      <c r="D113" s="373" t="s">
        <v>2456</v>
      </c>
      <c r="E113" s="373"/>
      <c r="F113" s="372"/>
      <c r="G113" s="372"/>
      <c r="H113" s="372"/>
      <c r="I113" s="372"/>
      <c r="J113" s="372"/>
      <c r="K113" s="375"/>
    </row>
    <row r="114" spans="1:11" ht="19.05">
      <c r="A114" s="373"/>
      <c r="B114" s="373"/>
      <c r="C114" s="373" t="s">
        <v>2457</v>
      </c>
      <c r="D114" s="373"/>
      <c r="E114" s="373"/>
      <c r="F114" s="372">
        <f t="shared" ref="F114:G118" si="9">H114+J114</f>
        <v>11500</v>
      </c>
      <c r="G114" s="372">
        <f t="shared" si="9"/>
        <v>821500</v>
      </c>
      <c r="H114" s="372">
        <f>SUM(H115:H116)</f>
        <v>11500</v>
      </c>
      <c r="I114" s="372">
        <f>SUM(I115:I116)</f>
        <v>821500</v>
      </c>
      <c r="J114" s="372">
        <f>SUM(J115:J116)</f>
        <v>0</v>
      </c>
      <c r="K114" s="372">
        <f>SUM(K115:K116)</f>
        <v>0</v>
      </c>
    </row>
    <row r="115" spans="1:11" ht="19.05">
      <c r="A115" s="373"/>
      <c r="B115" s="373"/>
      <c r="C115" s="373"/>
      <c r="D115" s="373" t="s">
        <v>2458</v>
      </c>
      <c r="E115" s="373"/>
      <c r="F115" s="372">
        <f t="shared" si="9"/>
        <v>0</v>
      </c>
      <c r="G115" s="372">
        <f t="shared" si="9"/>
        <v>0</v>
      </c>
      <c r="H115" s="372"/>
      <c r="I115" s="372"/>
      <c r="J115" s="372"/>
      <c r="K115" s="375"/>
    </row>
    <row r="116" spans="1:11" ht="19.05">
      <c r="A116" s="373"/>
      <c r="B116" s="373"/>
      <c r="C116" s="373"/>
      <c r="D116" s="373" t="s">
        <v>1526</v>
      </c>
      <c r="E116" s="373"/>
      <c r="F116" s="372">
        <f t="shared" si="9"/>
        <v>11500</v>
      </c>
      <c r="G116" s="372">
        <f t="shared" si="9"/>
        <v>821500</v>
      </c>
      <c r="H116" s="372">
        <v>11500</v>
      </c>
      <c r="I116" s="372">
        <v>821500</v>
      </c>
      <c r="J116" s="372"/>
      <c r="K116" s="375"/>
    </row>
    <row r="117" spans="1:11" ht="19.05">
      <c r="A117" s="373"/>
      <c r="B117" s="373"/>
      <c r="C117" s="373" t="s">
        <v>2469</v>
      </c>
      <c r="D117" s="373"/>
      <c r="E117" s="373"/>
      <c r="F117" s="372">
        <f t="shared" si="9"/>
        <v>0</v>
      </c>
      <c r="G117" s="372">
        <f t="shared" si="9"/>
        <v>0</v>
      </c>
      <c r="H117" s="372">
        <v>0</v>
      </c>
      <c r="I117" s="372">
        <v>0</v>
      </c>
      <c r="J117" s="372"/>
      <c r="K117" s="375"/>
    </row>
    <row r="118" spans="1:11" ht="19.05">
      <c r="A118" s="373"/>
      <c r="B118" s="377" t="s">
        <v>2423</v>
      </c>
      <c r="C118" s="373"/>
      <c r="D118" s="373"/>
      <c r="E118" s="373"/>
      <c r="F118" s="372">
        <f t="shared" si="9"/>
        <v>25692884</v>
      </c>
      <c r="G118" s="372">
        <f t="shared" si="9"/>
        <v>73319515</v>
      </c>
      <c r="H118" s="372">
        <f>H56+H91</f>
        <v>10427505</v>
      </c>
      <c r="I118" s="372">
        <f>I56+I91</f>
        <v>43757404</v>
      </c>
      <c r="J118" s="372">
        <f>J56+J91</f>
        <v>15265379</v>
      </c>
      <c r="K118" s="372">
        <f>K56+K91</f>
        <v>29562111</v>
      </c>
    </row>
    <row r="119" spans="1:11" ht="19.05">
      <c r="A119" s="373"/>
      <c r="B119" s="373" t="s">
        <v>2470</v>
      </c>
      <c r="C119" s="373"/>
      <c r="D119" s="373"/>
      <c r="E119" s="373"/>
      <c r="F119" s="372"/>
      <c r="G119" s="372"/>
      <c r="H119" s="378"/>
      <c r="I119" s="379"/>
      <c r="J119" s="379"/>
      <c r="K119" s="380"/>
    </row>
    <row r="120" spans="1:11" ht="19.05">
      <c r="A120" s="373"/>
      <c r="B120" s="373" t="s">
        <v>2471</v>
      </c>
      <c r="C120" s="373"/>
      <c r="D120" s="373"/>
      <c r="E120" s="373"/>
      <c r="F120" s="372">
        <f>H120+J120</f>
        <v>0</v>
      </c>
      <c r="G120" s="372">
        <f>I120+K120</f>
        <v>39000</v>
      </c>
      <c r="H120" s="381">
        <v>0</v>
      </c>
      <c r="I120" s="382">
        <v>39000</v>
      </c>
      <c r="J120" s="382"/>
      <c r="K120" s="383"/>
    </row>
    <row r="121" spans="1:11" ht="19.05">
      <c r="A121" s="373"/>
      <c r="B121" s="373" t="s">
        <v>2472</v>
      </c>
      <c r="C121" s="373"/>
      <c r="D121" s="373"/>
      <c r="E121" s="373"/>
      <c r="F121" s="372"/>
      <c r="G121" s="372"/>
      <c r="H121" s="381"/>
      <c r="I121" s="382"/>
      <c r="J121" s="382"/>
      <c r="K121" s="383"/>
    </row>
    <row r="122" spans="1:11" ht="19.05">
      <c r="A122" s="373"/>
      <c r="B122" s="373" t="s">
        <v>2473</v>
      </c>
      <c r="C122" s="373"/>
      <c r="D122" s="373"/>
      <c r="E122" s="373"/>
      <c r="F122" s="372">
        <f>H122+J122</f>
        <v>0</v>
      </c>
      <c r="G122" s="372">
        <f>I122+K122</f>
        <v>25465</v>
      </c>
      <c r="H122" s="381">
        <v>0</v>
      </c>
      <c r="I122" s="382">
        <v>25465</v>
      </c>
      <c r="J122" s="382"/>
      <c r="K122" s="383"/>
    </row>
    <row r="123" spans="1:11" ht="19.05">
      <c r="A123" s="397"/>
      <c r="B123" s="373" t="s">
        <v>2469</v>
      </c>
      <c r="C123" s="397"/>
      <c r="D123" s="397"/>
      <c r="E123" s="397"/>
      <c r="F123" s="372"/>
      <c r="G123" s="372"/>
      <c r="H123" s="381"/>
      <c r="I123" s="382"/>
      <c r="J123" s="382"/>
      <c r="K123" s="383"/>
    </row>
    <row r="124" spans="1:11" ht="19.05">
      <c r="A124" s="373"/>
      <c r="B124" s="373" t="s">
        <v>2474</v>
      </c>
      <c r="C124" s="373"/>
      <c r="D124" s="373"/>
      <c r="E124" s="373"/>
      <c r="F124" s="372"/>
      <c r="G124" s="372"/>
      <c r="H124" s="381"/>
      <c r="I124" s="382"/>
      <c r="J124" s="382"/>
      <c r="K124" s="383"/>
    </row>
    <row r="125" spans="1:11" ht="19.05">
      <c r="A125" s="373" t="s">
        <v>2475</v>
      </c>
      <c r="B125" s="373"/>
      <c r="C125" s="373"/>
      <c r="D125" s="373"/>
      <c r="E125" s="373"/>
      <c r="F125" s="372"/>
      <c r="G125" s="372"/>
      <c r="H125" s="381"/>
      <c r="I125" s="382"/>
      <c r="J125" s="382"/>
      <c r="K125" s="383"/>
    </row>
    <row r="126" spans="1:11" ht="19.05">
      <c r="A126" s="373"/>
      <c r="B126" s="373" t="s">
        <v>2476</v>
      </c>
      <c r="C126" s="373"/>
      <c r="D126" s="373"/>
      <c r="E126" s="373"/>
      <c r="F126" s="372"/>
      <c r="G126" s="372"/>
      <c r="H126" s="381"/>
      <c r="I126" s="382"/>
      <c r="J126" s="382"/>
      <c r="K126" s="383"/>
    </row>
    <row r="127" spans="1:11" ht="19.05">
      <c r="A127" s="377" t="s">
        <v>2477</v>
      </c>
      <c r="B127" s="373"/>
      <c r="C127" s="373"/>
      <c r="D127" s="373"/>
      <c r="E127" s="398"/>
      <c r="F127" s="372">
        <f>F118+F119+F120+F121+F122+F123+F124+F125</f>
        <v>25692884</v>
      </c>
      <c r="G127" s="372">
        <f>G118+G119+G120+G121+G122+G123+G124+G125</f>
        <v>73383980</v>
      </c>
      <c r="H127" s="381"/>
      <c r="I127" s="382"/>
      <c r="J127" s="382"/>
      <c r="K127" s="383"/>
    </row>
    <row r="128" spans="1:11" ht="19.05">
      <c r="A128" s="373" t="s">
        <v>2478</v>
      </c>
      <c r="B128" s="373"/>
      <c r="C128" s="373"/>
      <c r="D128" s="373"/>
      <c r="E128" s="399"/>
      <c r="F128" s="372">
        <f>F53-F127</f>
        <v>171007969</v>
      </c>
      <c r="G128" s="372"/>
      <c r="H128" s="381"/>
      <c r="I128" s="382"/>
      <c r="J128" s="382"/>
      <c r="K128" s="383"/>
    </row>
    <row r="129" spans="1:11" ht="19.05">
      <c r="A129" s="373" t="s">
        <v>2479</v>
      </c>
      <c r="B129" s="373"/>
      <c r="C129" s="373"/>
      <c r="D129" s="373"/>
      <c r="E129" s="373"/>
      <c r="F129" s="372">
        <f>F127+F128</f>
        <v>196700853</v>
      </c>
      <c r="G129" s="372"/>
      <c r="H129" s="381"/>
      <c r="I129" s="382"/>
      <c r="J129" s="382"/>
      <c r="K129" s="383"/>
    </row>
    <row r="130" spans="1:11" ht="19.05">
      <c r="A130" s="373" t="s">
        <v>2480</v>
      </c>
      <c r="B130" s="373"/>
      <c r="C130" s="373"/>
      <c r="D130" s="373"/>
      <c r="E130" s="373"/>
      <c r="F130" s="387">
        <v>3271194</v>
      </c>
      <c r="G130" s="372"/>
      <c r="H130" s="400"/>
      <c r="I130" s="382"/>
      <c r="J130" s="382"/>
      <c r="K130" s="383"/>
    </row>
    <row r="131" spans="1:11" ht="19.05">
      <c r="A131" s="377" t="s">
        <v>2481</v>
      </c>
      <c r="B131" s="373"/>
      <c r="C131" s="373"/>
      <c r="D131" s="373"/>
      <c r="E131" s="373"/>
      <c r="F131" s="387">
        <f>F128+F130</f>
        <v>174279163</v>
      </c>
      <c r="G131" s="372"/>
      <c r="H131" s="401"/>
      <c r="I131" s="389"/>
      <c r="J131" s="389"/>
      <c r="K131" s="390"/>
    </row>
    <row r="132" spans="1:11" ht="19.05">
      <c r="A132" s="370" t="s">
        <v>2482</v>
      </c>
      <c r="B132" s="370"/>
      <c r="C132" s="370"/>
      <c r="D132" s="370"/>
      <c r="E132" s="370" t="s">
        <v>2483</v>
      </c>
      <c r="F132" s="1123" t="s">
        <v>2484</v>
      </c>
      <c r="G132" s="1124"/>
      <c r="H132" s="402" t="s">
        <v>2485</v>
      </c>
      <c r="I132" s="402"/>
      <c r="J132" s="1125" t="s">
        <v>2486</v>
      </c>
      <c r="K132" s="1125"/>
    </row>
    <row r="133" spans="1:11" ht="19.05">
      <c r="A133" s="370"/>
      <c r="B133" s="370"/>
      <c r="C133" s="370"/>
      <c r="D133" s="370"/>
      <c r="E133" s="370"/>
      <c r="F133" s="1126" t="s">
        <v>2487</v>
      </c>
      <c r="G133" s="1127"/>
      <c r="H133" s="402"/>
      <c r="I133" s="402"/>
      <c r="J133" s="402"/>
      <c r="K133" s="402"/>
    </row>
    <row r="134" spans="1:11" ht="19.05">
      <c r="A134" s="370" t="s">
        <v>2488</v>
      </c>
      <c r="B134" s="403"/>
      <c r="C134" s="403"/>
      <c r="D134" s="403"/>
      <c r="E134" s="403"/>
      <c r="F134" s="404"/>
      <c r="G134" s="404"/>
      <c r="H134" s="404"/>
      <c r="I134" s="404"/>
      <c r="J134" s="404"/>
      <c r="K134" s="404"/>
    </row>
    <row r="135" spans="1:11" ht="19.05">
      <c r="A135" s="370" t="s">
        <v>2489</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row r="137" spans="1:11">
      <c r="A137" s="403"/>
      <c r="B137" s="403"/>
      <c r="C137" s="403"/>
      <c r="D137" s="403"/>
      <c r="E137" s="403"/>
      <c r="F137" s="404"/>
      <c r="G137" s="404"/>
      <c r="H137" s="404"/>
      <c r="I137" s="404"/>
      <c r="J137" s="404"/>
      <c r="K137" s="404"/>
    </row>
    <row r="138" spans="1:11">
      <c r="A138" s="403"/>
      <c r="B138" s="403"/>
      <c r="C138" s="403"/>
      <c r="D138" s="403"/>
      <c r="E138" s="403"/>
      <c r="F138" s="404"/>
      <c r="G138" s="404"/>
      <c r="H138" s="404"/>
      <c r="I138" s="404"/>
      <c r="J138" s="404"/>
      <c r="K138" s="404"/>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00000000-0004-0000-4300-000000000000}"/>
    <hyperlink ref="L2" location="預告統計資料發布時間表!A1" display="回發布時間表" xr:uid="{00000000-0004-0000-4300-000001000000}"/>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135"/>
  <sheetViews>
    <sheetView workbookViewId="0">
      <selection activeCell="L1" sqref="L1:L1048576"/>
    </sheetView>
  </sheetViews>
  <sheetFormatPr defaultRowHeight="16.149999999999999"/>
  <cols>
    <col min="6" max="6" width="12.5" bestFit="1" customWidth="1"/>
    <col min="7" max="7" width="62.5" bestFit="1" customWidth="1"/>
    <col min="8" max="8" width="11.5" bestFit="1" customWidth="1"/>
    <col min="9" max="9" width="15.3984375" bestFit="1" customWidth="1"/>
    <col min="10" max="10" width="12.5" bestFit="1" customWidth="1"/>
    <col min="11" max="11" width="21.19921875" bestFit="1" customWidth="1"/>
    <col min="12" max="12" width="8.8984375"/>
  </cols>
  <sheetData>
    <row r="1" spans="1:12" ht="19.600000000000001">
      <c r="A1" s="1137" t="s">
        <v>2583</v>
      </c>
      <c r="B1" s="1137"/>
      <c r="C1" s="1137"/>
      <c r="D1" s="1137"/>
      <c r="E1" s="354"/>
      <c r="F1" s="355"/>
      <c r="G1" s="355"/>
      <c r="H1" s="355"/>
      <c r="I1" s="355"/>
      <c r="J1" s="356" t="s">
        <v>1132</v>
      </c>
      <c r="K1" s="357" t="s">
        <v>2584</v>
      </c>
      <c r="L1" s="288"/>
    </row>
    <row r="2" spans="1:12" ht="19.600000000000001">
      <c r="A2" s="1138" t="s">
        <v>1431</v>
      </c>
      <c r="B2" s="1138"/>
      <c r="C2" s="1138"/>
      <c r="D2" s="1138"/>
      <c r="E2" s="358" t="s">
        <v>1432</v>
      </c>
      <c r="F2" s="359"/>
      <c r="G2" s="359"/>
      <c r="H2" s="359"/>
      <c r="I2" s="359"/>
      <c r="J2" s="356" t="s">
        <v>2585</v>
      </c>
      <c r="K2" s="360" t="s">
        <v>2383</v>
      </c>
      <c r="L2" s="317" t="s">
        <v>13</v>
      </c>
    </row>
    <row r="3" spans="1:12" ht="32.85">
      <c r="A3" s="1139" t="s">
        <v>2578</v>
      </c>
      <c r="B3" s="1140"/>
      <c r="C3" s="1140"/>
      <c r="D3" s="1140"/>
      <c r="E3" s="1140"/>
      <c r="F3" s="1140"/>
      <c r="G3" s="1140"/>
      <c r="H3" s="1140"/>
      <c r="I3" s="1140"/>
      <c r="J3" s="1140"/>
      <c r="K3" s="1140"/>
      <c r="L3" s="292"/>
    </row>
    <row r="4" spans="1:12" ht="19.600000000000001">
      <c r="A4" s="361"/>
      <c r="B4" s="361"/>
      <c r="C4" s="361"/>
      <c r="D4" s="361"/>
      <c r="E4" s="362" t="s">
        <v>2586</v>
      </c>
      <c r="F4" s="363"/>
      <c r="G4" s="364" t="s">
        <v>2579</v>
      </c>
      <c r="H4" s="355"/>
      <c r="I4" s="363"/>
      <c r="J4" s="363"/>
      <c r="K4" s="365" t="s">
        <v>2000</v>
      </c>
      <c r="L4" s="293"/>
    </row>
    <row r="5" spans="1:12" ht="19.600000000000001">
      <c r="A5" s="1128" t="s">
        <v>2587</v>
      </c>
      <c r="B5" s="1129"/>
      <c r="C5" s="1129"/>
      <c r="D5" s="1129"/>
      <c r="E5" s="1130"/>
      <c r="F5" s="1135" t="s">
        <v>2588</v>
      </c>
      <c r="G5" s="1136"/>
      <c r="H5" s="366" t="s">
        <v>2589</v>
      </c>
      <c r="I5" s="367" t="s">
        <v>1442</v>
      </c>
      <c r="J5" s="366" t="s">
        <v>2580</v>
      </c>
      <c r="K5" s="368" t="s">
        <v>1444</v>
      </c>
      <c r="L5" s="294"/>
    </row>
    <row r="6" spans="1:12" ht="19.600000000000001">
      <c r="A6" s="1131"/>
      <c r="B6" s="1131"/>
      <c r="C6" s="1131"/>
      <c r="D6" s="1131"/>
      <c r="E6" s="1132"/>
      <c r="F6" s="356" t="s">
        <v>2590</v>
      </c>
      <c r="G6" s="356" t="s">
        <v>2581</v>
      </c>
      <c r="H6" s="356" t="s">
        <v>2591</v>
      </c>
      <c r="I6" s="356" t="s">
        <v>2581</v>
      </c>
      <c r="J6" s="356" t="s">
        <v>2590</v>
      </c>
      <c r="K6" s="369" t="s">
        <v>1446</v>
      </c>
      <c r="L6" s="294"/>
    </row>
    <row r="7" spans="1:12" ht="19.05">
      <c r="A7" s="370"/>
      <c r="B7" s="371" t="s">
        <v>2592</v>
      </c>
      <c r="C7" s="370"/>
      <c r="D7" s="370"/>
      <c r="E7" s="370"/>
      <c r="F7" s="372">
        <f t="shared" ref="F7:G13" si="0">H7+J7</f>
        <v>15886893</v>
      </c>
      <c r="G7" s="372">
        <f t="shared" si="0"/>
        <v>100757842</v>
      </c>
      <c r="H7" s="372">
        <f>H8+H18+H19+H20+H21+H22+H25+H31+H34+H35+H36</f>
        <v>9987869</v>
      </c>
      <c r="I7" s="372">
        <f>I8+I18+I19+I20+I21+I22+I25+I31+I34+I35+I36</f>
        <v>75988775</v>
      </c>
      <c r="J7" s="372">
        <f>J8+J18+J19+J20+J21+J22+J25+J31+J34+J35+J36</f>
        <v>5899024</v>
      </c>
      <c r="K7" s="372">
        <f>K8+K18+K19+K20+K21+K22+K25+K31+K34+K35+K36</f>
        <v>24769067</v>
      </c>
      <c r="L7" s="294"/>
    </row>
    <row r="8" spans="1:12" ht="19.05">
      <c r="A8" s="373"/>
      <c r="B8" s="373"/>
      <c r="C8" s="374" t="s">
        <v>2593</v>
      </c>
      <c r="D8" s="373"/>
      <c r="E8" s="373"/>
      <c r="F8" s="372">
        <f t="shared" si="0"/>
        <v>5964213</v>
      </c>
      <c r="G8" s="372">
        <f t="shared" si="0"/>
        <v>56202103</v>
      </c>
      <c r="H8" s="372">
        <f>H9+H10+H11+H12+H13+H16+H17</f>
        <v>5964213</v>
      </c>
      <c r="I8" s="372">
        <f>I9+I10+I11+I12+I13+I16+I17</f>
        <v>56202103</v>
      </c>
      <c r="J8" s="372">
        <f>J9+J10+J11+J12+J13+J16+J17</f>
        <v>0</v>
      </c>
      <c r="K8" s="372">
        <f>K9+K10+K11+K12+K13+K16+K17</f>
        <v>0</v>
      </c>
      <c r="L8" s="294"/>
    </row>
    <row r="9" spans="1:12" ht="19.05">
      <c r="A9" s="373"/>
      <c r="B9" s="373"/>
      <c r="C9" s="374"/>
      <c r="D9" s="373" t="s">
        <v>2594</v>
      </c>
      <c r="E9" s="370"/>
      <c r="F9" s="372">
        <f t="shared" si="0"/>
        <v>1493</v>
      </c>
      <c r="G9" s="372">
        <f t="shared" si="0"/>
        <v>23254</v>
      </c>
      <c r="H9" s="372">
        <v>1493</v>
      </c>
      <c r="I9" s="372">
        <v>23254</v>
      </c>
      <c r="J9" s="372"/>
      <c r="K9" s="375"/>
      <c r="L9" s="294"/>
    </row>
    <row r="10" spans="1:12" ht="19.05">
      <c r="A10" s="373"/>
      <c r="B10" s="373"/>
      <c r="C10" s="374"/>
      <c r="D10" s="373" t="s">
        <v>1454</v>
      </c>
      <c r="E10" s="373"/>
      <c r="F10" s="372">
        <f t="shared" si="0"/>
        <v>3101</v>
      </c>
      <c r="G10" s="372">
        <f t="shared" si="0"/>
        <v>202921</v>
      </c>
      <c r="H10" s="372">
        <v>3101</v>
      </c>
      <c r="I10" s="372">
        <v>202921</v>
      </c>
      <c r="J10" s="372"/>
      <c r="K10" s="375"/>
      <c r="L10" s="294"/>
    </row>
    <row r="11" spans="1:12" ht="19.05">
      <c r="A11" s="373"/>
      <c r="B11" s="373"/>
      <c r="C11" s="374"/>
      <c r="D11" s="373" t="s">
        <v>2595</v>
      </c>
      <c r="E11" s="373"/>
      <c r="F11" s="372">
        <f t="shared" si="0"/>
        <v>16450</v>
      </c>
      <c r="G11" s="372">
        <f t="shared" si="0"/>
        <v>73248</v>
      </c>
      <c r="H11" s="372">
        <v>16450</v>
      </c>
      <c r="I11" s="372">
        <v>73248</v>
      </c>
      <c r="J11" s="372"/>
      <c r="K11" s="375"/>
      <c r="L11" s="293"/>
    </row>
    <row r="12" spans="1:12" ht="19.05">
      <c r="A12" s="373"/>
      <c r="B12" s="373"/>
      <c r="C12" s="374"/>
      <c r="D12" s="373" t="s">
        <v>2582</v>
      </c>
      <c r="E12" s="373"/>
      <c r="F12" s="372">
        <f t="shared" si="0"/>
        <v>0</v>
      </c>
      <c r="G12" s="372">
        <f t="shared" si="0"/>
        <v>3635708</v>
      </c>
      <c r="H12" s="372">
        <v>0</v>
      </c>
      <c r="I12" s="372">
        <v>3635708</v>
      </c>
      <c r="J12" s="372"/>
      <c r="K12" s="375"/>
      <c r="L12" s="293"/>
    </row>
    <row r="13" spans="1:12" ht="19.05">
      <c r="A13" s="373"/>
      <c r="B13" s="373"/>
      <c r="C13" s="374"/>
      <c r="D13" s="373" t="s">
        <v>1457</v>
      </c>
      <c r="E13" s="373"/>
      <c r="F13" s="372">
        <f t="shared" si="0"/>
        <v>34802</v>
      </c>
      <c r="G13" s="372">
        <f t="shared" si="0"/>
        <v>229083</v>
      </c>
      <c r="H13" s="372">
        <f>SUM(H14:H15)</f>
        <v>34802</v>
      </c>
      <c r="I13" s="372">
        <f>SUM(I14:I15)</f>
        <v>229083</v>
      </c>
      <c r="J13" s="372">
        <f>SUM(J14:J15)</f>
        <v>0</v>
      </c>
      <c r="K13" s="372">
        <f>SUM(K14:K15)</f>
        <v>0</v>
      </c>
      <c r="L13" s="293"/>
    </row>
    <row r="14" spans="1:12" ht="19.05">
      <c r="A14" s="373"/>
      <c r="B14" s="373"/>
      <c r="C14" s="374"/>
      <c r="D14" s="373"/>
      <c r="E14" s="373" t="s">
        <v>2596</v>
      </c>
      <c r="F14" s="372"/>
      <c r="G14" s="372"/>
      <c r="H14" s="372"/>
      <c r="I14" s="372"/>
      <c r="J14" s="372"/>
      <c r="K14" s="375"/>
      <c r="L14" s="293"/>
    </row>
    <row r="15" spans="1:12" ht="19.05">
      <c r="A15" s="373"/>
      <c r="B15" s="373"/>
      <c r="C15" s="374"/>
      <c r="D15" s="373"/>
      <c r="E15" s="373" t="s">
        <v>2597</v>
      </c>
      <c r="F15" s="372">
        <f>H15+J15</f>
        <v>34802</v>
      </c>
      <c r="G15" s="372">
        <f>I15+K15</f>
        <v>229083</v>
      </c>
      <c r="H15" s="372">
        <v>34802</v>
      </c>
      <c r="I15" s="372">
        <v>229083</v>
      </c>
      <c r="J15" s="372"/>
      <c r="K15" s="375"/>
      <c r="L15" s="293"/>
    </row>
    <row r="16" spans="1:12" ht="19.05">
      <c r="A16" s="373"/>
      <c r="B16" s="373"/>
      <c r="C16" s="374"/>
      <c r="D16" s="373" t="s">
        <v>2598</v>
      </c>
      <c r="E16" s="373"/>
      <c r="F16" s="372">
        <f>H16+J16</f>
        <v>5908367</v>
      </c>
      <c r="G16" s="372">
        <f>I16+K16</f>
        <v>52037889</v>
      </c>
      <c r="H16" s="372">
        <v>5908367</v>
      </c>
      <c r="I16" s="372">
        <v>52037889</v>
      </c>
      <c r="J16" s="372"/>
      <c r="K16" s="375"/>
      <c r="L16" s="293"/>
    </row>
    <row r="17" spans="1:11" ht="19.05">
      <c r="A17" s="373"/>
      <c r="B17" s="373"/>
      <c r="C17" s="374"/>
      <c r="D17" s="373" t="s">
        <v>1461</v>
      </c>
      <c r="E17" s="373"/>
      <c r="F17" s="372"/>
      <c r="G17" s="372"/>
      <c r="H17" s="372"/>
      <c r="I17" s="372"/>
      <c r="J17" s="372"/>
      <c r="K17" s="375"/>
    </row>
    <row r="18" spans="1:11" ht="19.05">
      <c r="A18" s="373"/>
      <c r="B18" s="373"/>
      <c r="C18" s="376" t="s">
        <v>1462</v>
      </c>
      <c r="D18" s="373"/>
      <c r="E18" s="373"/>
      <c r="F18" s="372"/>
      <c r="G18" s="372"/>
      <c r="H18" s="372"/>
      <c r="I18" s="372"/>
      <c r="J18" s="372"/>
      <c r="K18" s="375"/>
    </row>
    <row r="19" spans="1:11" ht="19.05">
      <c r="A19" s="373"/>
      <c r="B19" s="373"/>
      <c r="C19" s="376" t="s">
        <v>2599</v>
      </c>
      <c r="D19" s="373"/>
      <c r="E19" s="373"/>
      <c r="F19" s="372">
        <f>H19+J19</f>
        <v>0</v>
      </c>
      <c r="G19" s="372">
        <f>I19+K19</f>
        <v>6248</v>
      </c>
      <c r="H19" s="372">
        <v>0</v>
      </c>
      <c r="I19" s="372">
        <v>6248</v>
      </c>
      <c r="J19" s="372"/>
      <c r="K19" s="375"/>
    </row>
    <row r="20" spans="1:11" ht="19.05">
      <c r="A20" s="373"/>
      <c r="B20" s="373"/>
      <c r="C20" s="376" t="s">
        <v>1464</v>
      </c>
      <c r="D20" s="373"/>
      <c r="E20" s="373"/>
      <c r="F20" s="372">
        <f>H20+J20</f>
        <v>950904</v>
      </c>
      <c r="G20" s="372">
        <f>I20+K20</f>
        <v>3985571</v>
      </c>
      <c r="H20" s="372">
        <v>950904</v>
      </c>
      <c r="I20" s="372">
        <v>3985571</v>
      </c>
      <c r="J20" s="372"/>
      <c r="K20" s="375"/>
    </row>
    <row r="21" spans="1:11" ht="19.05">
      <c r="A21" s="373"/>
      <c r="B21" s="373"/>
      <c r="C21" s="376" t="s">
        <v>2600</v>
      </c>
      <c r="D21" s="373"/>
      <c r="E21" s="373"/>
      <c r="F21" s="372"/>
      <c r="G21" s="372"/>
      <c r="H21" s="372"/>
      <c r="I21" s="372"/>
      <c r="J21" s="372"/>
      <c r="K21" s="375"/>
    </row>
    <row r="22" spans="1:11" ht="19.05">
      <c r="A22" s="373"/>
      <c r="B22" s="373"/>
      <c r="C22" s="376" t="s">
        <v>1466</v>
      </c>
      <c r="D22" s="373"/>
      <c r="E22" s="373"/>
      <c r="F22" s="372">
        <f t="shared" ref="F22:G24" si="1">H22+J22</f>
        <v>229759</v>
      </c>
      <c r="G22" s="372">
        <f t="shared" si="1"/>
        <v>4521542</v>
      </c>
      <c r="H22" s="372">
        <f>SUM(H23:H24)</f>
        <v>229759</v>
      </c>
      <c r="I22" s="372">
        <f>SUM(I23:I24)</f>
        <v>4521542</v>
      </c>
      <c r="J22" s="372">
        <f>SUM(J23:J24)</f>
        <v>0</v>
      </c>
      <c r="K22" s="372">
        <f>SUM(K23:K24)</f>
        <v>0</v>
      </c>
    </row>
    <row r="23" spans="1:11" ht="19.05">
      <c r="A23" s="373"/>
      <c r="B23" s="373"/>
      <c r="C23" s="370"/>
      <c r="D23" s="376" t="s">
        <v>2601</v>
      </c>
      <c r="E23" s="373"/>
      <c r="F23" s="372">
        <f t="shared" si="1"/>
        <v>210000</v>
      </c>
      <c r="G23" s="372">
        <f t="shared" si="1"/>
        <v>4420194</v>
      </c>
      <c r="H23" s="372">
        <v>210000</v>
      </c>
      <c r="I23" s="372">
        <v>4420194</v>
      </c>
      <c r="J23" s="372"/>
      <c r="K23" s="375"/>
    </row>
    <row r="24" spans="1:11" ht="19.05">
      <c r="A24" s="373"/>
      <c r="B24" s="373"/>
      <c r="C24" s="373"/>
      <c r="D24" s="373" t="s">
        <v>1468</v>
      </c>
      <c r="E24" s="373"/>
      <c r="F24" s="372">
        <f t="shared" si="1"/>
        <v>19759</v>
      </c>
      <c r="G24" s="372">
        <f t="shared" si="1"/>
        <v>101348</v>
      </c>
      <c r="H24" s="372">
        <v>19759</v>
      </c>
      <c r="I24" s="372">
        <v>101348</v>
      </c>
      <c r="J24" s="372"/>
      <c r="K24" s="375"/>
    </row>
    <row r="25" spans="1:11" ht="19.05">
      <c r="A25" s="373"/>
      <c r="B25" s="373"/>
      <c r="C25" s="373" t="s">
        <v>2602</v>
      </c>
      <c r="D25" s="373"/>
      <c r="E25" s="373"/>
      <c r="F25" s="372"/>
      <c r="G25" s="372"/>
      <c r="H25" s="372"/>
      <c r="I25" s="372"/>
      <c r="J25" s="372"/>
      <c r="K25" s="375"/>
    </row>
    <row r="26" spans="1:11" ht="19.05">
      <c r="A26" s="373"/>
      <c r="B26" s="373"/>
      <c r="C26" s="373"/>
      <c r="D26" s="373" t="s">
        <v>1470</v>
      </c>
      <c r="E26" s="373"/>
      <c r="F26" s="372"/>
      <c r="G26" s="372"/>
      <c r="H26" s="372"/>
      <c r="I26" s="372"/>
      <c r="J26" s="372"/>
      <c r="K26" s="375"/>
    </row>
    <row r="27" spans="1:11" ht="19.05">
      <c r="A27" s="373"/>
      <c r="B27" s="373"/>
      <c r="C27" s="373"/>
      <c r="D27" s="373" t="s">
        <v>1471</v>
      </c>
      <c r="E27" s="373"/>
      <c r="F27" s="372"/>
      <c r="G27" s="372"/>
      <c r="H27" s="372"/>
      <c r="I27" s="372"/>
      <c r="J27" s="372"/>
      <c r="K27" s="375"/>
    </row>
    <row r="28" spans="1:11" ht="19.05">
      <c r="A28" s="373"/>
      <c r="B28" s="373"/>
      <c r="C28" s="373"/>
      <c r="D28" s="373" t="s">
        <v>2603</v>
      </c>
      <c r="E28" s="373"/>
      <c r="F28" s="372"/>
      <c r="G28" s="372"/>
      <c r="H28" s="372"/>
      <c r="I28" s="372"/>
      <c r="J28" s="372"/>
      <c r="K28" s="375"/>
    </row>
    <row r="29" spans="1:11" ht="19.600000000000001">
      <c r="A29" s="1128" t="s">
        <v>1473</v>
      </c>
      <c r="B29" s="1129"/>
      <c r="C29" s="1129"/>
      <c r="D29" s="1129"/>
      <c r="E29" s="1130"/>
      <c r="F29" s="1135" t="s">
        <v>1440</v>
      </c>
      <c r="G29" s="1136"/>
      <c r="H29" s="366" t="s">
        <v>2604</v>
      </c>
      <c r="I29" s="367" t="s">
        <v>1442</v>
      </c>
      <c r="J29" s="366" t="s">
        <v>1443</v>
      </c>
      <c r="K29" s="368" t="s">
        <v>1444</v>
      </c>
    </row>
    <row r="30" spans="1:11" ht="19.600000000000001">
      <c r="A30" s="1131"/>
      <c r="B30" s="1131"/>
      <c r="C30" s="1131"/>
      <c r="D30" s="1131"/>
      <c r="E30" s="1132"/>
      <c r="F30" s="356" t="s">
        <v>1445</v>
      </c>
      <c r="G30" s="356" t="s">
        <v>1446</v>
      </c>
      <c r="H30" s="356" t="s">
        <v>1445</v>
      </c>
      <c r="I30" s="356" t="s">
        <v>1446</v>
      </c>
      <c r="J30" s="356" t="s">
        <v>1445</v>
      </c>
      <c r="K30" s="369" t="s">
        <v>1446</v>
      </c>
    </row>
    <row r="31" spans="1:11" ht="19.05">
      <c r="A31" s="373"/>
      <c r="B31" s="373"/>
      <c r="C31" s="373" t="s">
        <v>1477</v>
      </c>
      <c r="D31" s="373"/>
      <c r="E31" s="373"/>
      <c r="F31" s="372">
        <f>H31+J31</f>
        <v>8427517</v>
      </c>
      <c r="G31" s="372">
        <f>I31+K31</f>
        <v>35077650</v>
      </c>
      <c r="H31" s="372">
        <f>SUM(H32:H33)</f>
        <v>2537517</v>
      </c>
      <c r="I31" s="372">
        <f>SUM(I32:I33)</f>
        <v>10349191</v>
      </c>
      <c r="J31" s="372">
        <f>SUM(J32:J33)</f>
        <v>5890000</v>
      </c>
      <c r="K31" s="372">
        <f>SUM(K32:K33)</f>
        <v>24728459</v>
      </c>
    </row>
    <row r="32" spans="1:11" ht="19.05">
      <c r="A32" s="373"/>
      <c r="B32" s="373"/>
      <c r="C32" s="373"/>
      <c r="D32" s="373" t="s">
        <v>1478</v>
      </c>
      <c r="E32" s="373"/>
      <c r="F32" s="372">
        <f>H32+J32</f>
        <v>8427517</v>
      </c>
      <c r="G32" s="372">
        <f>I32+K32</f>
        <v>35077650</v>
      </c>
      <c r="H32" s="372">
        <v>2537517</v>
      </c>
      <c r="I32" s="372">
        <v>10349191</v>
      </c>
      <c r="J32" s="372">
        <v>5890000</v>
      </c>
      <c r="K32" s="375">
        <v>24728459</v>
      </c>
    </row>
    <row r="33" spans="1:11" ht="19.05">
      <c r="A33" s="373"/>
      <c r="B33" s="373"/>
      <c r="C33" s="373"/>
      <c r="D33" s="373" t="s">
        <v>2605</v>
      </c>
      <c r="E33" s="373"/>
      <c r="F33" s="372"/>
      <c r="G33" s="372"/>
      <c r="H33" s="372"/>
      <c r="I33" s="372"/>
      <c r="J33" s="372"/>
      <c r="K33" s="375"/>
    </row>
    <row r="34" spans="1:11" ht="19.05">
      <c r="A34" s="373"/>
      <c r="B34" s="373"/>
      <c r="C34" s="373" t="s">
        <v>1480</v>
      </c>
      <c r="D34" s="373"/>
      <c r="E34" s="373"/>
      <c r="F34" s="372">
        <f>H34+J34</f>
        <v>236470</v>
      </c>
      <c r="G34" s="372">
        <f>I34+K34</f>
        <v>258470</v>
      </c>
      <c r="H34" s="372">
        <v>236470</v>
      </c>
      <c r="I34" s="372">
        <v>258470</v>
      </c>
      <c r="J34" s="372"/>
      <c r="K34" s="375"/>
    </row>
    <row r="35" spans="1:11" ht="19.05">
      <c r="A35" s="373"/>
      <c r="B35" s="373"/>
      <c r="C35" s="373" t="s">
        <v>2606</v>
      </c>
      <c r="D35" s="373"/>
      <c r="E35" s="373"/>
      <c r="F35" s="372"/>
      <c r="G35" s="372"/>
      <c r="H35" s="372"/>
      <c r="I35" s="372"/>
      <c r="J35" s="372"/>
      <c r="K35" s="375"/>
    </row>
    <row r="36" spans="1:11" ht="19.05">
      <c r="A36" s="373"/>
      <c r="B36" s="373"/>
      <c r="C36" s="373" t="s">
        <v>1482</v>
      </c>
      <c r="D36" s="373"/>
      <c r="E36" s="373"/>
      <c r="F36" s="372">
        <f>H36+J36</f>
        <v>78030</v>
      </c>
      <c r="G36" s="372">
        <f>I36+K36</f>
        <v>706258</v>
      </c>
      <c r="H36" s="372">
        <v>69006</v>
      </c>
      <c r="I36" s="372">
        <v>665650</v>
      </c>
      <c r="J36" s="372">
        <v>9024</v>
      </c>
      <c r="K36" s="375">
        <v>40608</v>
      </c>
    </row>
    <row r="37" spans="1:11" ht="19.05">
      <c r="A37" s="373"/>
      <c r="B37" s="373" t="s">
        <v>2607</v>
      </c>
      <c r="C37" s="373"/>
      <c r="D37" s="373"/>
      <c r="E37" s="373"/>
      <c r="F37" s="372"/>
      <c r="G37" s="372"/>
      <c r="H37" s="372"/>
      <c r="I37" s="372"/>
      <c r="J37" s="372"/>
      <c r="K37" s="375"/>
    </row>
    <row r="38" spans="1:11" ht="19.05">
      <c r="A38" s="373"/>
      <c r="B38" s="373"/>
      <c r="C38" s="373" t="s">
        <v>1484</v>
      </c>
      <c r="D38" s="373"/>
      <c r="E38" s="373"/>
      <c r="F38" s="372"/>
      <c r="G38" s="372"/>
      <c r="H38" s="372"/>
      <c r="I38" s="372"/>
      <c r="J38" s="372"/>
      <c r="K38" s="375"/>
    </row>
    <row r="39" spans="1:11" ht="19.05">
      <c r="A39" s="373"/>
      <c r="B39" s="373"/>
      <c r="C39" s="373"/>
      <c r="D39" s="373" t="s">
        <v>2608</v>
      </c>
      <c r="E39" s="373"/>
      <c r="F39" s="372"/>
      <c r="G39" s="372"/>
      <c r="H39" s="372"/>
      <c r="I39" s="372"/>
      <c r="J39" s="372"/>
      <c r="K39" s="375"/>
    </row>
    <row r="40" spans="1:11" ht="19.05">
      <c r="A40" s="373"/>
      <c r="B40" s="373"/>
      <c r="C40" s="373"/>
      <c r="D40" s="373" t="s">
        <v>1486</v>
      </c>
      <c r="E40" s="373"/>
      <c r="F40" s="372"/>
      <c r="G40" s="372"/>
      <c r="H40" s="372"/>
      <c r="I40" s="372"/>
      <c r="J40" s="372"/>
      <c r="K40" s="375"/>
    </row>
    <row r="41" spans="1:11" ht="19.05">
      <c r="A41" s="373"/>
      <c r="B41" s="373"/>
      <c r="C41" s="373"/>
      <c r="D41" s="373" t="s">
        <v>1487</v>
      </c>
      <c r="E41" s="373"/>
      <c r="F41" s="372"/>
      <c r="G41" s="372"/>
      <c r="H41" s="372"/>
      <c r="I41" s="372"/>
      <c r="J41" s="372"/>
      <c r="K41" s="375"/>
    </row>
    <row r="42" spans="1:11" ht="19.05">
      <c r="A42" s="373"/>
      <c r="B42" s="373"/>
      <c r="C42" s="373"/>
      <c r="D42" s="373" t="s">
        <v>1468</v>
      </c>
      <c r="E42" s="373"/>
      <c r="F42" s="372"/>
      <c r="G42" s="372"/>
      <c r="H42" s="372"/>
      <c r="I42" s="372"/>
      <c r="J42" s="372"/>
      <c r="K42" s="375"/>
    </row>
    <row r="43" spans="1:11" ht="19.05">
      <c r="A43" s="373"/>
      <c r="B43" s="377" t="s">
        <v>1489</v>
      </c>
      <c r="C43" s="373"/>
      <c r="D43" s="373"/>
      <c r="E43" s="373"/>
      <c r="F43" s="372">
        <f>H43+J43</f>
        <v>15886893</v>
      </c>
      <c r="G43" s="372">
        <f>I43+K43</f>
        <v>100757842</v>
      </c>
      <c r="H43" s="372">
        <f>H7+H37</f>
        <v>9987869</v>
      </c>
      <c r="I43" s="372">
        <f>I7+I37</f>
        <v>75988775</v>
      </c>
      <c r="J43" s="372">
        <f>J7+J37</f>
        <v>5899024</v>
      </c>
      <c r="K43" s="372">
        <f>K7+K37</f>
        <v>24769067</v>
      </c>
    </row>
    <row r="44" spans="1:11" ht="19.05">
      <c r="A44" s="373"/>
      <c r="B44" s="373" t="s">
        <v>1490</v>
      </c>
      <c r="C44" s="373"/>
      <c r="D44" s="373"/>
      <c r="E44" s="373"/>
      <c r="F44" s="372"/>
      <c r="G44" s="372"/>
      <c r="H44" s="378"/>
      <c r="I44" s="379"/>
      <c r="J44" s="379"/>
      <c r="K44" s="380"/>
    </row>
    <row r="45" spans="1:11" ht="19.05">
      <c r="A45" s="373"/>
      <c r="B45" s="373" t="s">
        <v>1491</v>
      </c>
      <c r="C45" s="373"/>
      <c r="D45" s="373"/>
      <c r="E45" s="373"/>
      <c r="F45" s="372"/>
      <c r="G45" s="372"/>
      <c r="H45" s="381"/>
      <c r="I45" s="382"/>
      <c r="J45" s="382"/>
      <c r="K45" s="383"/>
    </row>
    <row r="46" spans="1:11" ht="19.05">
      <c r="A46" s="373"/>
      <c r="B46" s="373" t="s">
        <v>1492</v>
      </c>
      <c r="C46" s="373"/>
      <c r="D46" s="373"/>
      <c r="E46" s="373"/>
      <c r="F46" s="372"/>
      <c r="G46" s="372"/>
      <c r="H46" s="381"/>
      <c r="I46" s="382"/>
      <c r="J46" s="382"/>
      <c r="K46" s="383"/>
    </row>
    <row r="47" spans="1:11" ht="19.05">
      <c r="A47" s="373"/>
      <c r="B47" s="373" t="s">
        <v>1493</v>
      </c>
      <c r="C47" s="373"/>
      <c r="D47" s="373"/>
      <c r="E47" s="373"/>
      <c r="F47" s="372"/>
      <c r="G47" s="372"/>
      <c r="H47" s="381"/>
      <c r="I47" s="382"/>
      <c r="J47" s="382"/>
      <c r="K47" s="383"/>
    </row>
    <row r="48" spans="1:11" ht="19.05">
      <c r="A48" s="373"/>
      <c r="B48" s="373" t="s">
        <v>1494</v>
      </c>
      <c r="C48" s="373"/>
      <c r="D48" s="373"/>
      <c r="E48" s="373"/>
      <c r="F48" s="372"/>
      <c r="G48" s="372"/>
      <c r="H48" s="381"/>
      <c r="I48" s="382"/>
      <c r="J48" s="382"/>
      <c r="K48" s="383"/>
    </row>
    <row r="49" spans="1:11" ht="19.05">
      <c r="A49" s="373" t="s">
        <v>1495</v>
      </c>
      <c r="B49" s="373"/>
      <c r="C49" s="373"/>
      <c r="D49" s="373"/>
      <c r="E49" s="373"/>
      <c r="F49" s="372"/>
      <c r="G49" s="372"/>
      <c r="H49" s="381"/>
      <c r="I49" s="382"/>
      <c r="J49" s="382"/>
      <c r="K49" s="383"/>
    </row>
    <row r="50" spans="1:11" ht="19.05">
      <c r="A50" s="373"/>
      <c r="B50" s="373" t="s">
        <v>2609</v>
      </c>
      <c r="C50" s="373"/>
      <c r="D50" s="373"/>
      <c r="E50" s="373"/>
      <c r="F50" s="372"/>
      <c r="G50" s="372"/>
      <c r="H50" s="381"/>
      <c r="I50" s="382"/>
      <c r="J50" s="382"/>
      <c r="K50" s="383"/>
    </row>
    <row r="51" spans="1:11" ht="19.05">
      <c r="A51" s="377" t="s">
        <v>2610</v>
      </c>
      <c r="B51" s="373"/>
      <c r="C51" s="373"/>
      <c r="D51" s="373"/>
      <c r="E51" s="384"/>
      <c r="F51" s="372">
        <f>F43+F44+F45+F46+F47+F48+F49</f>
        <v>15886893</v>
      </c>
      <c r="G51" s="372">
        <f>G43+G44+G45+G46+G47+G48+G49</f>
        <v>100757842</v>
      </c>
      <c r="H51" s="381"/>
      <c r="I51" s="381"/>
      <c r="J51" s="381"/>
      <c r="K51" s="381"/>
    </row>
    <row r="52" spans="1:11" ht="19.05">
      <c r="A52" s="377" t="s">
        <v>2611</v>
      </c>
      <c r="B52" s="373"/>
      <c r="C52" s="373"/>
      <c r="D52" s="373"/>
      <c r="E52" s="385"/>
      <c r="F52" s="386">
        <v>171007969</v>
      </c>
      <c r="G52" s="372"/>
      <c r="H52" s="381"/>
      <c r="I52" s="382"/>
      <c r="J52" s="382"/>
      <c r="K52" s="383"/>
    </row>
    <row r="53" spans="1:11" ht="19.05">
      <c r="A53" s="377" t="s">
        <v>2612</v>
      </c>
      <c r="B53" s="373"/>
      <c r="C53" s="373"/>
      <c r="D53" s="373"/>
      <c r="E53" s="385"/>
      <c r="F53" s="387">
        <f>F51+F52</f>
        <v>186894862</v>
      </c>
      <c r="G53" s="387"/>
      <c r="H53" s="388"/>
      <c r="I53" s="389"/>
      <c r="J53" s="389"/>
      <c r="K53" s="390"/>
    </row>
    <row r="54" spans="1:11" ht="19.600000000000001">
      <c r="A54" s="1128" t="s">
        <v>1473</v>
      </c>
      <c r="B54" s="1129"/>
      <c r="C54" s="1129"/>
      <c r="D54" s="1129"/>
      <c r="E54" s="1130"/>
      <c r="F54" s="1133" t="s">
        <v>2613</v>
      </c>
      <c r="G54" s="1134"/>
      <c r="H54" s="391" t="s">
        <v>1475</v>
      </c>
      <c r="I54" s="392" t="s">
        <v>1500</v>
      </c>
      <c r="J54" s="391" t="s">
        <v>2614</v>
      </c>
      <c r="K54" s="393" t="s">
        <v>2615</v>
      </c>
    </row>
    <row r="55" spans="1:11" ht="19.600000000000001">
      <c r="A55" s="1131"/>
      <c r="B55" s="1131"/>
      <c r="C55" s="1131"/>
      <c r="D55" s="1131"/>
      <c r="E55" s="1132"/>
      <c r="F55" s="394" t="s">
        <v>1445</v>
      </c>
      <c r="G55" s="394" t="s">
        <v>2616</v>
      </c>
      <c r="H55" s="394" t="s">
        <v>1445</v>
      </c>
      <c r="I55" s="394" t="s">
        <v>2616</v>
      </c>
      <c r="J55" s="394" t="s">
        <v>1445</v>
      </c>
      <c r="K55" s="395" t="s">
        <v>1446</v>
      </c>
    </row>
    <row r="56" spans="1:11" ht="19.05">
      <c r="A56" s="373"/>
      <c r="B56" s="374" t="s">
        <v>2617</v>
      </c>
      <c r="C56" s="373"/>
      <c r="D56" s="373"/>
      <c r="E56" s="373"/>
      <c r="F56" s="372">
        <f t="shared" ref="F56:G63" si="2">H56+J56</f>
        <v>12033262</v>
      </c>
      <c r="G56" s="372">
        <f t="shared" si="2"/>
        <v>54671510</v>
      </c>
      <c r="H56" s="372">
        <f>H57+H62+H66+H71+H77+H82+H85+H88+H90</f>
        <v>11564986</v>
      </c>
      <c r="I56" s="372">
        <f>I57+I62+I66+I71+I77+I82+I85+I88+I90</f>
        <v>52720364</v>
      </c>
      <c r="J56" s="372">
        <f>J57+J62+J66+J71+J77+J82+J85+J88+J90</f>
        <v>468276</v>
      </c>
      <c r="K56" s="372">
        <f>K57+K62+K66+K71+K77+K82+K85+K88+K90</f>
        <v>1951146</v>
      </c>
    </row>
    <row r="57" spans="1:11" ht="19.05">
      <c r="A57" s="373"/>
      <c r="B57" s="373"/>
      <c r="C57" s="374" t="s">
        <v>1504</v>
      </c>
      <c r="D57" s="373"/>
      <c r="E57" s="373"/>
      <c r="F57" s="372">
        <f t="shared" si="2"/>
        <v>5789954</v>
      </c>
      <c r="G57" s="372">
        <f t="shared" si="2"/>
        <v>29180307</v>
      </c>
      <c r="H57" s="372">
        <f>SUM(H58:H61)</f>
        <v>5789954</v>
      </c>
      <c r="I57" s="372">
        <f>SUM(I58:I61)</f>
        <v>29180307</v>
      </c>
      <c r="J57" s="372">
        <f>SUM(J58:J61)</f>
        <v>0</v>
      </c>
      <c r="K57" s="372">
        <f>SUM(K58:K61)</f>
        <v>0</v>
      </c>
    </row>
    <row r="58" spans="1:11" ht="19.05">
      <c r="A58" s="373"/>
      <c r="B58" s="373"/>
      <c r="C58" s="374"/>
      <c r="D58" s="373" t="s">
        <v>2618</v>
      </c>
      <c r="E58" s="373"/>
      <c r="F58" s="372">
        <f t="shared" si="2"/>
        <v>1378000</v>
      </c>
      <c r="G58" s="372">
        <f t="shared" si="2"/>
        <v>9974000</v>
      </c>
      <c r="H58" s="372">
        <v>1378000</v>
      </c>
      <c r="I58" s="372">
        <v>9974000</v>
      </c>
      <c r="J58" s="372"/>
      <c r="K58" s="375"/>
    </row>
    <row r="59" spans="1:11" ht="19.05">
      <c r="A59" s="373"/>
      <c r="B59" s="373"/>
      <c r="C59" s="374"/>
      <c r="D59" s="373" t="s">
        <v>1506</v>
      </c>
      <c r="E59" s="373"/>
      <c r="F59" s="372">
        <f t="shared" si="2"/>
        <v>980904</v>
      </c>
      <c r="G59" s="372">
        <f t="shared" si="2"/>
        <v>4950204</v>
      </c>
      <c r="H59" s="372">
        <v>980904</v>
      </c>
      <c r="I59" s="372">
        <v>4950204</v>
      </c>
      <c r="J59" s="372"/>
      <c r="K59" s="375"/>
    </row>
    <row r="60" spans="1:11" ht="19.05">
      <c r="A60" s="373"/>
      <c r="B60" s="373"/>
      <c r="C60" s="374"/>
      <c r="D60" s="373" t="s">
        <v>2619</v>
      </c>
      <c r="E60" s="373"/>
      <c r="F60" s="372">
        <f t="shared" si="2"/>
        <v>3319700</v>
      </c>
      <c r="G60" s="372">
        <f t="shared" si="2"/>
        <v>13522055</v>
      </c>
      <c r="H60" s="372">
        <v>3319700</v>
      </c>
      <c r="I60" s="372">
        <v>13522055</v>
      </c>
      <c r="J60" s="372">
        <v>0</v>
      </c>
      <c r="K60" s="375">
        <v>0</v>
      </c>
    </row>
    <row r="61" spans="1:11" ht="19.05">
      <c r="A61" s="373"/>
      <c r="B61" s="373"/>
      <c r="C61" s="374"/>
      <c r="D61" s="373" t="s">
        <v>1508</v>
      </c>
      <c r="E61" s="373"/>
      <c r="F61" s="372">
        <f t="shared" si="2"/>
        <v>111350</v>
      </c>
      <c r="G61" s="372">
        <f t="shared" si="2"/>
        <v>734048</v>
      </c>
      <c r="H61" s="372">
        <v>111350</v>
      </c>
      <c r="I61" s="372">
        <v>734048</v>
      </c>
      <c r="J61" s="372"/>
      <c r="K61" s="375"/>
    </row>
    <row r="62" spans="1:11" ht="19.05">
      <c r="A62" s="373"/>
      <c r="B62" s="373"/>
      <c r="C62" s="374" t="s">
        <v>2620</v>
      </c>
      <c r="D62" s="373"/>
      <c r="E62" s="373"/>
      <c r="F62" s="372">
        <f t="shared" si="2"/>
        <v>1338170</v>
      </c>
      <c r="G62" s="372">
        <f t="shared" si="2"/>
        <v>2432843</v>
      </c>
      <c r="H62" s="372">
        <f>SUM(H63:H65)</f>
        <v>1187894</v>
      </c>
      <c r="I62" s="372">
        <f>SUM(I63:I65)</f>
        <v>2282567</v>
      </c>
      <c r="J62" s="372">
        <f>SUM(J63:J65)</f>
        <v>150276</v>
      </c>
      <c r="K62" s="372">
        <f>SUM(K63:K65)</f>
        <v>150276</v>
      </c>
    </row>
    <row r="63" spans="1:11" ht="19.05">
      <c r="A63" s="373"/>
      <c r="B63" s="373"/>
      <c r="C63" s="374"/>
      <c r="D63" s="373" t="s">
        <v>1510</v>
      </c>
      <c r="E63" s="373"/>
      <c r="F63" s="372">
        <f t="shared" si="2"/>
        <v>46600</v>
      </c>
      <c r="G63" s="372">
        <f t="shared" si="2"/>
        <v>46600</v>
      </c>
      <c r="H63" s="372">
        <v>46600</v>
      </c>
      <c r="I63" s="372">
        <v>46600</v>
      </c>
      <c r="J63" s="372"/>
      <c r="K63" s="375"/>
    </row>
    <row r="64" spans="1:11" ht="19.05">
      <c r="A64" s="373"/>
      <c r="B64" s="373"/>
      <c r="C64" s="374"/>
      <c r="D64" s="373" t="s">
        <v>2621</v>
      </c>
      <c r="E64" s="373"/>
      <c r="F64" s="372"/>
      <c r="G64" s="372"/>
      <c r="H64" s="372"/>
      <c r="I64" s="372"/>
      <c r="J64" s="372"/>
      <c r="K64" s="375"/>
    </row>
    <row r="65" spans="1:11" ht="19.05">
      <c r="A65" s="373"/>
      <c r="B65" s="373"/>
      <c r="C65" s="374"/>
      <c r="D65" s="373" t="s">
        <v>2622</v>
      </c>
      <c r="E65" s="373"/>
      <c r="F65" s="372">
        <f t="shared" ref="F65:G67" si="3">H65+J65</f>
        <v>1291570</v>
      </c>
      <c r="G65" s="372">
        <f t="shared" si="3"/>
        <v>2386243</v>
      </c>
      <c r="H65" s="372">
        <v>1141294</v>
      </c>
      <c r="I65" s="372">
        <v>2235967</v>
      </c>
      <c r="J65" s="372">
        <v>150276</v>
      </c>
      <c r="K65" s="375">
        <v>150276</v>
      </c>
    </row>
    <row r="66" spans="1:11" ht="19.05">
      <c r="A66" s="373"/>
      <c r="B66" s="373"/>
      <c r="C66" s="374" t="s">
        <v>2623</v>
      </c>
      <c r="D66" s="373"/>
      <c r="E66" s="373"/>
      <c r="F66" s="372">
        <f t="shared" si="3"/>
        <v>2118681</v>
      </c>
      <c r="G66" s="372">
        <f t="shared" si="3"/>
        <v>9991395</v>
      </c>
      <c r="H66" s="372">
        <f>SUM(H67:H70)</f>
        <v>1800681</v>
      </c>
      <c r="I66" s="372">
        <f>SUM(I67:I70)</f>
        <v>8224645</v>
      </c>
      <c r="J66" s="372">
        <f>SUM(J67:J70)</f>
        <v>318000</v>
      </c>
      <c r="K66" s="372">
        <f>SUM(K67:K70)</f>
        <v>1766750</v>
      </c>
    </row>
    <row r="67" spans="1:11" ht="19.05">
      <c r="A67" s="373"/>
      <c r="B67" s="373"/>
      <c r="C67" s="374"/>
      <c r="D67" s="373" t="s">
        <v>1514</v>
      </c>
      <c r="E67" s="373"/>
      <c r="F67" s="372">
        <f t="shared" si="3"/>
        <v>1257748</v>
      </c>
      <c r="G67" s="372">
        <f t="shared" si="3"/>
        <v>5917953</v>
      </c>
      <c r="H67" s="372">
        <v>939748</v>
      </c>
      <c r="I67" s="372">
        <v>4151203</v>
      </c>
      <c r="J67" s="372">
        <v>318000</v>
      </c>
      <c r="K67" s="375">
        <v>1766750</v>
      </c>
    </row>
    <row r="68" spans="1:11" ht="19.05">
      <c r="A68" s="373"/>
      <c r="B68" s="373"/>
      <c r="C68" s="374"/>
      <c r="D68" s="373" t="s">
        <v>1515</v>
      </c>
      <c r="E68" s="373"/>
      <c r="F68" s="372"/>
      <c r="G68" s="372"/>
      <c r="H68" s="372"/>
      <c r="I68" s="372"/>
      <c r="J68" s="372"/>
      <c r="K68" s="375"/>
    </row>
    <row r="69" spans="1:11" ht="19.05">
      <c r="A69" s="373"/>
      <c r="B69" s="373"/>
      <c r="C69" s="374"/>
      <c r="D69" s="373" t="s">
        <v>1516</v>
      </c>
      <c r="E69" s="373"/>
      <c r="F69" s="372">
        <f t="shared" ref="F69:G74" si="4">H69+J69</f>
        <v>326154</v>
      </c>
      <c r="G69" s="372">
        <f t="shared" si="4"/>
        <v>1761980</v>
      </c>
      <c r="H69" s="372">
        <v>326154</v>
      </c>
      <c r="I69" s="372">
        <v>1761980</v>
      </c>
      <c r="J69" s="372"/>
      <c r="K69" s="375"/>
    </row>
    <row r="70" spans="1:11" ht="19.05">
      <c r="A70" s="373"/>
      <c r="B70" s="373"/>
      <c r="C70" s="374"/>
      <c r="D70" s="373" t="s">
        <v>1517</v>
      </c>
      <c r="E70" s="373"/>
      <c r="F70" s="372">
        <f t="shared" si="4"/>
        <v>534779</v>
      </c>
      <c r="G70" s="372">
        <f t="shared" si="4"/>
        <v>2311462</v>
      </c>
      <c r="H70" s="372">
        <v>534779</v>
      </c>
      <c r="I70" s="372">
        <v>2311462</v>
      </c>
      <c r="J70" s="372"/>
      <c r="K70" s="375"/>
    </row>
    <row r="71" spans="1:11" ht="19.05">
      <c r="A71" s="373"/>
      <c r="B71" s="373"/>
      <c r="C71" s="374" t="s">
        <v>1518</v>
      </c>
      <c r="D71" s="373"/>
      <c r="E71" s="373"/>
      <c r="F71" s="372">
        <f t="shared" si="4"/>
        <v>634199</v>
      </c>
      <c r="G71" s="372">
        <f t="shared" si="4"/>
        <v>2797139</v>
      </c>
      <c r="H71" s="372">
        <f>SUM(H72:H76)</f>
        <v>634199</v>
      </c>
      <c r="I71" s="372">
        <f>SUM(I72:I76)</f>
        <v>2797139</v>
      </c>
      <c r="J71" s="372">
        <f>SUM(J72:J76)</f>
        <v>0</v>
      </c>
      <c r="K71" s="372">
        <f>SUM(K72:K76)</f>
        <v>0</v>
      </c>
    </row>
    <row r="72" spans="1:11" ht="19.05">
      <c r="A72" s="373"/>
      <c r="B72" s="373"/>
      <c r="C72" s="374"/>
      <c r="D72" s="373" t="s">
        <v>1519</v>
      </c>
      <c r="E72" s="373"/>
      <c r="F72" s="372">
        <f t="shared" si="4"/>
        <v>304764</v>
      </c>
      <c r="G72" s="372">
        <f t="shared" si="4"/>
        <v>1917046</v>
      </c>
      <c r="H72" s="372">
        <v>304764</v>
      </c>
      <c r="I72" s="372">
        <v>1917046</v>
      </c>
      <c r="J72" s="372"/>
      <c r="K72" s="375"/>
    </row>
    <row r="73" spans="1:11" ht="19.05">
      <c r="A73" s="373"/>
      <c r="B73" s="373"/>
      <c r="C73" s="374"/>
      <c r="D73" s="373" t="s">
        <v>1520</v>
      </c>
      <c r="E73" s="373"/>
      <c r="F73" s="372">
        <f t="shared" si="4"/>
        <v>322227</v>
      </c>
      <c r="G73" s="372">
        <f t="shared" si="4"/>
        <v>872885</v>
      </c>
      <c r="H73" s="372">
        <v>322227</v>
      </c>
      <c r="I73" s="372">
        <v>872885</v>
      </c>
      <c r="J73" s="372"/>
      <c r="K73" s="375"/>
    </row>
    <row r="74" spans="1:11" ht="19.05">
      <c r="A74" s="373"/>
      <c r="B74" s="373"/>
      <c r="C74" s="374"/>
      <c r="D74" s="373" t="s">
        <v>2624</v>
      </c>
      <c r="E74" s="373"/>
      <c r="F74" s="372">
        <f t="shared" si="4"/>
        <v>7208</v>
      </c>
      <c r="G74" s="372">
        <f t="shared" si="4"/>
        <v>7208</v>
      </c>
      <c r="H74" s="372">
        <v>7208</v>
      </c>
      <c r="I74" s="372">
        <v>7208</v>
      </c>
      <c r="J74" s="372"/>
      <c r="K74" s="375"/>
    </row>
    <row r="75" spans="1:11" ht="19.05">
      <c r="A75" s="373"/>
      <c r="B75" s="373"/>
      <c r="C75" s="374"/>
      <c r="D75" s="373" t="s">
        <v>2625</v>
      </c>
      <c r="E75" s="373"/>
      <c r="F75" s="372"/>
      <c r="G75" s="372"/>
      <c r="H75" s="372"/>
      <c r="I75" s="372"/>
      <c r="J75" s="372"/>
      <c r="K75" s="375"/>
    </row>
    <row r="76" spans="1:11" ht="19.05">
      <c r="A76" s="373"/>
      <c r="B76" s="373"/>
      <c r="C76" s="374"/>
      <c r="D76" s="373" t="s">
        <v>2626</v>
      </c>
      <c r="E76" s="373"/>
      <c r="F76" s="372"/>
      <c r="G76" s="372"/>
      <c r="H76" s="372"/>
      <c r="I76" s="372"/>
      <c r="J76" s="372"/>
      <c r="K76" s="375"/>
    </row>
    <row r="77" spans="1:11" ht="19.05">
      <c r="A77" s="373"/>
      <c r="B77" s="373"/>
      <c r="C77" s="373" t="s">
        <v>1524</v>
      </c>
      <c r="D77" s="373"/>
      <c r="E77" s="373"/>
      <c r="F77" s="372">
        <f t="shared" ref="F77:G79" si="5">H77+J77</f>
        <v>1839571</v>
      </c>
      <c r="G77" s="372">
        <f t="shared" si="5"/>
        <v>7287406</v>
      </c>
      <c r="H77" s="372">
        <f>SUM(H78:H79)</f>
        <v>1839571</v>
      </c>
      <c r="I77" s="372">
        <f>SUM(I78:I79)</f>
        <v>7253286</v>
      </c>
      <c r="J77" s="372">
        <f>SUM(J78:J79)</f>
        <v>0</v>
      </c>
      <c r="K77" s="372">
        <f>SUM(K78:K79)</f>
        <v>34120</v>
      </c>
    </row>
    <row r="78" spans="1:11" ht="19.05">
      <c r="A78" s="373"/>
      <c r="B78" s="373"/>
      <c r="C78" s="373"/>
      <c r="D78" s="373" t="s">
        <v>2627</v>
      </c>
      <c r="E78" s="373"/>
      <c r="F78" s="372">
        <f t="shared" si="5"/>
        <v>65628</v>
      </c>
      <c r="G78" s="372">
        <f t="shared" si="5"/>
        <v>222030</v>
      </c>
      <c r="H78" s="372">
        <v>65628</v>
      </c>
      <c r="I78" s="372">
        <v>222030</v>
      </c>
      <c r="J78" s="372"/>
      <c r="K78" s="375"/>
    </row>
    <row r="79" spans="1:11" ht="19.05">
      <c r="A79" s="373"/>
      <c r="B79" s="373"/>
      <c r="C79" s="373"/>
      <c r="D79" s="373" t="s">
        <v>1526</v>
      </c>
      <c r="E79" s="373"/>
      <c r="F79" s="372">
        <f t="shared" si="5"/>
        <v>1773943</v>
      </c>
      <c r="G79" s="372">
        <f t="shared" si="5"/>
        <v>7065376</v>
      </c>
      <c r="H79" s="372">
        <v>1773943</v>
      </c>
      <c r="I79" s="372">
        <v>7031256</v>
      </c>
      <c r="J79" s="372">
        <v>0</v>
      </c>
      <c r="K79" s="375">
        <v>34120</v>
      </c>
    </row>
    <row r="80" spans="1:11" ht="19.600000000000001">
      <c r="A80" s="1128" t="s">
        <v>2628</v>
      </c>
      <c r="B80" s="1129"/>
      <c r="C80" s="1129"/>
      <c r="D80" s="1129"/>
      <c r="E80" s="1130"/>
      <c r="F80" s="1133" t="s">
        <v>1440</v>
      </c>
      <c r="G80" s="1134"/>
      <c r="H80" s="391" t="s">
        <v>1475</v>
      </c>
      <c r="I80" s="392" t="s">
        <v>2629</v>
      </c>
      <c r="J80" s="391" t="s">
        <v>1443</v>
      </c>
      <c r="K80" s="393" t="s">
        <v>1501</v>
      </c>
    </row>
    <row r="81" spans="1:11" ht="19.600000000000001">
      <c r="A81" s="1131"/>
      <c r="B81" s="1131"/>
      <c r="C81" s="1131"/>
      <c r="D81" s="1131"/>
      <c r="E81" s="1132"/>
      <c r="F81" s="394" t="s">
        <v>2630</v>
      </c>
      <c r="G81" s="394" t="s">
        <v>1446</v>
      </c>
      <c r="H81" s="394" t="s">
        <v>1445</v>
      </c>
      <c r="I81" s="394" t="s">
        <v>2616</v>
      </c>
      <c r="J81" s="394" t="s">
        <v>1445</v>
      </c>
      <c r="K81" s="395" t="s">
        <v>2616</v>
      </c>
    </row>
    <row r="82" spans="1:11" ht="19.05">
      <c r="A82" s="373"/>
      <c r="B82" s="373"/>
      <c r="C82" s="373" t="s">
        <v>1529</v>
      </c>
      <c r="D82" s="373"/>
      <c r="E82" s="373"/>
      <c r="F82" s="372">
        <f>H82+J82</f>
        <v>312687</v>
      </c>
      <c r="G82" s="372">
        <f>I82+K82</f>
        <v>2947920</v>
      </c>
      <c r="H82" s="372">
        <f>SUM(H83:H84)</f>
        <v>312687</v>
      </c>
      <c r="I82" s="372">
        <f>SUM(I83:I84)</f>
        <v>2947920</v>
      </c>
      <c r="J82" s="372">
        <f>SUM(J83:J84)</f>
        <v>0</v>
      </c>
      <c r="K82" s="372">
        <f>SUM(K83:K84)</f>
        <v>0</v>
      </c>
    </row>
    <row r="83" spans="1:11" ht="19.05">
      <c r="A83" s="373"/>
      <c r="B83" s="373"/>
      <c r="C83" s="373"/>
      <c r="D83" s="373" t="s">
        <v>1530</v>
      </c>
      <c r="E83" s="373"/>
      <c r="F83" s="372">
        <f>H83+J83</f>
        <v>312687</v>
      </c>
      <c r="G83" s="372">
        <f>I83+K83</f>
        <v>2947920</v>
      </c>
      <c r="H83" s="372">
        <v>312687</v>
      </c>
      <c r="I83" s="372">
        <v>2947920</v>
      </c>
      <c r="J83" s="372"/>
      <c r="K83" s="375"/>
    </row>
    <row r="84" spans="1:11" ht="19.05">
      <c r="A84" s="373"/>
      <c r="B84" s="373"/>
      <c r="C84" s="373"/>
      <c r="D84" s="373" t="s">
        <v>1531</v>
      </c>
      <c r="E84" s="373"/>
      <c r="F84" s="372"/>
      <c r="G84" s="372"/>
      <c r="H84" s="372"/>
      <c r="I84" s="372"/>
      <c r="J84" s="372"/>
      <c r="K84" s="375"/>
    </row>
    <row r="85" spans="1:11" ht="19.05">
      <c r="A85" s="373"/>
      <c r="B85" s="373"/>
      <c r="C85" s="373" t="s">
        <v>2631</v>
      </c>
      <c r="D85" s="373"/>
      <c r="E85" s="373"/>
      <c r="F85" s="372"/>
      <c r="G85" s="372"/>
      <c r="H85" s="372"/>
      <c r="I85" s="372"/>
      <c r="J85" s="372"/>
      <c r="K85" s="375"/>
    </row>
    <row r="86" spans="1:11" ht="19.05">
      <c r="A86" s="373"/>
      <c r="B86" s="373"/>
      <c r="C86" s="373"/>
      <c r="D86" s="373" t="s">
        <v>1533</v>
      </c>
      <c r="E86" s="373"/>
      <c r="F86" s="372"/>
      <c r="G86" s="372"/>
      <c r="H86" s="372"/>
      <c r="I86" s="372"/>
      <c r="J86" s="372"/>
      <c r="K86" s="375"/>
    </row>
    <row r="87" spans="1:11" ht="19.05">
      <c r="A87" s="373"/>
      <c r="B87" s="373"/>
      <c r="C87" s="373"/>
      <c r="D87" s="373" t="s">
        <v>1534</v>
      </c>
      <c r="E87" s="373"/>
      <c r="F87" s="372"/>
      <c r="G87" s="372"/>
      <c r="H87" s="372"/>
      <c r="I87" s="372"/>
      <c r="J87" s="372"/>
      <c r="K87" s="375"/>
    </row>
    <row r="88" spans="1:11" ht="19.05">
      <c r="A88" s="373"/>
      <c r="B88" s="373"/>
      <c r="C88" s="373" t="s">
        <v>2632</v>
      </c>
      <c r="D88" s="373"/>
      <c r="E88" s="373"/>
      <c r="F88" s="372"/>
      <c r="G88" s="372"/>
      <c r="H88" s="372"/>
      <c r="I88" s="372"/>
      <c r="J88" s="372"/>
      <c r="K88" s="372"/>
    </row>
    <row r="89" spans="1:11" ht="19.05">
      <c r="A89" s="373"/>
      <c r="B89" s="373"/>
      <c r="C89" s="373"/>
      <c r="D89" s="373" t="s">
        <v>1536</v>
      </c>
      <c r="E89" s="373"/>
      <c r="F89" s="372"/>
      <c r="G89" s="372"/>
      <c r="H89" s="372"/>
      <c r="I89" s="372"/>
      <c r="J89" s="372"/>
      <c r="K89" s="375"/>
    </row>
    <row r="90" spans="1:11" ht="19.05">
      <c r="A90" s="373"/>
      <c r="B90" s="373"/>
      <c r="C90" s="396" t="s">
        <v>1537</v>
      </c>
      <c r="D90" s="373"/>
      <c r="E90" s="373"/>
      <c r="F90" s="372">
        <f t="shared" ref="F90:G98" si="6">H90+J90</f>
        <v>0</v>
      </c>
      <c r="G90" s="372">
        <f t="shared" si="6"/>
        <v>34500</v>
      </c>
      <c r="H90" s="372">
        <v>0</v>
      </c>
      <c r="I90" s="372">
        <v>34500</v>
      </c>
      <c r="J90" s="372"/>
      <c r="K90" s="375"/>
    </row>
    <row r="91" spans="1:11" ht="19.05">
      <c r="A91" s="373"/>
      <c r="B91" s="374" t="s">
        <v>1538</v>
      </c>
      <c r="C91" s="373"/>
      <c r="D91" s="373"/>
      <c r="E91" s="373"/>
      <c r="F91" s="372">
        <f t="shared" si="6"/>
        <v>6231313</v>
      </c>
      <c r="G91" s="372">
        <f t="shared" si="6"/>
        <v>36912580</v>
      </c>
      <c r="H91" s="372">
        <f>H92+H97+H101+H108+H114+H117</f>
        <v>1015561</v>
      </c>
      <c r="I91" s="372">
        <f>I92+I97+I101+I108+I114+I117</f>
        <v>3617587</v>
      </c>
      <c r="J91" s="372">
        <f>J92+J97+J101+J108+J114+J117</f>
        <v>5215752</v>
      </c>
      <c r="K91" s="372">
        <f>K92+K97+K101+K108+K114+K117</f>
        <v>33294993</v>
      </c>
    </row>
    <row r="92" spans="1:11" ht="19.05">
      <c r="A92" s="373"/>
      <c r="B92" s="373"/>
      <c r="C92" s="374" t="s">
        <v>2633</v>
      </c>
      <c r="D92" s="373"/>
      <c r="E92" s="373"/>
      <c r="F92" s="372">
        <f t="shared" si="6"/>
        <v>5208348</v>
      </c>
      <c r="G92" s="372">
        <f t="shared" si="6"/>
        <v>13820858</v>
      </c>
      <c r="H92" s="372">
        <f>SUM(H93:H96)</f>
        <v>175227</v>
      </c>
      <c r="I92" s="372">
        <f>SUM(I93:I96)</f>
        <v>492127</v>
      </c>
      <c r="J92" s="372">
        <f>SUM(J93:J96)</f>
        <v>5033121</v>
      </c>
      <c r="K92" s="372">
        <f>SUM(K93:K96)</f>
        <v>13328731</v>
      </c>
    </row>
    <row r="93" spans="1:11" ht="19.05">
      <c r="A93" s="373"/>
      <c r="B93" s="373"/>
      <c r="C93" s="374"/>
      <c r="D93" s="373" t="s">
        <v>2618</v>
      </c>
      <c r="E93" s="373"/>
      <c r="F93" s="372">
        <f t="shared" si="6"/>
        <v>0</v>
      </c>
      <c r="G93" s="372">
        <f t="shared" si="6"/>
        <v>300000</v>
      </c>
      <c r="H93" s="372">
        <v>0</v>
      </c>
      <c r="I93" s="372">
        <v>300000</v>
      </c>
      <c r="J93" s="372"/>
      <c r="K93" s="375"/>
    </row>
    <row r="94" spans="1:11" ht="19.05">
      <c r="A94" s="373"/>
      <c r="B94" s="373"/>
      <c r="C94" s="374"/>
      <c r="D94" s="373" t="s">
        <v>2634</v>
      </c>
      <c r="E94" s="373"/>
      <c r="F94" s="372">
        <f t="shared" si="6"/>
        <v>40800</v>
      </c>
      <c r="G94" s="372">
        <f t="shared" si="6"/>
        <v>346906</v>
      </c>
      <c r="H94" s="372">
        <v>40800</v>
      </c>
      <c r="I94" s="372">
        <v>57700</v>
      </c>
      <c r="J94" s="372">
        <v>0</v>
      </c>
      <c r="K94" s="375">
        <v>289206</v>
      </c>
    </row>
    <row r="95" spans="1:11" ht="19.05">
      <c r="A95" s="373"/>
      <c r="B95" s="373"/>
      <c r="C95" s="374"/>
      <c r="D95" s="373" t="s">
        <v>2619</v>
      </c>
      <c r="E95" s="373"/>
      <c r="F95" s="372">
        <f t="shared" si="6"/>
        <v>5167548</v>
      </c>
      <c r="G95" s="372">
        <f t="shared" si="6"/>
        <v>13173952</v>
      </c>
      <c r="H95" s="372">
        <v>134427</v>
      </c>
      <c r="I95" s="372">
        <v>134427</v>
      </c>
      <c r="J95" s="372">
        <v>5033121</v>
      </c>
      <c r="K95" s="375">
        <v>13039525</v>
      </c>
    </row>
    <row r="96" spans="1:11" ht="19.05">
      <c r="A96" s="373"/>
      <c r="B96" s="373"/>
      <c r="C96" s="374"/>
      <c r="D96" s="373" t="s">
        <v>2635</v>
      </c>
      <c r="E96" s="373"/>
      <c r="F96" s="372">
        <f t="shared" si="6"/>
        <v>0</v>
      </c>
      <c r="G96" s="372">
        <f t="shared" si="6"/>
        <v>0</v>
      </c>
      <c r="H96" s="372"/>
      <c r="I96" s="372"/>
      <c r="J96" s="372"/>
      <c r="K96" s="375"/>
    </row>
    <row r="97" spans="1:11" ht="19.05">
      <c r="A97" s="373"/>
      <c r="B97" s="373"/>
      <c r="C97" s="374" t="s">
        <v>2636</v>
      </c>
      <c r="D97" s="373"/>
      <c r="E97" s="373"/>
      <c r="F97" s="372">
        <f t="shared" si="6"/>
        <v>33138</v>
      </c>
      <c r="G97" s="372">
        <f t="shared" si="6"/>
        <v>33138</v>
      </c>
      <c r="H97" s="372">
        <f>SUM(H98:H100)</f>
        <v>33138</v>
      </c>
      <c r="I97" s="372">
        <f>SUM(I98:I100)</f>
        <v>33138</v>
      </c>
      <c r="J97" s="372">
        <f>SUM(J98:J100)</f>
        <v>0</v>
      </c>
      <c r="K97" s="372">
        <f>SUM(K98:K100)</f>
        <v>0</v>
      </c>
    </row>
    <row r="98" spans="1:11" ht="19.05">
      <c r="A98" s="373"/>
      <c r="B98" s="373"/>
      <c r="C98" s="374"/>
      <c r="D98" s="373" t="s">
        <v>2637</v>
      </c>
      <c r="E98" s="373"/>
      <c r="F98" s="372">
        <f t="shared" si="6"/>
        <v>0</v>
      </c>
      <c r="G98" s="372">
        <f t="shared" si="6"/>
        <v>0</v>
      </c>
      <c r="H98" s="372"/>
      <c r="I98" s="372"/>
      <c r="J98" s="372"/>
      <c r="K98" s="375"/>
    </row>
    <row r="99" spans="1:11" ht="19.05">
      <c r="A99" s="373"/>
      <c r="B99" s="373"/>
      <c r="C99" s="374"/>
      <c r="D99" s="373" t="s">
        <v>2638</v>
      </c>
      <c r="E99" s="373"/>
      <c r="F99" s="372"/>
      <c r="G99" s="372"/>
      <c r="H99" s="372"/>
      <c r="I99" s="372"/>
      <c r="J99" s="372"/>
      <c r="K99" s="375"/>
    </row>
    <row r="100" spans="1:11" ht="19.05">
      <c r="A100" s="373"/>
      <c r="B100" s="373"/>
      <c r="C100" s="374"/>
      <c r="D100" s="373" t="s">
        <v>2639</v>
      </c>
      <c r="E100" s="373"/>
      <c r="F100" s="372">
        <f t="shared" ref="F100:G102" si="7">H100+J100</f>
        <v>33138</v>
      </c>
      <c r="G100" s="372">
        <f t="shared" si="7"/>
        <v>33138</v>
      </c>
      <c r="H100" s="372">
        <v>33138</v>
      </c>
      <c r="I100" s="372">
        <v>33138</v>
      </c>
      <c r="J100" s="372"/>
      <c r="K100" s="375"/>
    </row>
    <row r="101" spans="1:11" ht="19.05">
      <c r="A101" s="373"/>
      <c r="B101" s="373"/>
      <c r="C101" s="374" t="s">
        <v>2623</v>
      </c>
      <c r="D101" s="373"/>
      <c r="E101" s="373"/>
      <c r="F101" s="372">
        <f t="shared" si="7"/>
        <v>923160</v>
      </c>
      <c r="G101" s="372">
        <f t="shared" si="7"/>
        <v>22170417</v>
      </c>
      <c r="H101" s="372">
        <f>SUM(H102:H105)</f>
        <v>740529</v>
      </c>
      <c r="I101" s="372">
        <f>SUM(I102:I105)</f>
        <v>2204155</v>
      </c>
      <c r="J101" s="372">
        <f>SUM(J102:J105)</f>
        <v>182631</v>
      </c>
      <c r="K101" s="372">
        <f>SUM(K102:K105)</f>
        <v>19966262</v>
      </c>
    </row>
    <row r="102" spans="1:11" ht="19.05">
      <c r="A102" s="373"/>
      <c r="B102" s="373"/>
      <c r="C102" s="374"/>
      <c r="D102" s="373" t="s">
        <v>2640</v>
      </c>
      <c r="E102" s="373"/>
      <c r="F102" s="372">
        <f t="shared" si="7"/>
        <v>112000</v>
      </c>
      <c r="G102" s="372">
        <f t="shared" si="7"/>
        <v>234117</v>
      </c>
      <c r="H102" s="372">
        <v>112000</v>
      </c>
      <c r="I102" s="372">
        <v>216000</v>
      </c>
      <c r="J102" s="372">
        <v>0</v>
      </c>
      <c r="K102" s="375">
        <v>18117</v>
      </c>
    </row>
    <row r="103" spans="1:11" ht="19.05">
      <c r="A103" s="373"/>
      <c r="B103" s="373"/>
      <c r="C103" s="374"/>
      <c r="D103" s="373" t="s">
        <v>2641</v>
      </c>
      <c r="E103" s="373"/>
      <c r="F103" s="372"/>
      <c r="G103" s="372"/>
      <c r="H103" s="372"/>
      <c r="I103" s="372"/>
      <c r="J103" s="372"/>
      <c r="K103" s="375"/>
    </row>
    <row r="104" spans="1:11" ht="19.05">
      <c r="A104" s="373"/>
      <c r="B104" s="373"/>
      <c r="C104" s="374"/>
      <c r="D104" s="373" t="s">
        <v>2642</v>
      </c>
      <c r="E104" s="373"/>
      <c r="F104" s="372">
        <f>H104+J104</f>
        <v>0</v>
      </c>
      <c r="G104" s="372">
        <f>I104+K104</f>
        <v>0</v>
      </c>
      <c r="H104" s="372"/>
      <c r="I104" s="372"/>
      <c r="J104" s="372"/>
      <c r="K104" s="375"/>
    </row>
    <row r="105" spans="1:11" ht="19.05">
      <c r="A105" s="373"/>
      <c r="B105" s="373"/>
      <c r="C105" s="374"/>
      <c r="D105" s="373" t="s">
        <v>2643</v>
      </c>
      <c r="E105" s="373"/>
      <c r="F105" s="372">
        <f>H105+J105</f>
        <v>811160</v>
      </c>
      <c r="G105" s="372">
        <f>I105+K105</f>
        <v>21936300</v>
      </c>
      <c r="H105" s="372">
        <v>628529</v>
      </c>
      <c r="I105" s="372">
        <v>1988155</v>
      </c>
      <c r="J105" s="372">
        <v>182631</v>
      </c>
      <c r="K105" s="375">
        <v>19948145</v>
      </c>
    </row>
    <row r="106" spans="1:11" ht="19.600000000000001">
      <c r="A106" s="1128" t="s">
        <v>2644</v>
      </c>
      <c r="B106" s="1129"/>
      <c r="C106" s="1129"/>
      <c r="D106" s="1129"/>
      <c r="E106" s="1130"/>
      <c r="F106" s="1133" t="s">
        <v>2645</v>
      </c>
      <c r="G106" s="1134"/>
      <c r="H106" s="391" t="s">
        <v>2646</v>
      </c>
      <c r="I106" s="392" t="s">
        <v>2629</v>
      </c>
      <c r="J106" s="391" t="s">
        <v>2614</v>
      </c>
      <c r="K106" s="393" t="s">
        <v>2647</v>
      </c>
    </row>
    <row r="107" spans="1:11" ht="19.600000000000001">
      <c r="A107" s="1131"/>
      <c r="B107" s="1131"/>
      <c r="C107" s="1131"/>
      <c r="D107" s="1131"/>
      <c r="E107" s="1132"/>
      <c r="F107" s="394" t="s">
        <v>2648</v>
      </c>
      <c r="G107" s="394" t="s">
        <v>2649</v>
      </c>
      <c r="H107" s="394" t="s">
        <v>2648</v>
      </c>
      <c r="I107" s="394" t="s">
        <v>2649</v>
      </c>
      <c r="J107" s="394" t="s">
        <v>2648</v>
      </c>
      <c r="K107" s="395" t="s">
        <v>2649</v>
      </c>
    </row>
    <row r="108" spans="1:11" ht="19.05">
      <c r="A108" s="373"/>
      <c r="B108" s="373"/>
      <c r="C108" s="374" t="s">
        <v>2650</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2651</v>
      </c>
      <c r="E109" s="373"/>
      <c r="F109" s="372">
        <f t="shared" si="8"/>
        <v>0</v>
      </c>
      <c r="G109" s="372">
        <f t="shared" si="8"/>
        <v>0</v>
      </c>
      <c r="H109" s="372"/>
      <c r="I109" s="372"/>
      <c r="J109" s="372"/>
      <c r="K109" s="375"/>
    </row>
    <row r="110" spans="1:11" ht="19.05">
      <c r="A110" s="373"/>
      <c r="B110" s="373"/>
      <c r="C110" s="374"/>
      <c r="D110" s="373" t="s">
        <v>2652</v>
      </c>
      <c r="E110" s="373"/>
      <c r="F110" s="372">
        <f t="shared" si="8"/>
        <v>0</v>
      </c>
      <c r="G110" s="372">
        <f t="shared" si="8"/>
        <v>0</v>
      </c>
      <c r="H110" s="372"/>
      <c r="I110" s="372"/>
      <c r="J110" s="372"/>
      <c r="K110" s="375"/>
    </row>
    <row r="111" spans="1:11" ht="19.05">
      <c r="A111" s="373"/>
      <c r="B111" s="373"/>
      <c r="C111" s="374"/>
      <c r="D111" s="373" t="s">
        <v>2653</v>
      </c>
      <c r="E111" s="373"/>
      <c r="F111" s="372">
        <f t="shared" si="8"/>
        <v>0</v>
      </c>
      <c r="G111" s="372">
        <f t="shared" si="8"/>
        <v>0</v>
      </c>
      <c r="H111" s="372"/>
      <c r="I111" s="372"/>
      <c r="J111" s="372"/>
      <c r="K111" s="375"/>
    </row>
    <row r="112" spans="1:11" ht="19.05">
      <c r="A112" s="373"/>
      <c r="B112" s="373"/>
      <c r="C112" s="374"/>
      <c r="D112" s="373" t="s">
        <v>2625</v>
      </c>
      <c r="E112" s="373"/>
      <c r="F112" s="372"/>
      <c r="G112" s="372"/>
      <c r="H112" s="372"/>
      <c r="I112" s="372"/>
      <c r="J112" s="372"/>
      <c r="K112" s="375"/>
    </row>
    <row r="113" spans="1:11" ht="19.05">
      <c r="A113" s="373"/>
      <c r="B113" s="373"/>
      <c r="C113" s="374"/>
      <c r="D113" s="373" t="s">
        <v>2654</v>
      </c>
      <c r="E113" s="373"/>
      <c r="F113" s="372"/>
      <c r="G113" s="372"/>
      <c r="H113" s="372"/>
      <c r="I113" s="372"/>
      <c r="J113" s="372"/>
      <c r="K113" s="375"/>
    </row>
    <row r="114" spans="1:11" ht="19.05">
      <c r="A114" s="373"/>
      <c r="B114" s="373"/>
      <c r="C114" s="373" t="s">
        <v>2655</v>
      </c>
      <c r="D114" s="373"/>
      <c r="E114" s="373"/>
      <c r="F114" s="372">
        <f t="shared" ref="F114:G118" si="9">H114+J114</f>
        <v>60000</v>
      </c>
      <c r="G114" s="372">
        <f t="shared" si="9"/>
        <v>881500</v>
      </c>
      <c r="H114" s="372">
        <f>SUM(H115:H116)</f>
        <v>60000</v>
      </c>
      <c r="I114" s="372">
        <f>SUM(I115:I116)</f>
        <v>881500</v>
      </c>
      <c r="J114" s="372">
        <f>SUM(J115:J116)</f>
        <v>0</v>
      </c>
      <c r="K114" s="372">
        <f>SUM(K115:K116)</f>
        <v>0</v>
      </c>
    </row>
    <row r="115" spans="1:11" ht="19.05">
      <c r="A115" s="373"/>
      <c r="B115" s="373"/>
      <c r="C115" s="373"/>
      <c r="D115" s="373" t="s">
        <v>2627</v>
      </c>
      <c r="E115" s="373"/>
      <c r="F115" s="372">
        <f t="shared" si="9"/>
        <v>0</v>
      </c>
      <c r="G115" s="372">
        <f t="shared" si="9"/>
        <v>0</v>
      </c>
      <c r="H115" s="372"/>
      <c r="I115" s="372"/>
      <c r="J115" s="372"/>
      <c r="K115" s="375"/>
    </row>
    <row r="116" spans="1:11" ht="19.05">
      <c r="A116" s="373"/>
      <c r="B116" s="373"/>
      <c r="C116" s="373"/>
      <c r="D116" s="373" t="s">
        <v>1526</v>
      </c>
      <c r="E116" s="373"/>
      <c r="F116" s="372">
        <f t="shared" si="9"/>
        <v>60000</v>
      </c>
      <c r="G116" s="372">
        <f t="shared" si="9"/>
        <v>881500</v>
      </c>
      <c r="H116" s="372">
        <v>60000</v>
      </c>
      <c r="I116" s="372">
        <v>881500</v>
      </c>
      <c r="J116" s="372"/>
      <c r="K116" s="375"/>
    </row>
    <row r="117" spans="1:11" ht="19.05">
      <c r="A117" s="373"/>
      <c r="B117" s="373"/>
      <c r="C117" s="373" t="s">
        <v>2656</v>
      </c>
      <c r="D117" s="373"/>
      <c r="E117" s="373"/>
      <c r="F117" s="372">
        <f t="shared" si="9"/>
        <v>6667</v>
      </c>
      <c r="G117" s="372">
        <f t="shared" si="9"/>
        <v>6667</v>
      </c>
      <c r="H117" s="372">
        <v>6667</v>
      </c>
      <c r="I117" s="372">
        <v>6667</v>
      </c>
      <c r="J117" s="372"/>
      <c r="K117" s="375"/>
    </row>
    <row r="118" spans="1:11" ht="19.05">
      <c r="A118" s="373"/>
      <c r="B118" s="377" t="s">
        <v>2657</v>
      </c>
      <c r="C118" s="373"/>
      <c r="D118" s="373"/>
      <c r="E118" s="373"/>
      <c r="F118" s="372">
        <f t="shared" si="9"/>
        <v>18264575</v>
      </c>
      <c r="G118" s="372">
        <f t="shared" si="9"/>
        <v>91584090</v>
      </c>
      <c r="H118" s="372">
        <f>H56+H91</f>
        <v>12580547</v>
      </c>
      <c r="I118" s="372">
        <f>I56+I91</f>
        <v>56337951</v>
      </c>
      <c r="J118" s="372">
        <f>J56+J91</f>
        <v>5684028</v>
      </c>
      <c r="K118" s="372">
        <f>K56+K91</f>
        <v>35246139</v>
      </c>
    </row>
    <row r="119" spans="1:11" ht="19.05">
      <c r="A119" s="373"/>
      <c r="B119" s="373" t="s">
        <v>2658</v>
      </c>
      <c r="C119" s="373"/>
      <c r="D119" s="373"/>
      <c r="E119" s="373"/>
      <c r="F119" s="372"/>
      <c r="G119" s="372"/>
      <c r="H119" s="378"/>
      <c r="I119" s="379"/>
      <c r="J119" s="379"/>
      <c r="K119" s="380"/>
    </row>
    <row r="120" spans="1:11" ht="19.05">
      <c r="A120" s="373"/>
      <c r="B120" s="373" t="s">
        <v>2659</v>
      </c>
      <c r="C120" s="373"/>
      <c r="D120" s="373"/>
      <c r="E120" s="373"/>
      <c r="F120" s="372">
        <f>H120+J120</f>
        <v>521161</v>
      </c>
      <c r="G120" s="372">
        <f>I120+K120</f>
        <v>560161</v>
      </c>
      <c r="H120" s="381">
        <v>521161</v>
      </c>
      <c r="I120" s="382">
        <v>560161</v>
      </c>
      <c r="J120" s="382"/>
      <c r="K120" s="383"/>
    </row>
    <row r="121" spans="1:11" ht="19.05">
      <c r="A121" s="373"/>
      <c r="B121" s="373" t="s">
        <v>2660</v>
      </c>
      <c r="C121" s="373"/>
      <c r="D121" s="373"/>
      <c r="E121" s="373"/>
      <c r="F121" s="372"/>
      <c r="G121" s="372"/>
      <c r="H121" s="381"/>
      <c r="I121" s="382"/>
      <c r="J121" s="382"/>
      <c r="K121" s="383"/>
    </row>
    <row r="122" spans="1:11" ht="19.05">
      <c r="A122" s="373"/>
      <c r="B122" s="373" t="s">
        <v>2661</v>
      </c>
      <c r="C122" s="373"/>
      <c r="D122" s="373"/>
      <c r="E122" s="373"/>
      <c r="F122" s="372">
        <f>H122+J122</f>
        <v>435626</v>
      </c>
      <c r="G122" s="372">
        <f>I122+K122</f>
        <v>461091</v>
      </c>
      <c r="H122" s="381">
        <v>435626</v>
      </c>
      <c r="I122" s="382">
        <v>461091</v>
      </c>
      <c r="J122" s="382"/>
      <c r="K122" s="383"/>
    </row>
    <row r="123" spans="1:11" ht="19.05">
      <c r="A123" s="397"/>
      <c r="B123" s="373" t="s">
        <v>2656</v>
      </c>
      <c r="C123" s="397"/>
      <c r="D123" s="397"/>
      <c r="E123" s="397"/>
      <c r="F123" s="372"/>
      <c r="G123" s="372"/>
      <c r="H123" s="381"/>
      <c r="I123" s="382"/>
      <c r="J123" s="382"/>
      <c r="K123" s="383"/>
    </row>
    <row r="124" spans="1:11" ht="19.05">
      <c r="A124" s="373"/>
      <c r="B124" s="373" t="s">
        <v>2662</v>
      </c>
      <c r="C124" s="373"/>
      <c r="D124" s="373"/>
      <c r="E124" s="373"/>
      <c r="F124" s="372"/>
      <c r="G124" s="372"/>
      <c r="H124" s="381"/>
      <c r="I124" s="382"/>
      <c r="J124" s="382"/>
      <c r="K124" s="383"/>
    </row>
    <row r="125" spans="1:11" ht="19.05">
      <c r="A125" s="373" t="s">
        <v>2663</v>
      </c>
      <c r="B125" s="373"/>
      <c r="C125" s="373"/>
      <c r="D125" s="373"/>
      <c r="E125" s="373"/>
      <c r="F125" s="372"/>
      <c r="G125" s="372"/>
      <c r="H125" s="381"/>
      <c r="I125" s="382"/>
      <c r="J125" s="382"/>
      <c r="K125" s="383"/>
    </row>
    <row r="126" spans="1:11" ht="19.05">
      <c r="A126" s="373"/>
      <c r="B126" s="373" t="s">
        <v>2664</v>
      </c>
      <c r="C126" s="373"/>
      <c r="D126" s="373"/>
      <c r="E126" s="373"/>
      <c r="F126" s="372"/>
      <c r="G126" s="372"/>
      <c r="H126" s="381"/>
      <c r="I126" s="382"/>
      <c r="J126" s="382"/>
      <c r="K126" s="383"/>
    </row>
    <row r="127" spans="1:11" ht="19.05">
      <c r="A127" s="377" t="s">
        <v>2665</v>
      </c>
      <c r="B127" s="373"/>
      <c r="C127" s="373"/>
      <c r="D127" s="373"/>
      <c r="E127" s="398"/>
      <c r="F127" s="372">
        <f>F118+F119+F120+F121+F122+F123+F124+F125</f>
        <v>19221362</v>
      </c>
      <c r="G127" s="372">
        <f>G118+G119+G120+G121+G122+G123+G124+G125</f>
        <v>92605342</v>
      </c>
      <c r="H127" s="381"/>
      <c r="I127" s="382"/>
      <c r="J127" s="382"/>
      <c r="K127" s="383"/>
    </row>
    <row r="128" spans="1:11" ht="19.05">
      <c r="A128" s="373" t="s">
        <v>2666</v>
      </c>
      <c r="B128" s="373"/>
      <c r="C128" s="373"/>
      <c r="D128" s="373"/>
      <c r="E128" s="399"/>
      <c r="F128" s="372">
        <f>F53-F127</f>
        <v>167673500</v>
      </c>
      <c r="G128" s="372"/>
      <c r="H128" s="381"/>
      <c r="I128" s="382"/>
      <c r="J128" s="382"/>
      <c r="K128" s="383"/>
    </row>
    <row r="129" spans="1:11" ht="19.05">
      <c r="A129" s="373" t="s">
        <v>2667</v>
      </c>
      <c r="B129" s="373"/>
      <c r="C129" s="373"/>
      <c r="D129" s="373"/>
      <c r="E129" s="373"/>
      <c r="F129" s="372">
        <f>F127+F128</f>
        <v>186894862</v>
      </c>
      <c r="G129" s="372"/>
      <c r="H129" s="381"/>
      <c r="I129" s="382"/>
      <c r="J129" s="382"/>
      <c r="K129" s="383"/>
    </row>
    <row r="130" spans="1:11" ht="19.05">
      <c r="A130" s="373" t="s">
        <v>2668</v>
      </c>
      <c r="B130" s="373"/>
      <c r="C130" s="373"/>
      <c r="D130" s="373"/>
      <c r="E130" s="373"/>
      <c r="F130" s="387">
        <v>3159533</v>
      </c>
      <c r="G130" s="372"/>
      <c r="H130" s="400"/>
      <c r="I130" s="382"/>
      <c r="J130" s="382"/>
      <c r="K130" s="383"/>
    </row>
    <row r="131" spans="1:11" ht="19.05">
      <c r="A131" s="377" t="s">
        <v>2669</v>
      </c>
      <c r="B131" s="373"/>
      <c r="C131" s="373"/>
      <c r="D131" s="373"/>
      <c r="E131" s="373"/>
      <c r="F131" s="387">
        <f>F128+F130</f>
        <v>170833033</v>
      </c>
      <c r="G131" s="372"/>
      <c r="H131" s="401"/>
      <c r="I131" s="389"/>
      <c r="J131" s="389"/>
      <c r="K131" s="390"/>
    </row>
    <row r="132" spans="1:11" ht="19.05">
      <c r="A132" s="370" t="s">
        <v>2670</v>
      </c>
      <c r="B132" s="370"/>
      <c r="C132" s="370"/>
      <c r="D132" s="370"/>
      <c r="E132" s="370" t="s">
        <v>2671</v>
      </c>
      <c r="F132" s="1123" t="s">
        <v>2672</v>
      </c>
      <c r="G132" s="1124"/>
      <c r="H132" s="402" t="s">
        <v>2673</v>
      </c>
      <c r="I132" s="402"/>
      <c r="J132" s="1125" t="s">
        <v>2674</v>
      </c>
      <c r="K132" s="1125"/>
    </row>
    <row r="133" spans="1:11" ht="19.05">
      <c r="A133" s="370"/>
      <c r="B133" s="370"/>
      <c r="C133" s="370"/>
      <c r="D133" s="370"/>
      <c r="E133" s="370"/>
      <c r="F133" s="1126" t="s">
        <v>2675</v>
      </c>
      <c r="G133" s="1127"/>
      <c r="H133" s="402"/>
      <c r="I133" s="402"/>
      <c r="J133" s="402"/>
      <c r="K133" s="402"/>
    </row>
    <row r="134" spans="1:11" ht="19.05">
      <c r="A134" s="370" t="s">
        <v>2676</v>
      </c>
      <c r="B134" s="403"/>
      <c r="C134" s="403"/>
      <c r="D134" s="403"/>
      <c r="E134" s="403"/>
      <c r="F134" s="404"/>
      <c r="G134" s="404"/>
      <c r="H134" s="404"/>
      <c r="I134" s="404"/>
      <c r="J134" s="404"/>
      <c r="K134" s="404"/>
    </row>
    <row r="135" spans="1:11" ht="19.05">
      <c r="A135" s="370" t="s">
        <v>2677</v>
      </c>
      <c r="B135" s="403"/>
      <c r="C135" s="403"/>
      <c r="D135" s="403"/>
      <c r="E135" s="403"/>
      <c r="F135" s="404"/>
      <c r="G135" s="404"/>
      <c r="H135" s="404"/>
      <c r="I135" s="404"/>
      <c r="J135" s="404"/>
      <c r="K135" s="404"/>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00000000-0004-0000-4400-000000000000}"/>
    <hyperlink ref="L2" location="預告統計資料發布時間表!A1" display="回發布時間表" xr:uid="{00000000-0004-0000-44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B37"/>
  <sheetViews>
    <sheetView topLeftCell="A16" workbookViewId="0">
      <selection activeCell="A28" sqref="A28"/>
    </sheetView>
  </sheetViews>
  <sheetFormatPr defaultColWidth="9" defaultRowHeight="16.149999999999999"/>
  <cols>
    <col min="1" max="1" width="93.59765625" customWidth="1"/>
  </cols>
  <sheetData>
    <row r="1" spans="1:2" ht="19.600000000000001">
      <c r="A1" s="12" t="s">
        <v>829</v>
      </c>
      <c r="B1" s="1" t="s">
        <v>792</v>
      </c>
    </row>
    <row r="2" spans="1:2" ht="19.600000000000001">
      <c r="A2" s="13" t="s">
        <v>793</v>
      </c>
    </row>
    <row r="3" spans="1:2" ht="19.600000000000001">
      <c r="A3" s="13" t="s">
        <v>830</v>
      </c>
    </row>
    <row r="4" spans="1:2" ht="19.600000000000001">
      <c r="A4" s="14" t="s">
        <v>1</v>
      </c>
    </row>
    <row r="5" spans="1:2" ht="19.600000000000001">
      <c r="A5" s="9" t="s">
        <v>831</v>
      </c>
    </row>
    <row r="6" spans="1:2" ht="19.600000000000001">
      <c r="A6" s="9" t="s">
        <v>832</v>
      </c>
    </row>
    <row r="7" spans="1:2" ht="19.600000000000001">
      <c r="A7" s="25" t="s">
        <v>709</v>
      </c>
    </row>
    <row r="8" spans="1:2" ht="19.600000000000001">
      <c r="A8" s="25" t="s">
        <v>710</v>
      </c>
    </row>
    <row r="9" spans="1:2" ht="19.600000000000001">
      <c r="A9" s="25" t="s">
        <v>711</v>
      </c>
    </row>
    <row r="10" spans="1:2" ht="19.600000000000001">
      <c r="A10" s="14" t="s">
        <v>2</v>
      </c>
    </row>
    <row r="11" spans="1:2" ht="19.600000000000001">
      <c r="A11" s="9" t="s">
        <v>712</v>
      </c>
    </row>
    <row r="12" spans="1:2" ht="78.349999999999994">
      <c r="A12" s="10" t="s">
        <v>713</v>
      </c>
    </row>
    <row r="13" spans="1:2" ht="19.600000000000001">
      <c r="A13" s="14" t="s">
        <v>4</v>
      </c>
    </row>
    <row r="14" spans="1:2" ht="76.05">
      <c r="A14" s="17" t="s">
        <v>833</v>
      </c>
    </row>
    <row r="15" spans="1:2" ht="19.600000000000001">
      <c r="A15" s="10" t="s">
        <v>797</v>
      </c>
    </row>
    <row r="16" spans="1:2" ht="19.600000000000001">
      <c r="A16" s="9" t="s">
        <v>5</v>
      </c>
    </row>
    <row r="17" spans="1:1" ht="39.200000000000003">
      <c r="A17" s="10" t="s">
        <v>834</v>
      </c>
    </row>
    <row r="18" spans="1:1" ht="39.200000000000003">
      <c r="A18" s="10" t="s">
        <v>835</v>
      </c>
    </row>
    <row r="19" spans="1:1" ht="19.600000000000001">
      <c r="A19" s="9" t="s">
        <v>836</v>
      </c>
    </row>
    <row r="20" spans="1:1" ht="19.600000000000001">
      <c r="A20" s="9" t="s">
        <v>837</v>
      </c>
    </row>
    <row r="21" spans="1:1" ht="19.600000000000001">
      <c r="A21" s="9" t="s">
        <v>838</v>
      </c>
    </row>
    <row r="22" spans="1:1" ht="19.600000000000001">
      <c r="A22" s="9" t="s">
        <v>839</v>
      </c>
    </row>
    <row r="23" spans="1:1" ht="19.600000000000001">
      <c r="A23" s="9" t="s">
        <v>840</v>
      </c>
    </row>
    <row r="24" spans="1:1" ht="19.600000000000001">
      <c r="A24" s="9" t="s">
        <v>841</v>
      </c>
    </row>
    <row r="25" spans="1:1" ht="19.600000000000001">
      <c r="A25" s="10" t="s">
        <v>842</v>
      </c>
    </row>
    <row r="26" spans="1:1" ht="39.200000000000003">
      <c r="A26" s="22" t="s">
        <v>843</v>
      </c>
    </row>
    <row r="27" spans="1:1" ht="19.600000000000001">
      <c r="A27" s="22" t="s">
        <v>844</v>
      </c>
    </row>
    <row r="28" spans="1:1" ht="19.600000000000001">
      <c r="A28" s="22" t="s">
        <v>956</v>
      </c>
    </row>
    <row r="29" spans="1:1" ht="19.600000000000001">
      <c r="A29" s="22" t="s">
        <v>7</v>
      </c>
    </row>
    <row r="30" spans="1:1" ht="19.600000000000001">
      <c r="A30" s="28" t="s">
        <v>8</v>
      </c>
    </row>
    <row r="31" spans="1:1" ht="39.200000000000003">
      <c r="A31" s="22" t="s">
        <v>845</v>
      </c>
    </row>
    <row r="32" spans="1:1" ht="39.200000000000003">
      <c r="A32" s="22" t="s">
        <v>846</v>
      </c>
    </row>
    <row r="33" spans="1:1" ht="19.600000000000001">
      <c r="A33" s="28" t="s">
        <v>9</v>
      </c>
    </row>
    <row r="34" spans="1:1" ht="39.200000000000003">
      <c r="A34" s="22" t="s">
        <v>847</v>
      </c>
    </row>
    <row r="35" spans="1:1" ht="19.600000000000001">
      <c r="A35" s="22" t="s">
        <v>848</v>
      </c>
    </row>
    <row r="36" spans="1:1" ht="39.200000000000003">
      <c r="A36" s="26" t="s">
        <v>849</v>
      </c>
    </row>
    <row r="37" spans="1:1" ht="20.2" thickBot="1">
      <c r="A37" s="16" t="s">
        <v>10</v>
      </c>
    </row>
  </sheetData>
  <phoneticPr fontId="14" type="noConversion"/>
  <hyperlinks>
    <hyperlink ref="B1" location="預告統計資料發布時間表!A1" display="回發布時間表" xr:uid="{00000000-0004-0000-0600-00000000000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L135"/>
  <sheetViews>
    <sheetView workbookViewId="0">
      <selection activeCell="L1" sqref="L1:L1048576"/>
    </sheetView>
  </sheetViews>
  <sheetFormatPr defaultRowHeight="16.149999999999999"/>
  <cols>
    <col min="1" max="3" width="3" style="403" customWidth="1"/>
    <col min="4" max="4" width="17.5" style="403" customWidth="1"/>
    <col min="5" max="5" width="17.3984375" style="403" customWidth="1"/>
    <col min="6" max="6" width="18" style="404" customWidth="1"/>
    <col min="7" max="7" width="22.09765625" style="404" customWidth="1"/>
    <col min="8" max="8" width="18" style="404" customWidth="1"/>
    <col min="9" max="9" width="22.09765625" style="404" customWidth="1"/>
    <col min="10" max="10" width="17.8984375" style="404" customWidth="1"/>
    <col min="11" max="11" width="26.09765625" style="404" customWidth="1"/>
    <col min="12" max="12" width="9"/>
  </cols>
  <sheetData>
    <row r="1" spans="1:12" ht="19.600000000000001">
      <c r="A1" s="1137" t="s">
        <v>1429</v>
      </c>
      <c r="B1" s="1137"/>
      <c r="C1" s="1137"/>
      <c r="D1" s="1137"/>
      <c r="E1" s="354"/>
      <c r="F1" s="355"/>
      <c r="G1" s="355"/>
      <c r="H1" s="355"/>
      <c r="I1" s="355"/>
      <c r="J1" s="356" t="s">
        <v>1132</v>
      </c>
      <c r="K1" s="357" t="s">
        <v>2584</v>
      </c>
      <c r="L1" s="288"/>
    </row>
    <row r="2" spans="1:12" ht="19.600000000000001">
      <c r="A2" s="1138" t="s">
        <v>1431</v>
      </c>
      <c r="B2" s="1138"/>
      <c r="C2" s="1138"/>
      <c r="D2" s="1138"/>
      <c r="E2" s="358" t="s">
        <v>2859</v>
      </c>
      <c r="F2" s="359"/>
      <c r="G2" s="359"/>
      <c r="H2" s="359"/>
      <c r="I2" s="359"/>
      <c r="J2" s="356" t="s">
        <v>2860</v>
      </c>
      <c r="K2" s="360" t="s">
        <v>2861</v>
      </c>
      <c r="L2" s="317" t="s">
        <v>13</v>
      </c>
    </row>
    <row r="3" spans="1:12" ht="32.85">
      <c r="A3" s="1139" t="s">
        <v>2862</v>
      </c>
      <c r="B3" s="1140"/>
      <c r="C3" s="1140"/>
      <c r="D3" s="1140"/>
      <c r="E3" s="1140"/>
      <c r="F3" s="1140"/>
      <c r="G3" s="1140"/>
      <c r="H3" s="1140"/>
      <c r="I3" s="1140"/>
      <c r="J3" s="1140"/>
      <c r="K3" s="1140"/>
      <c r="L3" s="292"/>
    </row>
    <row r="4" spans="1:12" ht="19.600000000000001">
      <c r="A4" s="361"/>
      <c r="B4" s="361"/>
      <c r="C4" s="361"/>
      <c r="D4" s="361"/>
      <c r="E4" s="362" t="s">
        <v>2863</v>
      </c>
      <c r="F4" s="363"/>
      <c r="G4" s="364" t="s">
        <v>2864</v>
      </c>
      <c r="H4" s="355"/>
      <c r="I4" s="363"/>
      <c r="J4" s="363"/>
      <c r="K4" s="365" t="s">
        <v>2865</v>
      </c>
      <c r="L4" s="293"/>
    </row>
    <row r="5" spans="1:12" ht="19.600000000000001">
      <c r="A5" s="1128" t="s">
        <v>2866</v>
      </c>
      <c r="B5" s="1129"/>
      <c r="C5" s="1129"/>
      <c r="D5" s="1129"/>
      <c r="E5" s="1130"/>
      <c r="F5" s="1135" t="s">
        <v>2867</v>
      </c>
      <c r="G5" s="1136"/>
      <c r="H5" s="366" t="s">
        <v>2868</v>
      </c>
      <c r="I5" s="367" t="s">
        <v>1442</v>
      </c>
      <c r="J5" s="366" t="s">
        <v>2869</v>
      </c>
      <c r="K5" s="368" t="s">
        <v>1444</v>
      </c>
      <c r="L5" s="294"/>
    </row>
    <row r="6" spans="1:12" ht="19.600000000000001">
      <c r="A6" s="1131"/>
      <c r="B6" s="1131"/>
      <c r="C6" s="1131"/>
      <c r="D6" s="1131"/>
      <c r="E6" s="1132"/>
      <c r="F6" s="356" t="s">
        <v>2870</v>
      </c>
      <c r="G6" s="356" t="s">
        <v>2871</v>
      </c>
      <c r="H6" s="356" t="s">
        <v>2870</v>
      </c>
      <c r="I6" s="356" t="s">
        <v>2871</v>
      </c>
      <c r="J6" s="356" t="s">
        <v>2870</v>
      </c>
      <c r="K6" s="369" t="s">
        <v>2871</v>
      </c>
      <c r="L6" s="294"/>
    </row>
    <row r="7" spans="1:12" ht="19.05">
      <c r="A7" s="370"/>
      <c r="B7" s="371" t="s">
        <v>2872</v>
      </c>
      <c r="C7" s="370"/>
      <c r="D7" s="370"/>
      <c r="E7" s="370"/>
      <c r="F7" s="372">
        <f t="shared" ref="F7:G13" si="0">H7+J7</f>
        <v>22638523</v>
      </c>
      <c r="G7" s="372">
        <f t="shared" si="0"/>
        <v>123396365</v>
      </c>
      <c r="H7" s="372">
        <f>H8+H18+H19+H20+H21+H22+H25+H31+H34+H35+H36</f>
        <v>14641941</v>
      </c>
      <c r="I7" s="372">
        <f>I8+I18+I19+I20+I21+I22+I25+I31+I34+I35+I36</f>
        <v>90630716</v>
      </c>
      <c r="J7" s="372">
        <f>J8+J18+J19+J20+J21+J22+J25+J31+J34+J35+J36</f>
        <v>7996582</v>
      </c>
      <c r="K7" s="372">
        <f>K8+K18+K19+K20+K21+K22+K25+K31+K34+K35+K36</f>
        <v>32765649</v>
      </c>
      <c r="L7" s="294"/>
    </row>
    <row r="8" spans="1:12" ht="19.05">
      <c r="A8" s="373"/>
      <c r="B8" s="373"/>
      <c r="C8" s="374" t="s">
        <v>2873</v>
      </c>
      <c r="D8" s="373"/>
      <c r="E8" s="373"/>
      <c r="F8" s="372">
        <f t="shared" si="0"/>
        <v>12181577</v>
      </c>
      <c r="G8" s="372">
        <f t="shared" si="0"/>
        <v>68383680</v>
      </c>
      <c r="H8" s="372">
        <f>H9+H10+H11+H12+H13+H16+H17</f>
        <v>12181577</v>
      </c>
      <c r="I8" s="372">
        <f>I9+I10+I11+I12+I13+I16+I17</f>
        <v>68383680</v>
      </c>
      <c r="J8" s="372">
        <f>J9+J10+J11+J12+J13+J16+J17</f>
        <v>0</v>
      </c>
      <c r="K8" s="372">
        <f>K9+K10+K11+K12+K13+K16+K17</f>
        <v>0</v>
      </c>
      <c r="L8" s="294"/>
    </row>
    <row r="9" spans="1:12" ht="19.05">
      <c r="A9" s="373"/>
      <c r="B9" s="373"/>
      <c r="C9" s="374"/>
      <c r="D9" s="373" t="s">
        <v>2874</v>
      </c>
      <c r="E9" s="370"/>
      <c r="F9" s="372">
        <f t="shared" si="0"/>
        <v>2642976</v>
      </c>
      <c r="G9" s="372">
        <f t="shared" si="0"/>
        <v>2666230</v>
      </c>
      <c r="H9" s="372">
        <v>2642976</v>
      </c>
      <c r="I9" s="372">
        <v>2666230</v>
      </c>
      <c r="J9" s="372"/>
      <c r="K9" s="375"/>
      <c r="L9" s="294"/>
    </row>
    <row r="10" spans="1:12" ht="19.05">
      <c r="A10" s="373"/>
      <c r="B10" s="373"/>
      <c r="C10" s="374"/>
      <c r="D10" s="373" t="s">
        <v>2875</v>
      </c>
      <c r="E10" s="373"/>
      <c r="F10" s="372">
        <f t="shared" si="0"/>
        <v>51564</v>
      </c>
      <c r="G10" s="372">
        <f t="shared" si="0"/>
        <v>254485</v>
      </c>
      <c r="H10" s="372">
        <v>51564</v>
      </c>
      <c r="I10" s="372">
        <v>254485</v>
      </c>
      <c r="J10" s="372"/>
      <c r="K10" s="375"/>
      <c r="L10" s="294"/>
    </row>
    <row r="11" spans="1:12" ht="19.05">
      <c r="A11" s="373"/>
      <c r="B11" s="373"/>
      <c r="C11" s="374"/>
      <c r="D11" s="373" t="s">
        <v>2876</v>
      </c>
      <c r="E11" s="373"/>
      <c r="F11" s="372">
        <f t="shared" si="0"/>
        <v>41074</v>
      </c>
      <c r="G11" s="372">
        <f t="shared" si="0"/>
        <v>114322</v>
      </c>
      <c r="H11" s="372">
        <v>41074</v>
      </c>
      <c r="I11" s="372">
        <v>114322</v>
      </c>
      <c r="J11" s="372"/>
      <c r="K11" s="375"/>
      <c r="L11" s="293"/>
    </row>
    <row r="12" spans="1:12" ht="19.05">
      <c r="A12" s="373"/>
      <c r="B12" s="373"/>
      <c r="C12" s="374"/>
      <c r="D12" s="373" t="s">
        <v>2877</v>
      </c>
      <c r="E12" s="373"/>
      <c r="F12" s="372">
        <f t="shared" si="0"/>
        <v>12644</v>
      </c>
      <c r="G12" s="372">
        <f t="shared" si="0"/>
        <v>3648352</v>
      </c>
      <c r="H12" s="372">
        <v>12644</v>
      </c>
      <c r="I12" s="372">
        <v>3648352</v>
      </c>
      <c r="J12" s="372"/>
      <c r="K12" s="375"/>
      <c r="L12" s="293"/>
    </row>
    <row r="13" spans="1:12" ht="19.05">
      <c r="A13" s="373"/>
      <c r="B13" s="373"/>
      <c r="C13" s="374"/>
      <c r="D13" s="373" t="s">
        <v>2878</v>
      </c>
      <c r="E13" s="373"/>
      <c r="F13" s="372">
        <f t="shared" si="0"/>
        <v>6819</v>
      </c>
      <c r="G13" s="372">
        <f t="shared" si="0"/>
        <v>235902</v>
      </c>
      <c r="H13" s="372">
        <f>SUM(H14:H15)</f>
        <v>6819</v>
      </c>
      <c r="I13" s="372">
        <f>SUM(I14:I15)</f>
        <v>235902</v>
      </c>
      <c r="J13" s="372">
        <f>SUM(J14:J15)</f>
        <v>0</v>
      </c>
      <c r="K13" s="372">
        <f>SUM(K14:K15)</f>
        <v>0</v>
      </c>
      <c r="L13" s="293"/>
    </row>
    <row r="14" spans="1:12" ht="19.05">
      <c r="A14" s="373"/>
      <c r="B14" s="373"/>
      <c r="C14" s="374"/>
      <c r="D14" s="373"/>
      <c r="E14" s="373" t="s">
        <v>2879</v>
      </c>
      <c r="F14" s="372"/>
      <c r="G14" s="372"/>
      <c r="H14" s="372"/>
      <c r="I14" s="372"/>
      <c r="J14" s="372"/>
      <c r="K14" s="375"/>
      <c r="L14" s="293"/>
    </row>
    <row r="15" spans="1:12" ht="19.05">
      <c r="A15" s="373"/>
      <c r="B15" s="373"/>
      <c r="C15" s="374"/>
      <c r="D15" s="373"/>
      <c r="E15" s="373" t="s">
        <v>2880</v>
      </c>
      <c r="F15" s="372">
        <f>H15+J15</f>
        <v>6819</v>
      </c>
      <c r="G15" s="372">
        <f>I15+K15</f>
        <v>235902</v>
      </c>
      <c r="H15" s="372">
        <v>6819</v>
      </c>
      <c r="I15" s="372">
        <v>235902</v>
      </c>
      <c r="J15" s="372"/>
      <c r="K15" s="375"/>
      <c r="L15" s="293"/>
    </row>
    <row r="16" spans="1:12" ht="19.05">
      <c r="A16" s="373"/>
      <c r="B16" s="373"/>
      <c r="C16" s="374"/>
      <c r="D16" s="373" t="s">
        <v>2881</v>
      </c>
      <c r="E16" s="373"/>
      <c r="F16" s="372">
        <f>H16+J16</f>
        <v>9426500</v>
      </c>
      <c r="G16" s="372">
        <f>I16+K16</f>
        <v>61464389</v>
      </c>
      <c r="H16" s="372">
        <v>9426500</v>
      </c>
      <c r="I16" s="372">
        <v>61464389</v>
      </c>
      <c r="J16" s="372"/>
      <c r="K16" s="375"/>
      <c r="L16" s="293"/>
    </row>
    <row r="17" spans="1:11" ht="19.05">
      <c r="A17" s="373"/>
      <c r="B17" s="373"/>
      <c r="C17" s="374"/>
      <c r="D17" s="373" t="s">
        <v>2882</v>
      </c>
      <c r="E17" s="373"/>
      <c r="F17" s="372"/>
      <c r="G17" s="372"/>
      <c r="H17" s="372"/>
      <c r="I17" s="372"/>
      <c r="J17" s="372"/>
      <c r="K17" s="375"/>
    </row>
    <row r="18" spans="1:11" ht="19.05">
      <c r="A18" s="373"/>
      <c r="B18" s="373"/>
      <c r="C18" s="376" t="s">
        <v>2883</v>
      </c>
      <c r="D18" s="373"/>
      <c r="E18" s="373"/>
      <c r="F18" s="372"/>
      <c r="G18" s="372"/>
      <c r="H18" s="372"/>
      <c r="I18" s="372"/>
      <c r="J18" s="372"/>
      <c r="K18" s="375"/>
    </row>
    <row r="19" spans="1:11" ht="19.05">
      <c r="A19" s="373"/>
      <c r="B19" s="373"/>
      <c r="C19" s="376" t="s">
        <v>2884</v>
      </c>
      <c r="D19" s="373"/>
      <c r="E19" s="373"/>
      <c r="F19" s="372">
        <f>H19+J19</f>
        <v>15693</v>
      </c>
      <c r="G19" s="372">
        <f>I19+K19</f>
        <v>21941</v>
      </c>
      <c r="H19" s="372">
        <v>15693</v>
      </c>
      <c r="I19" s="372">
        <v>21941</v>
      </c>
      <c r="J19" s="372"/>
      <c r="K19" s="375"/>
    </row>
    <row r="20" spans="1:11" ht="19.05">
      <c r="A20" s="373"/>
      <c r="B20" s="373"/>
      <c r="C20" s="376" t="s">
        <v>2885</v>
      </c>
      <c r="D20" s="373"/>
      <c r="E20" s="373"/>
      <c r="F20" s="372">
        <f>H20+J20</f>
        <v>1332909</v>
      </c>
      <c r="G20" s="372">
        <f>I20+K20</f>
        <v>5318480</v>
      </c>
      <c r="H20" s="372">
        <v>1332909</v>
      </c>
      <c r="I20" s="372">
        <v>5318480</v>
      </c>
      <c r="J20" s="372"/>
      <c r="K20" s="375"/>
    </row>
    <row r="21" spans="1:11" ht="19.05">
      <c r="A21" s="373"/>
      <c r="B21" s="373"/>
      <c r="C21" s="376" t="s">
        <v>2886</v>
      </c>
      <c r="D21" s="373"/>
      <c r="E21" s="373"/>
      <c r="F21" s="372"/>
      <c r="G21" s="372"/>
      <c r="H21" s="372"/>
      <c r="I21" s="372"/>
      <c r="J21" s="372"/>
      <c r="K21" s="375"/>
    </row>
    <row r="22" spans="1:11" ht="19.05">
      <c r="A22" s="373"/>
      <c r="B22" s="373"/>
      <c r="C22" s="376" t="s">
        <v>1466</v>
      </c>
      <c r="D22" s="373"/>
      <c r="E22" s="373"/>
      <c r="F22" s="372">
        <f t="shared" ref="F22:G24" si="1">H22+J22</f>
        <v>389743</v>
      </c>
      <c r="G22" s="372">
        <f t="shared" si="1"/>
        <v>4911285</v>
      </c>
      <c r="H22" s="372">
        <f>SUM(H23:H24)</f>
        <v>389743</v>
      </c>
      <c r="I22" s="372">
        <f>SUM(I23:I24)</f>
        <v>4911285</v>
      </c>
      <c r="J22" s="372">
        <f>SUM(J23:J24)</f>
        <v>0</v>
      </c>
      <c r="K22" s="372">
        <f>SUM(K23:K24)</f>
        <v>0</v>
      </c>
    </row>
    <row r="23" spans="1:11" ht="19.05">
      <c r="A23" s="373"/>
      <c r="B23" s="373"/>
      <c r="C23" s="370"/>
      <c r="D23" s="376" t="s">
        <v>2887</v>
      </c>
      <c r="E23" s="373"/>
      <c r="F23" s="372">
        <f t="shared" si="1"/>
        <v>367500</v>
      </c>
      <c r="G23" s="372">
        <f t="shared" si="1"/>
        <v>4787694</v>
      </c>
      <c r="H23" s="372">
        <v>367500</v>
      </c>
      <c r="I23" s="372">
        <v>4787694</v>
      </c>
      <c r="J23" s="372"/>
      <c r="K23" s="375"/>
    </row>
    <row r="24" spans="1:11" ht="19.05">
      <c r="A24" s="373"/>
      <c r="B24" s="373"/>
      <c r="C24" s="373"/>
      <c r="D24" s="373" t="s">
        <v>2888</v>
      </c>
      <c r="E24" s="373"/>
      <c r="F24" s="372">
        <f t="shared" si="1"/>
        <v>22243</v>
      </c>
      <c r="G24" s="372">
        <f t="shared" si="1"/>
        <v>123591</v>
      </c>
      <c r="H24" s="372">
        <v>22243</v>
      </c>
      <c r="I24" s="372">
        <v>123591</v>
      </c>
      <c r="J24" s="372"/>
      <c r="K24" s="375"/>
    </row>
    <row r="25" spans="1:11" ht="19.05">
      <c r="A25" s="373"/>
      <c r="B25" s="373"/>
      <c r="C25" s="373" t="s">
        <v>2889</v>
      </c>
      <c r="D25" s="373"/>
      <c r="E25" s="373"/>
      <c r="F25" s="372"/>
      <c r="G25" s="372"/>
      <c r="H25" s="372"/>
      <c r="I25" s="372"/>
      <c r="J25" s="372"/>
      <c r="K25" s="375"/>
    </row>
    <row r="26" spans="1:11" ht="19.05">
      <c r="A26" s="373"/>
      <c r="B26" s="373"/>
      <c r="C26" s="373"/>
      <c r="D26" s="373" t="s">
        <v>2890</v>
      </c>
      <c r="E26" s="373"/>
      <c r="F26" s="372"/>
      <c r="G26" s="372"/>
      <c r="H26" s="372"/>
      <c r="I26" s="372"/>
      <c r="J26" s="372"/>
      <c r="K26" s="375"/>
    </row>
    <row r="27" spans="1:11" ht="19.05">
      <c r="A27" s="373"/>
      <c r="B27" s="373"/>
      <c r="C27" s="373"/>
      <c r="D27" s="373" t="s">
        <v>2891</v>
      </c>
      <c r="E27" s="373"/>
      <c r="F27" s="372"/>
      <c r="G27" s="372"/>
      <c r="H27" s="372"/>
      <c r="I27" s="372"/>
      <c r="J27" s="372"/>
      <c r="K27" s="375"/>
    </row>
    <row r="28" spans="1:11" ht="19.05">
      <c r="A28" s="373"/>
      <c r="B28" s="373"/>
      <c r="C28" s="373"/>
      <c r="D28" s="373" t="s">
        <v>2892</v>
      </c>
      <c r="E28" s="373"/>
      <c r="F28" s="372"/>
      <c r="G28" s="372"/>
      <c r="H28" s="372"/>
      <c r="I28" s="372"/>
      <c r="J28" s="372"/>
      <c r="K28" s="375"/>
    </row>
    <row r="29" spans="1:11" ht="19.600000000000001">
      <c r="A29" s="1128" t="s">
        <v>2866</v>
      </c>
      <c r="B29" s="1129"/>
      <c r="C29" s="1129"/>
      <c r="D29" s="1129"/>
      <c r="E29" s="1130"/>
      <c r="F29" s="1135" t="s">
        <v>2867</v>
      </c>
      <c r="G29" s="1136"/>
      <c r="H29" s="366" t="s">
        <v>2868</v>
      </c>
      <c r="I29" s="367" t="s">
        <v>1442</v>
      </c>
      <c r="J29" s="366" t="s">
        <v>2869</v>
      </c>
      <c r="K29" s="368" t="s">
        <v>1444</v>
      </c>
    </row>
    <row r="30" spans="1:11" ht="19.600000000000001">
      <c r="A30" s="1131"/>
      <c r="B30" s="1131"/>
      <c r="C30" s="1131"/>
      <c r="D30" s="1131"/>
      <c r="E30" s="1132"/>
      <c r="F30" s="356" t="s">
        <v>2870</v>
      </c>
      <c r="G30" s="356" t="s">
        <v>2871</v>
      </c>
      <c r="H30" s="356" t="s">
        <v>2870</v>
      </c>
      <c r="I30" s="356" t="s">
        <v>2871</v>
      </c>
      <c r="J30" s="356" t="s">
        <v>2870</v>
      </c>
      <c r="K30" s="369" t="s">
        <v>2871</v>
      </c>
    </row>
    <row r="31" spans="1:11" ht="19.05">
      <c r="A31" s="373"/>
      <c r="B31" s="373"/>
      <c r="C31" s="373" t="s">
        <v>2893</v>
      </c>
      <c r="D31" s="373"/>
      <c r="E31" s="373"/>
      <c r="F31" s="372">
        <f>H31+J31</f>
        <v>8428884</v>
      </c>
      <c r="G31" s="372">
        <f>I31+K31</f>
        <v>43506534</v>
      </c>
      <c r="H31" s="372">
        <f>SUM(H32:H33)</f>
        <v>432302</v>
      </c>
      <c r="I31" s="372">
        <f>SUM(I32:I33)</f>
        <v>10781493</v>
      </c>
      <c r="J31" s="372">
        <f>SUM(J32:J33)</f>
        <v>7996582</v>
      </c>
      <c r="K31" s="372">
        <f>SUM(K32:K33)</f>
        <v>32725041</v>
      </c>
    </row>
    <row r="32" spans="1:11" ht="19.05">
      <c r="A32" s="373"/>
      <c r="B32" s="373"/>
      <c r="C32" s="373"/>
      <c r="D32" s="373" t="s">
        <v>2894</v>
      </c>
      <c r="E32" s="373"/>
      <c r="F32" s="372">
        <f>H32+J32</f>
        <v>8428884</v>
      </c>
      <c r="G32" s="372">
        <f>I32+K32</f>
        <v>43506534</v>
      </c>
      <c r="H32" s="372">
        <v>432302</v>
      </c>
      <c r="I32" s="372">
        <v>10781493</v>
      </c>
      <c r="J32" s="372">
        <v>7996582</v>
      </c>
      <c r="K32" s="375">
        <v>32725041</v>
      </c>
    </row>
    <row r="33" spans="1:11" ht="19.05">
      <c r="A33" s="373"/>
      <c r="B33" s="373"/>
      <c r="C33" s="373"/>
      <c r="D33" s="373" t="s">
        <v>2895</v>
      </c>
      <c r="E33" s="373"/>
      <c r="F33" s="372"/>
      <c r="G33" s="372"/>
      <c r="H33" s="372"/>
      <c r="I33" s="372"/>
      <c r="J33" s="372"/>
      <c r="K33" s="375"/>
    </row>
    <row r="34" spans="1:11" ht="19.05">
      <c r="A34" s="373"/>
      <c r="B34" s="373"/>
      <c r="C34" s="373" t="s">
        <v>2896</v>
      </c>
      <c r="D34" s="373"/>
      <c r="E34" s="373"/>
      <c r="F34" s="372">
        <f>H34+J34</f>
        <v>133280</v>
      </c>
      <c r="G34" s="372">
        <f>I34+K34</f>
        <v>391750</v>
      </c>
      <c r="H34" s="372">
        <v>133280</v>
      </c>
      <c r="I34" s="372">
        <v>391750</v>
      </c>
      <c r="J34" s="372"/>
      <c r="K34" s="375"/>
    </row>
    <row r="35" spans="1:11" ht="19.05">
      <c r="A35" s="373"/>
      <c r="B35" s="373"/>
      <c r="C35" s="373" t="s">
        <v>2897</v>
      </c>
      <c r="D35" s="373"/>
      <c r="E35" s="373"/>
      <c r="F35" s="372"/>
      <c r="G35" s="372"/>
      <c r="H35" s="372"/>
      <c r="I35" s="372"/>
      <c r="J35" s="372"/>
      <c r="K35" s="375"/>
    </row>
    <row r="36" spans="1:11" ht="19.05">
      <c r="A36" s="373"/>
      <c r="B36" s="373"/>
      <c r="C36" s="373" t="s">
        <v>2898</v>
      </c>
      <c r="D36" s="373"/>
      <c r="E36" s="373"/>
      <c r="F36" s="372">
        <f>H36+J36</f>
        <v>156437</v>
      </c>
      <c r="G36" s="372">
        <f>I36+K36</f>
        <v>862695</v>
      </c>
      <c r="H36" s="372">
        <v>156437</v>
      </c>
      <c r="I36" s="372">
        <v>822087</v>
      </c>
      <c r="J36" s="372">
        <v>0</v>
      </c>
      <c r="K36" s="375">
        <v>40608</v>
      </c>
    </row>
    <row r="37" spans="1:11" ht="19.05">
      <c r="A37" s="373"/>
      <c r="B37" s="373" t="s">
        <v>2899</v>
      </c>
      <c r="C37" s="373"/>
      <c r="D37" s="373"/>
      <c r="E37" s="373"/>
      <c r="F37" s="372"/>
      <c r="G37" s="372"/>
      <c r="H37" s="372"/>
      <c r="I37" s="372"/>
      <c r="J37" s="372"/>
      <c r="K37" s="375"/>
    </row>
    <row r="38" spans="1:11" ht="19.05">
      <c r="A38" s="373"/>
      <c r="B38" s="373"/>
      <c r="C38" s="373" t="s">
        <v>2900</v>
      </c>
      <c r="D38" s="373"/>
      <c r="E38" s="373"/>
      <c r="F38" s="372"/>
      <c r="G38" s="372"/>
      <c r="H38" s="372"/>
      <c r="I38" s="372"/>
      <c r="J38" s="372"/>
      <c r="K38" s="375"/>
    </row>
    <row r="39" spans="1:11" ht="19.05">
      <c r="A39" s="373"/>
      <c r="B39" s="373"/>
      <c r="C39" s="373"/>
      <c r="D39" s="373" t="s">
        <v>2901</v>
      </c>
      <c r="E39" s="373"/>
      <c r="F39" s="372"/>
      <c r="G39" s="372"/>
      <c r="H39" s="372"/>
      <c r="I39" s="372"/>
      <c r="J39" s="372"/>
      <c r="K39" s="375"/>
    </row>
    <row r="40" spans="1:11" ht="19.05">
      <c r="A40" s="373"/>
      <c r="B40" s="373"/>
      <c r="C40" s="373"/>
      <c r="D40" s="373" t="s">
        <v>2902</v>
      </c>
      <c r="E40" s="373"/>
      <c r="F40" s="372"/>
      <c r="G40" s="372"/>
      <c r="H40" s="372"/>
      <c r="I40" s="372"/>
      <c r="J40" s="372"/>
      <c r="K40" s="375"/>
    </row>
    <row r="41" spans="1:11" ht="19.05">
      <c r="A41" s="373"/>
      <c r="B41" s="373"/>
      <c r="C41" s="373"/>
      <c r="D41" s="373" t="s">
        <v>2903</v>
      </c>
      <c r="E41" s="373"/>
      <c r="F41" s="372"/>
      <c r="G41" s="372"/>
      <c r="H41" s="372"/>
      <c r="I41" s="372"/>
      <c r="J41" s="372"/>
      <c r="K41" s="375"/>
    </row>
    <row r="42" spans="1:11" ht="19.05">
      <c r="A42" s="373"/>
      <c r="B42" s="373"/>
      <c r="C42" s="373"/>
      <c r="D42" s="373" t="s">
        <v>2888</v>
      </c>
      <c r="E42" s="373"/>
      <c r="F42" s="372"/>
      <c r="G42" s="372"/>
      <c r="H42" s="372"/>
      <c r="I42" s="372"/>
      <c r="J42" s="372"/>
      <c r="K42" s="375"/>
    </row>
    <row r="43" spans="1:11" ht="19.05">
      <c r="A43" s="373"/>
      <c r="B43" s="377" t="s">
        <v>2904</v>
      </c>
      <c r="C43" s="373"/>
      <c r="D43" s="373"/>
      <c r="E43" s="373"/>
      <c r="F43" s="372">
        <f>H43+J43</f>
        <v>22638523</v>
      </c>
      <c r="G43" s="372">
        <f>I43+K43</f>
        <v>123396365</v>
      </c>
      <c r="H43" s="372">
        <f>H7+H37</f>
        <v>14641941</v>
      </c>
      <c r="I43" s="372">
        <f>I7+I37</f>
        <v>90630716</v>
      </c>
      <c r="J43" s="372">
        <f>J7+J37</f>
        <v>7996582</v>
      </c>
      <c r="K43" s="372">
        <f>K7+K37</f>
        <v>32765649</v>
      </c>
    </row>
    <row r="44" spans="1:11" ht="19.05">
      <c r="A44" s="373"/>
      <c r="B44" s="373" t="s">
        <v>2905</v>
      </c>
      <c r="C44" s="373"/>
      <c r="D44" s="373"/>
      <c r="E44" s="373"/>
      <c r="F44" s="372"/>
      <c r="G44" s="372"/>
      <c r="H44" s="378"/>
      <c r="I44" s="379"/>
      <c r="J44" s="379"/>
      <c r="K44" s="380"/>
    </row>
    <row r="45" spans="1:11" ht="19.05">
      <c r="A45" s="373"/>
      <c r="B45" s="373" t="s">
        <v>2906</v>
      </c>
      <c r="C45" s="373"/>
      <c r="D45" s="373"/>
      <c r="E45" s="373"/>
      <c r="F45" s="372"/>
      <c r="G45" s="372"/>
      <c r="H45" s="381"/>
      <c r="I45" s="382"/>
      <c r="J45" s="382"/>
      <c r="K45" s="383"/>
    </row>
    <row r="46" spans="1:11" ht="19.05">
      <c r="A46" s="373"/>
      <c r="B46" s="373" t="s">
        <v>2907</v>
      </c>
      <c r="C46" s="373"/>
      <c r="D46" s="373"/>
      <c r="E46" s="373"/>
      <c r="F46" s="372"/>
      <c r="G46" s="372"/>
      <c r="H46" s="381"/>
      <c r="I46" s="382"/>
      <c r="J46" s="382"/>
      <c r="K46" s="383"/>
    </row>
    <row r="47" spans="1:11" ht="19.05">
      <c r="A47" s="373"/>
      <c r="B47" s="373" t="s">
        <v>2908</v>
      </c>
      <c r="C47" s="373"/>
      <c r="D47" s="373"/>
      <c r="E47" s="373"/>
      <c r="F47" s="372"/>
      <c r="G47" s="372"/>
      <c r="H47" s="381"/>
      <c r="I47" s="382"/>
      <c r="J47" s="382"/>
      <c r="K47" s="383"/>
    </row>
    <row r="48" spans="1:11" ht="19.05">
      <c r="A48" s="373"/>
      <c r="B48" s="373" t="s">
        <v>2909</v>
      </c>
      <c r="C48" s="373"/>
      <c r="D48" s="373"/>
      <c r="E48" s="373"/>
      <c r="F48" s="372"/>
      <c r="G48" s="372"/>
      <c r="H48" s="381"/>
      <c r="I48" s="382"/>
      <c r="J48" s="382"/>
      <c r="K48" s="383"/>
    </row>
    <row r="49" spans="1:11" ht="19.05">
      <c r="A49" s="373" t="s">
        <v>2910</v>
      </c>
      <c r="B49" s="373"/>
      <c r="C49" s="373"/>
      <c r="D49" s="373"/>
      <c r="E49" s="373"/>
      <c r="F49" s="372"/>
      <c r="G49" s="372"/>
      <c r="H49" s="381"/>
      <c r="I49" s="382"/>
      <c r="J49" s="382"/>
      <c r="K49" s="383"/>
    </row>
    <row r="50" spans="1:11" ht="19.05">
      <c r="A50" s="373"/>
      <c r="B50" s="373" t="s">
        <v>2911</v>
      </c>
      <c r="C50" s="373"/>
      <c r="D50" s="373"/>
      <c r="E50" s="373"/>
      <c r="F50" s="372"/>
      <c r="G50" s="372"/>
      <c r="H50" s="381"/>
      <c r="I50" s="382"/>
      <c r="J50" s="382"/>
      <c r="K50" s="383"/>
    </row>
    <row r="51" spans="1:11" ht="19.05">
      <c r="A51" s="377" t="s">
        <v>2912</v>
      </c>
      <c r="B51" s="373"/>
      <c r="C51" s="373"/>
      <c r="D51" s="373"/>
      <c r="E51" s="384"/>
      <c r="F51" s="372">
        <f>F43+F44+F45+F46+F47+F48+F49</f>
        <v>22638523</v>
      </c>
      <c r="G51" s="372">
        <f>G43+G44+G45+G46+G47+G48+G49</f>
        <v>123396365</v>
      </c>
      <c r="H51" s="381"/>
      <c r="I51" s="381"/>
      <c r="J51" s="381"/>
      <c r="K51" s="381"/>
    </row>
    <row r="52" spans="1:11" ht="19.05">
      <c r="A52" s="377" t="s">
        <v>2913</v>
      </c>
      <c r="B52" s="373"/>
      <c r="C52" s="373"/>
      <c r="D52" s="373"/>
      <c r="E52" s="385"/>
      <c r="F52" s="386">
        <v>167673500</v>
      </c>
      <c r="G52" s="372"/>
      <c r="H52" s="381"/>
      <c r="I52" s="382"/>
      <c r="J52" s="382"/>
      <c r="K52" s="383"/>
    </row>
    <row r="53" spans="1:11" ht="19.05">
      <c r="A53" s="377" t="s">
        <v>2914</v>
      </c>
      <c r="B53" s="373"/>
      <c r="C53" s="373"/>
      <c r="D53" s="373"/>
      <c r="E53" s="385"/>
      <c r="F53" s="387">
        <f>F51+F52</f>
        <v>190312023</v>
      </c>
      <c r="G53" s="387"/>
      <c r="H53" s="388"/>
      <c r="I53" s="389"/>
      <c r="J53" s="389"/>
      <c r="K53" s="390"/>
    </row>
    <row r="54" spans="1:11" ht="19.600000000000001">
      <c r="A54" s="1128" t="s">
        <v>2866</v>
      </c>
      <c r="B54" s="1129"/>
      <c r="C54" s="1129"/>
      <c r="D54" s="1129"/>
      <c r="E54" s="1130"/>
      <c r="F54" s="1133" t="s">
        <v>2867</v>
      </c>
      <c r="G54" s="1134"/>
      <c r="H54" s="391" t="s">
        <v>2868</v>
      </c>
      <c r="I54" s="392" t="s">
        <v>2915</v>
      </c>
      <c r="J54" s="391" t="s">
        <v>2869</v>
      </c>
      <c r="K54" s="393" t="s">
        <v>2916</v>
      </c>
    </row>
    <row r="55" spans="1:11" ht="19.600000000000001">
      <c r="A55" s="1131"/>
      <c r="B55" s="1131"/>
      <c r="C55" s="1131"/>
      <c r="D55" s="1131"/>
      <c r="E55" s="1132"/>
      <c r="F55" s="394" t="s">
        <v>2870</v>
      </c>
      <c r="G55" s="394" t="s">
        <v>2871</v>
      </c>
      <c r="H55" s="394" t="s">
        <v>2870</v>
      </c>
      <c r="I55" s="394" t="s">
        <v>2871</v>
      </c>
      <c r="J55" s="394" t="s">
        <v>2870</v>
      </c>
      <c r="K55" s="395" t="s">
        <v>2871</v>
      </c>
    </row>
    <row r="56" spans="1:11" ht="19.05">
      <c r="A56" s="373"/>
      <c r="B56" s="374" t="s">
        <v>2917</v>
      </c>
      <c r="C56" s="373"/>
      <c r="D56" s="373"/>
      <c r="E56" s="373"/>
      <c r="F56" s="372">
        <f t="shared" ref="F56:G63" si="2">H56+J56</f>
        <v>14536247</v>
      </c>
      <c r="G56" s="372">
        <f t="shared" si="2"/>
        <v>69207757</v>
      </c>
      <c r="H56" s="372">
        <f>H57+H62+H66+H71+H77+H82+H85+H88+H90</f>
        <v>13535697</v>
      </c>
      <c r="I56" s="372">
        <f>I57+I62+I66+I71+I77+I82+I85+I88+I90</f>
        <v>66256061</v>
      </c>
      <c r="J56" s="372">
        <f>J57+J62+J66+J71+J77+J82+J85+J88+J90</f>
        <v>1000550</v>
      </c>
      <c r="K56" s="372">
        <f>K57+K62+K66+K71+K77+K82+K85+K88+K90</f>
        <v>2951696</v>
      </c>
    </row>
    <row r="57" spans="1:11" ht="19.05">
      <c r="A57" s="373"/>
      <c r="B57" s="373"/>
      <c r="C57" s="374" t="s">
        <v>2918</v>
      </c>
      <c r="D57" s="373"/>
      <c r="E57" s="373"/>
      <c r="F57" s="372">
        <f t="shared" si="2"/>
        <v>6911234</v>
      </c>
      <c r="G57" s="372">
        <f t="shared" si="2"/>
        <v>36091541</v>
      </c>
      <c r="H57" s="372">
        <f>SUM(H58:H61)</f>
        <v>6911234</v>
      </c>
      <c r="I57" s="372">
        <f>SUM(I58:I61)</f>
        <v>36091541</v>
      </c>
      <c r="J57" s="372">
        <f>SUM(J58:J61)</f>
        <v>0</v>
      </c>
      <c r="K57" s="372">
        <f>SUM(K58:K61)</f>
        <v>0</v>
      </c>
    </row>
    <row r="58" spans="1:11" ht="19.05">
      <c r="A58" s="373"/>
      <c r="B58" s="373"/>
      <c r="C58" s="374"/>
      <c r="D58" s="373" t="s">
        <v>2919</v>
      </c>
      <c r="E58" s="373"/>
      <c r="F58" s="372">
        <f t="shared" si="2"/>
        <v>1378000</v>
      </c>
      <c r="G58" s="372">
        <f t="shared" si="2"/>
        <v>11352000</v>
      </c>
      <c r="H58" s="372">
        <v>1378000</v>
      </c>
      <c r="I58" s="372">
        <v>11352000</v>
      </c>
      <c r="J58" s="372"/>
      <c r="K58" s="375"/>
    </row>
    <row r="59" spans="1:11" ht="19.05">
      <c r="A59" s="373"/>
      <c r="B59" s="373"/>
      <c r="C59" s="374"/>
      <c r="D59" s="373" t="s">
        <v>2920</v>
      </c>
      <c r="E59" s="373"/>
      <c r="F59" s="372">
        <f t="shared" si="2"/>
        <v>1896083</v>
      </c>
      <c r="G59" s="372">
        <f t="shared" si="2"/>
        <v>6846287</v>
      </c>
      <c r="H59" s="372">
        <v>1896083</v>
      </c>
      <c r="I59" s="372">
        <v>6846287</v>
      </c>
      <c r="J59" s="372"/>
      <c r="K59" s="375"/>
    </row>
    <row r="60" spans="1:11" ht="19.05">
      <c r="A60" s="373"/>
      <c r="B60" s="373"/>
      <c r="C60" s="374"/>
      <c r="D60" s="373" t="s">
        <v>2921</v>
      </c>
      <c r="E60" s="373"/>
      <c r="F60" s="372">
        <f t="shared" si="2"/>
        <v>3464461</v>
      </c>
      <c r="G60" s="372">
        <f t="shared" si="2"/>
        <v>16986516</v>
      </c>
      <c r="H60" s="372">
        <v>3464461</v>
      </c>
      <c r="I60" s="372">
        <v>16986516</v>
      </c>
      <c r="J60" s="372">
        <v>0</v>
      </c>
      <c r="K60" s="375">
        <v>0</v>
      </c>
    </row>
    <row r="61" spans="1:11" ht="19.05">
      <c r="A61" s="373"/>
      <c r="B61" s="373"/>
      <c r="C61" s="374"/>
      <c r="D61" s="373" t="s">
        <v>2922</v>
      </c>
      <c r="E61" s="373"/>
      <c r="F61" s="372">
        <f t="shared" si="2"/>
        <v>172690</v>
      </c>
      <c r="G61" s="372">
        <f t="shared" si="2"/>
        <v>906738</v>
      </c>
      <c r="H61" s="372">
        <v>172690</v>
      </c>
      <c r="I61" s="372">
        <v>906738</v>
      </c>
      <c r="J61" s="372"/>
      <c r="K61" s="375"/>
    </row>
    <row r="62" spans="1:11" ht="19.05">
      <c r="A62" s="373"/>
      <c r="B62" s="373"/>
      <c r="C62" s="374" t="s">
        <v>2923</v>
      </c>
      <c r="D62" s="373"/>
      <c r="E62" s="373"/>
      <c r="F62" s="372">
        <f t="shared" si="2"/>
        <v>709320</v>
      </c>
      <c r="G62" s="372">
        <f t="shared" si="2"/>
        <v>3142163</v>
      </c>
      <c r="H62" s="372">
        <f>SUM(H63:H65)</f>
        <v>709320</v>
      </c>
      <c r="I62" s="372">
        <f>SUM(I63:I65)</f>
        <v>2991887</v>
      </c>
      <c r="J62" s="372">
        <f>SUM(J63:J65)</f>
        <v>0</v>
      </c>
      <c r="K62" s="372">
        <f>SUM(K63:K65)</f>
        <v>150276</v>
      </c>
    </row>
    <row r="63" spans="1:11" ht="19.05">
      <c r="A63" s="373"/>
      <c r="B63" s="373"/>
      <c r="C63" s="374"/>
      <c r="D63" s="373" t="s">
        <v>2924</v>
      </c>
      <c r="E63" s="373"/>
      <c r="F63" s="372">
        <f t="shared" si="2"/>
        <v>0</v>
      </c>
      <c r="G63" s="372">
        <f t="shared" si="2"/>
        <v>46600</v>
      </c>
      <c r="H63" s="372">
        <v>0</v>
      </c>
      <c r="I63" s="372">
        <v>46600</v>
      </c>
      <c r="J63" s="372"/>
      <c r="K63" s="375"/>
    </row>
    <row r="64" spans="1:11" ht="19.05">
      <c r="A64" s="373"/>
      <c r="B64" s="373"/>
      <c r="C64" s="374"/>
      <c r="D64" s="373" t="s">
        <v>2925</v>
      </c>
      <c r="E64" s="373"/>
      <c r="F64" s="372"/>
      <c r="G64" s="372"/>
      <c r="H64" s="372"/>
      <c r="I64" s="372"/>
      <c r="J64" s="372"/>
      <c r="K64" s="375"/>
    </row>
    <row r="65" spans="1:11" ht="19.05">
      <c r="A65" s="373"/>
      <c r="B65" s="373"/>
      <c r="C65" s="374"/>
      <c r="D65" s="373" t="s">
        <v>2926</v>
      </c>
      <c r="E65" s="373"/>
      <c r="F65" s="372">
        <f t="shared" ref="F65:G67" si="3">H65+J65</f>
        <v>709320</v>
      </c>
      <c r="G65" s="372">
        <f t="shared" si="3"/>
        <v>3095563</v>
      </c>
      <c r="H65" s="372">
        <v>709320</v>
      </c>
      <c r="I65" s="372">
        <v>2945287</v>
      </c>
      <c r="J65" s="372">
        <v>0</v>
      </c>
      <c r="K65" s="375">
        <v>150276</v>
      </c>
    </row>
    <row r="66" spans="1:11" ht="19.05">
      <c r="A66" s="373"/>
      <c r="B66" s="373"/>
      <c r="C66" s="374" t="s">
        <v>2927</v>
      </c>
      <c r="D66" s="373"/>
      <c r="E66" s="373"/>
      <c r="F66" s="372">
        <f t="shared" si="3"/>
        <v>3418180</v>
      </c>
      <c r="G66" s="372">
        <f t="shared" si="3"/>
        <v>13409575</v>
      </c>
      <c r="H66" s="372">
        <f>SUM(H67:H70)</f>
        <v>2417630</v>
      </c>
      <c r="I66" s="372">
        <f>SUM(I67:I70)</f>
        <v>10642275</v>
      </c>
      <c r="J66" s="372">
        <f>SUM(J67:J70)</f>
        <v>1000550</v>
      </c>
      <c r="K66" s="372">
        <f>SUM(K67:K70)</f>
        <v>2767300</v>
      </c>
    </row>
    <row r="67" spans="1:11" ht="19.05">
      <c r="A67" s="373"/>
      <c r="B67" s="373"/>
      <c r="C67" s="374"/>
      <c r="D67" s="373" t="s">
        <v>2928</v>
      </c>
      <c r="E67" s="373"/>
      <c r="F67" s="372">
        <f t="shared" si="3"/>
        <v>2295381</v>
      </c>
      <c r="G67" s="372">
        <f t="shared" si="3"/>
        <v>8213334</v>
      </c>
      <c r="H67" s="372">
        <v>1294831</v>
      </c>
      <c r="I67" s="372">
        <v>5446034</v>
      </c>
      <c r="J67" s="372">
        <v>1000550</v>
      </c>
      <c r="K67" s="375">
        <v>2767300</v>
      </c>
    </row>
    <row r="68" spans="1:11" ht="19.05">
      <c r="A68" s="373"/>
      <c r="B68" s="373"/>
      <c r="C68" s="374"/>
      <c r="D68" s="373" t="s">
        <v>2929</v>
      </c>
      <c r="E68" s="373"/>
      <c r="F68" s="372"/>
      <c r="G68" s="372"/>
      <c r="H68" s="372"/>
      <c r="I68" s="372"/>
      <c r="J68" s="372"/>
      <c r="K68" s="375"/>
    </row>
    <row r="69" spans="1:11" ht="19.05">
      <c r="A69" s="373"/>
      <c r="B69" s="373"/>
      <c r="C69" s="374"/>
      <c r="D69" s="373" t="s">
        <v>2930</v>
      </c>
      <c r="E69" s="373"/>
      <c r="F69" s="372">
        <f t="shared" ref="F69:G74" si="4">H69+J69</f>
        <v>514893</v>
      </c>
      <c r="G69" s="372">
        <f t="shared" si="4"/>
        <v>2276873</v>
      </c>
      <c r="H69" s="372">
        <v>514893</v>
      </c>
      <c r="I69" s="372">
        <v>2276873</v>
      </c>
      <c r="J69" s="372"/>
      <c r="K69" s="375"/>
    </row>
    <row r="70" spans="1:11" ht="19.05">
      <c r="A70" s="373"/>
      <c r="B70" s="373"/>
      <c r="C70" s="374"/>
      <c r="D70" s="373" t="s">
        <v>2931</v>
      </c>
      <c r="E70" s="373"/>
      <c r="F70" s="372">
        <f t="shared" si="4"/>
        <v>607906</v>
      </c>
      <c r="G70" s="372">
        <f t="shared" si="4"/>
        <v>2919368</v>
      </c>
      <c r="H70" s="372">
        <v>607906</v>
      </c>
      <c r="I70" s="372">
        <v>2919368</v>
      </c>
      <c r="J70" s="372"/>
      <c r="K70" s="375"/>
    </row>
    <row r="71" spans="1:11" ht="19.05">
      <c r="A71" s="373"/>
      <c r="B71" s="373"/>
      <c r="C71" s="374" t="s">
        <v>2932</v>
      </c>
      <c r="D71" s="373"/>
      <c r="E71" s="373"/>
      <c r="F71" s="372">
        <f t="shared" si="4"/>
        <v>965134</v>
      </c>
      <c r="G71" s="372">
        <f t="shared" si="4"/>
        <v>3762273</v>
      </c>
      <c r="H71" s="372">
        <f>SUM(H72:H76)</f>
        <v>965134</v>
      </c>
      <c r="I71" s="372">
        <f>SUM(I72:I76)</f>
        <v>3762273</v>
      </c>
      <c r="J71" s="372">
        <f>SUM(J72:J76)</f>
        <v>0</v>
      </c>
      <c r="K71" s="372">
        <f>SUM(K72:K76)</f>
        <v>0</v>
      </c>
    </row>
    <row r="72" spans="1:11" ht="19.05">
      <c r="A72" s="373"/>
      <c r="B72" s="373"/>
      <c r="C72" s="374"/>
      <c r="D72" s="373" t="s">
        <v>2933</v>
      </c>
      <c r="E72" s="373"/>
      <c r="F72" s="372">
        <f t="shared" si="4"/>
        <v>637662</v>
      </c>
      <c r="G72" s="372">
        <f t="shared" si="4"/>
        <v>2554708</v>
      </c>
      <c r="H72" s="372">
        <v>637662</v>
      </c>
      <c r="I72" s="372">
        <v>2554708</v>
      </c>
      <c r="J72" s="372"/>
      <c r="K72" s="375"/>
    </row>
    <row r="73" spans="1:11" ht="19.05">
      <c r="A73" s="373"/>
      <c r="B73" s="373"/>
      <c r="C73" s="374"/>
      <c r="D73" s="373" t="s">
        <v>2934</v>
      </c>
      <c r="E73" s="373"/>
      <c r="F73" s="372">
        <f t="shared" si="4"/>
        <v>326416</v>
      </c>
      <c r="G73" s="372">
        <f t="shared" si="4"/>
        <v>1199301</v>
      </c>
      <c r="H73" s="372">
        <v>326416</v>
      </c>
      <c r="I73" s="372">
        <v>1199301</v>
      </c>
      <c r="J73" s="372"/>
      <c r="K73" s="375"/>
    </row>
    <row r="74" spans="1:11" ht="19.05">
      <c r="A74" s="373"/>
      <c r="B74" s="373"/>
      <c r="C74" s="374"/>
      <c r="D74" s="373" t="s">
        <v>2935</v>
      </c>
      <c r="E74" s="373"/>
      <c r="F74" s="372">
        <f t="shared" si="4"/>
        <v>1056</v>
      </c>
      <c r="G74" s="372">
        <f t="shared" si="4"/>
        <v>8264</v>
      </c>
      <c r="H74" s="372">
        <v>1056</v>
      </c>
      <c r="I74" s="372">
        <v>8264</v>
      </c>
      <c r="J74" s="372"/>
      <c r="K74" s="375"/>
    </row>
    <row r="75" spans="1:11" ht="19.05">
      <c r="A75" s="373"/>
      <c r="B75" s="373"/>
      <c r="C75" s="374"/>
      <c r="D75" s="373" t="s">
        <v>2936</v>
      </c>
      <c r="E75" s="373"/>
      <c r="F75" s="372"/>
      <c r="G75" s="372"/>
      <c r="H75" s="372"/>
      <c r="I75" s="372"/>
      <c r="J75" s="372"/>
      <c r="K75" s="375"/>
    </row>
    <row r="76" spans="1:11" ht="19.05">
      <c r="A76" s="373"/>
      <c r="B76" s="373"/>
      <c r="C76" s="374"/>
      <c r="D76" s="373" t="s">
        <v>2937</v>
      </c>
      <c r="E76" s="373"/>
      <c r="F76" s="372"/>
      <c r="G76" s="372"/>
      <c r="H76" s="372"/>
      <c r="I76" s="372"/>
      <c r="J76" s="372"/>
      <c r="K76" s="375"/>
    </row>
    <row r="77" spans="1:11" ht="19.05">
      <c r="A77" s="373"/>
      <c r="B77" s="373"/>
      <c r="C77" s="373" t="s">
        <v>2938</v>
      </c>
      <c r="D77" s="373"/>
      <c r="E77" s="373"/>
      <c r="F77" s="372">
        <f t="shared" ref="F77:G79" si="5">H77+J77</f>
        <v>2219692</v>
      </c>
      <c r="G77" s="372">
        <f t="shared" si="5"/>
        <v>9507098</v>
      </c>
      <c r="H77" s="372">
        <f>SUM(H78:H79)</f>
        <v>2219692</v>
      </c>
      <c r="I77" s="372">
        <f>SUM(I78:I79)</f>
        <v>9472978</v>
      </c>
      <c r="J77" s="372">
        <f>SUM(J78:J79)</f>
        <v>0</v>
      </c>
      <c r="K77" s="372">
        <f>SUM(K78:K79)</f>
        <v>34120</v>
      </c>
    </row>
    <row r="78" spans="1:11" ht="19.05">
      <c r="A78" s="373"/>
      <c r="B78" s="373"/>
      <c r="C78" s="373"/>
      <c r="D78" s="373" t="s">
        <v>2939</v>
      </c>
      <c r="E78" s="373"/>
      <c r="F78" s="372">
        <f t="shared" si="5"/>
        <v>49136</v>
      </c>
      <c r="G78" s="372">
        <f t="shared" si="5"/>
        <v>271166</v>
      </c>
      <c r="H78" s="372">
        <v>49136</v>
      </c>
      <c r="I78" s="372">
        <v>271166</v>
      </c>
      <c r="J78" s="372"/>
      <c r="K78" s="375"/>
    </row>
    <row r="79" spans="1:11" ht="19.05">
      <c r="A79" s="373"/>
      <c r="B79" s="373"/>
      <c r="C79" s="373"/>
      <c r="D79" s="373" t="s">
        <v>1526</v>
      </c>
      <c r="E79" s="373"/>
      <c r="F79" s="372">
        <f t="shared" si="5"/>
        <v>2170556</v>
      </c>
      <c r="G79" s="372">
        <f t="shared" si="5"/>
        <v>9235932</v>
      </c>
      <c r="H79" s="372">
        <v>2170556</v>
      </c>
      <c r="I79" s="372">
        <v>9201812</v>
      </c>
      <c r="J79" s="372">
        <v>0</v>
      </c>
      <c r="K79" s="375">
        <v>34120</v>
      </c>
    </row>
    <row r="80" spans="1:11" ht="19.600000000000001">
      <c r="A80" s="1128" t="s">
        <v>2866</v>
      </c>
      <c r="B80" s="1129"/>
      <c r="C80" s="1129"/>
      <c r="D80" s="1129"/>
      <c r="E80" s="1130"/>
      <c r="F80" s="1133" t="s">
        <v>2867</v>
      </c>
      <c r="G80" s="1134"/>
      <c r="H80" s="391" t="s">
        <v>2868</v>
      </c>
      <c r="I80" s="392" t="s">
        <v>2915</v>
      </c>
      <c r="J80" s="391" t="s">
        <v>2869</v>
      </c>
      <c r="K80" s="393" t="s">
        <v>2916</v>
      </c>
    </row>
    <row r="81" spans="1:11" ht="19.600000000000001">
      <c r="A81" s="1131"/>
      <c r="B81" s="1131"/>
      <c r="C81" s="1131"/>
      <c r="D81" s="1131"/>
      <c r="E81" s="1132"/>
      <c r="F81" s="394" t="s">
        <v>2870</v>
      </c>
      <c r="G81" s="394" t="s">
        <v>2871</v>
      </c>
      <c r="H81" s="394" t="s">
        <v>2870</v>
      </c>
      <c r="I81" s="394" t="s">
        <v>2871</v>
      </c>
      <c r="J81" s="394" t="s">
        <v>2870</v>
      </c>
      <c r="K81" s="395" t="s">
        <v>2871</v>
      </c>
    </row>
    <row r="82" spans="1:11" ht="19.05">
      <c r="A82" s="373"/>
      <c r="B82" s="373"/>
      <c r="C82" s="373" t="s">
        <v>2940</v>
      </c>
      <c r="D82" s="373"/>
      <c r="E82" s="373"/>
      <c r="F82" s="372">
        <f>H82+J82</f>
        <v>312687</v>
      </c>
      <c r="G82" s="372">
        <f>I82+K82</f>
        <v>3260607</v>
      </c>
      <c r="H82" s="372">
        <f>SUM(H83:H84)</f>
        <v>312687</v>
      </c>
      <c r="I82" s="372">
        <f>SUM(I83:I84)</f>
        <v>3260607</v>
      </c>
      <c r="J82" s="372">
        <f>SUM(J83:J84)</f>
        <v>0</v>
      </c>
      <c r="K82" s="372">
        <f>SUM(K83:K84)</f>
        <v>0</v>
      </c>
    </row>
    <row r="83" spans="1:11" ht="19.05">
      <c r="A83" s="373"/>
      <c r="B83" s="373"/>
      <c r="C83" s="373"/>
      <c r="D83" s="373" t="s">
        <v>2941</v>
      </c>
      <c r="E83" s="373"/>
      <c r="F83" s="372">
        <f>H83+J83</f>
        <v>312687</v>
      </c>
      <c r="G83" s="372">
        <f>I83+K83</f>
        <v>3260607</v>
      </c>
      <c r="H83" s="372">
        <v>312687</v>
      </c>
      <c r="I83" s="372">
        <v>3260607</v>
      </c>
      <c r="J83" s="372"/>
      <c r="K83" s="375"/>
    </row>
    <row r="84" spans="1:11" ht="19.05">
      <c r="A84" s="373"/>
      <c r="B84" s="373"/>
      <c r="C84" s="373"/>
      <c r="D84" s="373" t="s">
        <v>2942</v>
      </c>
      <c r="E84" s="373"/>
      <c r="F84" s="372"/>
      <c r="G84" s="372"/>
      <c r="H84" s="372"/>
      <c r="I84" s="372"/>
      <c r="J84" s="372"/>
      <c r="K84" s="375"/>
    </row>
    <row r="85" spans="1:11" ht="19.05">
      <c r="A85" s="373"/>
      <c r="B85" s="373"/>
      <c r="C85" s="373" t="s">
        <v>2943</v>
      </c>
      <c r="D85" s="373"/>
      <c r="E85" s="373"/>
      <c r="F85" s="372"/>
      <c r="G85" s="372"/>
      <c r="H85" s="372"/>
      <c r="I85" s="372"/>
      <c r="J85" s="372"/>
      <c r="K85" s="375"/>
    </row>
    <row r="86" spans="1:11" ht="19.05">
      <c r="A86" s="373"/>
      <c r="B86" s="373"/>
      <c r="C86" s="373"/>
      <c r="D86" s="373" t="s">
        <v>2944</v>
      </c>
      <c r="E86" s="373"/>
      <c r="F86" s="372"/>
      <c r="G86" s="372"/>
      <c r="H86" s="372"/>
      <c r="I86" s="372"/>
      <c r="J86" s="372"/>
      <c r="K86" s="375"/>
    </row>
    <row r="87" spans="1:11" ht="19.05">
      <c r="A87" s="373"/>
      <c r="B87" s="373"/>
      <c r="C87" s="373"/>
      <c r="D87" s="373" t="s">
        <v>2945</v>
      </c>
      <c r="E87" s="373"/>
      <c r="F87" s="372"/>
      <c r="G87" s="372"/>
      <c r="H87" s="372"/>
      <c r="I87" s="372"/>
      <c r="J87" s="372"/>
      <c r="K87" s="375"/>
    </row>
    <row r="88" spans="1:11" ht="19.05">
      <c r="A88" s="373"/>
      <c r="B88" s="373"/>
      <c r="C88" s="373" t="s">
        <v>2946</v>
      </c>
      <c r="D88" s="373"/>
      <c r="E88" s="373"/>
      <c r="F88" s="372"/>
      <c r="G88" s="372"/>
      <c r="H88" s="372"/>
      <c r="I88" s="372"/>
      <c r="J88" s="372"/>
      <c r="K88" s="372"/>
    </row>
    <row r="89" spans="1:11" ht="19.05">
      <c r="A89" s="373"/>
      <c r="B89" s="373"/>
      <c r="C89" s="373"/>
      <c r="D89" s="373" t="s">
        <v>2947</v>
      </c>
      <c r="E89" s="373"/>
      <c r="F89" s="372"/>
      <c r="G89" s="372"/>
      <c r="H89" s="372"/>
      <c r="I89" s="372"/>
      <c r="J89" s="372"/>
      <c r="K89" s="375"/>
    </row>
    <row r="90" spans="1:11" ht="19.05">
      <c r="A90" s="373"/>
      <c r="B90" s="373"/>
      <c r="C90" s="396" t="s">
        <v>2948</v>
      </c>
      <c r="D90" s="373"/>
      <c r="E90" s="373"/>
      <c r="F90" s="372">
        <f t="shared" ref="F90:G98" si="6">H90+J90</f>
        <v>0</v>
      </c>
      <c r="G90" s="372">
        <f t="shared" si="6"/>
        <v>34500</v>
      </c>
      <c r="H90" s="372">
        <v>0</v>
      </c>
      <c r="I90" s="372">
        <v>34500</v>
      </c>
      <c r="J90" s="372"/>
      <c r="K90" s="375"/>
    </row>
    <row r="91" spans="1:11" ht="19.05">
      <c r="A91" s="373"/>
      <c r="B91" s="374" t="s">
        <v>2949</v>
      </c>
      <c r="C91" s="373"/>
      <c r="D91" s="373"/>
      <c r="E91" s="373"/>
      <c r="F91" s="372">
        <f t="shared" si="6"/>
        <v>18242362</v>
      </c>
      <c r="G91" s="372">
        <f t="shared" si="6"/>
        <v>55154942</v>
      </c>
      <c r="H91" s="372">
        <f>H92+H97+H101+H108+H114+H117</f>
        <v>727909</v>
      </c>
      <c r="I91" s="372">
        <f>I92+I97+I101+I108+I114+I117</f>
        <v>4345496</v>
      </c>
      <c r="J91" s="372">
        <f>J92+J97+J101+J108+J114+J117</f>
        <v>17514453</v>
      </c>
      <c r="K91" s="372">
        <f>K92+K97+K101+K108+K114+K117</f>
        <v>50809446</v>
      </c>
    </row>
    <row r="92" spans="1:11" ht="19.05">
      <c r="A92" s="373"/>
      <c r="B92" s="373"/>
      <c r="C92" s="374" t="s">
        <v>2918</v>
      </c>
      <c r="D92" s="373"/>
      <c r="E92" s="373"/>
      <c r="F92" s="372">
        <f t="shared" si="6"/>
        <v>75024</v>
      </c>
      <c r="G92" s="372">
        <f t="shared" si="6"/>
        <v>13895882</v>
      </c>
      <c r="H92" s="372">
        <f>SUM(H93:H96)</f>
        <v>46870</v>
      </c>
      <c r="I92" s="372">
        <f>SUM(I93:I96)</f>
        <v>538997</v>
      </c>
      <c r="J92" s="372">
        <f>SUM(J93:J96)</f>
        <v>28154</v>
      </c>
      <c r="K92" s="372">
        <f>SUM(K93:K96)</f>
        <v>13356885</v>
      </c>
    </row>
    <row r="93" spans="1:11" ht="19.05">
      <c r="A93" s="373"/>
      <c r="B93" s="373"/>
      <c r="C93" s="374"/>
      <c r="D93" s="373" t="s">
        <v>2919</v>
      </c>
      <c r="E93" s="373"/>
      <c r="F93" s="372">
        <f t="shared" si="6"/>
        <v>0</v>
      </c>
      <c r="G93" s="372">
        <f t="shared" si="6"/>
        <v>300000</v>
      </c>
      <c r="H93" s="372">
        <v>0</v>
      </c>
      <c r="I93" s="372">
        <v>300000</v>
      </c>
      <c r="J93" s="372"/>
      <c r="K93" s="375"/>
    </row>
    <row r="94" spans="1:11" ht="19.05">
      <c r="A94" s="373"/>
      <c r="B94" s="373"/>
      <c r="C94" s="374"/>
      <c r="D94" s="373" t="s">
        <v>2920</v>
      </c>
      <c r="E94" s="373"/>
      <c r="F94" s="372">
        <f t="shared" si="6"/>
        <v>25370</v>
      </c>
      <c r="G94" s="372">
        <f t="shared" si="6"/>
        <v>372276</v>
      </c>
      <c r="H94" s="372">
        <v>25370</v>
      </c>
      <c r="I94" s="372">
        <v>83070</v>
      </c>
      <c r="J94" s="372">
        <v>0</v>
      </c>
      <c r="K94" s="375">
        <v>289206</v>
      </c>
    </row>
    <row r="95" spans="1:11" ht="19.05">
      <c r="A95" s="373"/>
      <c r="B95" s="373"/>
      <c r="C95" s="374"/>
      <c r="D95" s="373" t="s">
        <v>2921</v>
      </c>
      <c r="E95" s="373"/>
      <c r="F95" s="372">
        <f t="shared" si="6"/>
        <v>49654</v>
      </c>
      <c r="G95" s="372">
        <f t="shared" si="6"/>
        <v>13223606</v>
      </c>
      <c r="H95" s="372">
        <v>21500</v>
      </c>
      <c r="I95" s="372">
        <v>155927</v>
      </c>
      <c r="J95" s="372">
        <v>28154</v>
      </c>
      <c r="K95" s="375">
        <v>13067679</v>
      </c>
    </row>
    <row r="96" spans="1:11" ht="19.05">
      <c r="A96" s="373"/>
      <c r="B96" s="373"/>
      <c r="C96" s="374"/>
      <c r="D96" s="373" t="s">
        <v>2922</v>
      </c>
      <c r="E96" s="373"/>
      <c r="F96" s="372">
        <f t="shared" si="6"/>
        <v>0</v>
      </c>
      <c r="G96" s="372">
        <f t="shared" si="6"/>
        <v>0</v>
      </c>
      <c r="H96" s="372"/>
      <c r="I96" s="372"/>
      <c r="J96" s="372"/>
      <c r="K96" s="375"/>
    </row>
    <row r="97" spans="1:11" ht="19.05">
      <c r="A97" s="373"/>
      <c r="B97" s="373"/>
      <c r="C97" s="374" t="s">
        <v>2923</v>
      </c>
      <c r="D97" s="373"/>
      <c r="E97" s="373"/>
      <c r="F97" s="372">
        <f t="shared" si="6"/>
        <v>0</v>
      </c>
      <c r="G97" s="372">
        <f t="shared" si="6"/>
        <v>33138</v>
      </c>
      <c r="H97" s="372">
        <f>SUM(H98:H100)</f>
        <v>0</v>
      </c>
      <c r="I97" s="372">
        <f>SUM(I98:I100)</f>
        <v>33138</v>
      </c>
      <c r="J97" s="372">
        <f>SUM(J98:J100)</f>
        <v>0</v>
      </c>
      <c r="K97" s="372">
        <f>SUM(K98:K100)</f>
        <v>0</v>
      </c>
    </row>
    <row r="98" spans="1:11" ht="19.05">
      <c r="A98" s="373"/>
      <c r="B98" s="373"/>
      <c r="C98" s="374"/>
      <c r="D98" s="373" t="s">
        <v>2924</v>
      </c>
      <c r="E98" s="373"/>
      <c r="F98" s="372">
        <f t="shared" si="6"/>
        <v>0</v>
      </c>
      <c r="G98" s="372">
        <f t="shared" si="6"/>
        <v>0</v>
      </c>
      <c r="H98" s="372"/>
      <c r="I98" s="372"/>
      <c r="J98" s="372"/>
      <c r="K98" s="375"/>
    </row>
    <row r="99" spans="1:11" ht="19.05">
      <c r="A99" s="373"/>
      <c r="B99" s="373"/>
      <c r="C99" s="374"/>
      <c r="D99" s="373" t="s">
        <v>2925</v>
      </c>
      <c r="E99" s="373"/>
      <c r="F99" s="372"/>
      <c r="G99" s="372"/>
      <c r="H99" s="372"/>
      <c r="I99" s="372"/>
      <c r="J99" s="372"/>
      <c r="K99" s="375"/>
    </row>
    <row r="100" spans="1:11" ht="19.05">
      <c r="A100" s="373"/>
      <c r="B100" s="373"/>
      <c r="C100" s="374"/>
      <c r="D100" s="373" t="s">
        <v>2926</v>
      </c>
      <c r="E100" s="373"/>
      <c r="F100" s="372">
        <f t="shared" ref="F100:G102" si="7">H100+J100</f>
        <v>0</v>
      </c>
      <c r="G100" s="372">
        <f t="shared" si="7"/>
        <v>33138</v>
      </c>
      <c r="H100" s="372">
        <v>0</v>
      </c>
      <c r="I100" s="372">
        <v>33138</v>
      </c>
      <c r="J100" s="372">
        <v>0</v>
      </c>
      <c r="K100" s="375">
        <v>0</v>
      </c>
    </row>
    <row r="101" spans="1:11" ht="19.05">
      <c r="A101" s="373"/>
      <c r="B101" s="373"/>
      <c r="C101" s="374" t="s">
        <v>2927</v>
      </c>
      <c r="D101" s="373"/>
      <c r="E101" s="373"/>
      <c r="F101" s="372">
        <f t="shared" si="7"/>
        <v>18167338</v>
      </c>
      <c r="G101" s="372">
        <f t="shared" si="7"/>
        <v>40337755</v>
      </c>
      <c r="H101" s="372">
        <f>SUM(H102:H105)</f>
        <v>681039</v>
      </c>
      <c r="I101" s="372">
        <f>SUM(I102:I105)</f>
        <v>2885194</v>
      </c>
      <c r="J101" s="372">
        <f>SUM(J102:J105)</f>
        <v>17486299</v>
      </c>
      <c r="K101" s="372">
        <f>SUM(K102:K105)</f>
        <v>37452561</v>
      </c>
    </row>
    <row r="102" spans="1:11" ht="19.05">
      <c r="A102" s="373"/>
      <c r="B102" s="373"/>
      <c r="C102" s="374"/>
      <c r="D102" s="373" t="s">
        <v>2928</v>
      </c>
      <c r="E102" s="373"/>
      <c r="F102" s="372">
        <f t="shared" si="7"/>
        <v>150959</v>
      </c>
      <c r="G102" s="372">
        <f t="shared" si="7"/>
        <v>385076</v>
      </c>
      <c r="H102" s="372">
        <v>149700</v>
      </c>
      <c r="I102" s="372">
        <v>365700</v>
      </c>
      <c r="J102" s="372">
        <v>1259</v>
      </c>
      <c r="K102" s="375">
        <v>19376</v>
      </c>
    </row>
    <row r="103" spans="1:11" ht="19.05">
      <c r="A103" s="373"/>
      <c r="B103" s="373"/>
      <c r="C103" s="374"/>
      <c r="D103" s="373" t="s">
        <v>2929</v>
      </c>
      <c r="E103" s="373"/>
      <c r="F103" s="372"/>
      <c r="G103" s="372"/>
      <c r="H103" s="372"/>
      <c r="I103" s="372"/>
      <c r="J103" s="372"/>
      <c r="K103" s="375"/>
    </row>
    <row r="104" spans="1:11" ht="19.05">
      <c r="A104" s="373"/>
      <c r="B104" s="373"/>
      <c r="C104" s="374"/>
      <c r="D104" s="373" t="s">
        <v>2930</v>
      </c>
      <c r="E104" s="373"/>
      <c r="F104" s="372">
        <f>H104+J104</f>
        <v>0</v>
      </c>
      <c r="G104" s="372">
        <f>I104+K104</f>
        <v>0</v>
      </c>
      <c r="H104" s="372"/>
      <c r="I104" s="372"/>
      <c r="J104" s="372"/>
      <c r="K104" s="375"/>
    </row>
    <row r="105" spans="1:11" ht="19.05">
      <c r="A105" s="373"/>
      <c r="B105" s="373"/>
      <c r="C105" s="374"/>
      <c r="D105" s="373" t="s">
        <v>2931</v>
      </c>
      <c r="E105" s="373"/>
      <c r="F105" s="372">
        <f>H105+J105</f>
        <v>18016379</v>
      </c>
      <c r="G105" s="372">
        <f>I105+K105</f>
        <v>39952679</v>
      </c>
      <c r="H105" s="372">
        <v>531339</v>
      </c>
      <c r="I105" s="372">
        <v>2519494</v>
      </c>
      <c r="J105" s="372">
        <v>17485040</v>
      </c>
      <c r="K105" s="375">
        <v>37433185</v>
      </c>
    </row>
    <row r="106" spans="1:11" ht="19.600000000000001">
      <c r="A106" s="1128" t="s">
        <v>2866</v>
      </c>
      <c r="B106" s="1129"/>
      <c r="C106" s="1129"/>
      <c r="D106" s="1129"/>
      <c r="E106" s="1130"/>
      <c r="F106" s="1133" t="s">
        <v>2867</v>
      </c>
      <c r="G106" s="1134"/>
      <c r="H106" s="391" t="s">
        <v>2868</v>
      </c>
      <c r="I106" s="392" t="s">
        <v>2915</v>
      </c>
      <c r="J106" s="391" t="s">
        <v>2869</v>
      </c>
      <c r="K106" s="393" t="s">
        <v>2916</v>
      </c>
    </row>
    <row r="107" spans="1:11" ht="19.600000000000001">
      <c r="A107" s="1131"/>
      <c r="B107" s="1131"/>
      <c r="C107" s="1131"/>
      <c r="D107" s="1131"/>
      <c r="E107" s="1132"/>
      <c r="F107" s="394" t="s">
        <v>2870</v>
      </c>
      <c r="G107" s="394" t="s">
        <v>2871</v>
      </c>
      <c r="H107" s="394" t="s">
        <v>2870</v>
      </c>
      <c r="I107" s="394" t="s">
        <v>2871</v>
      </c>
      <c r="J107" s="394" t="s">
        <v>2870</v>
      </c>
      <c r="K107" s="395" t="s">
        <v>2871</v>
      </c>
    </row>
    <row r="108" spans="1:11" ht="19.05">
      <c r="A108" s="373"/>
      <c r="B108" s="373"/>
      <c r="C108" s="374" t="s">
        <v>2932</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2933</v>
      </c>
      <c r="E109" s="373"/>
      <c r="F109" s="372">
        <f t="shared" si="8"/>
        <v>0</v>
      </c>
      <c r="G109" s="372">
        <f t="shared" si="8"/>
        <v>0</v>
      </c>
      <c r="H109" s="372"/>
      <c r="I109" s="372"/>
      <c r="J109" s="372"/>
      <c r="K109" s="375"/>
    </row>
    <row r="110" spans="1:11" ht="19.05">
      <c r="A110" s="373"/>
      <c r="B110" s="373"/>
      <c r="C110" s="374"/>
      <c r="D110" s="373" t="s">
        <v>2934</v>
      </c>
      <c r="E110" s="373"/>
      <c r="F110" s="372">
        <f t="shared" si="8"/>
        <v>0</v>
      </c>
      <c r="G110" s="372">
        <f t="shared" si="8"/>
        <v>0</v>
      </c>
      <c r="H110" s="372"/>
      <c r="I110" s="372"/>
      <c r="J110" s="372"/>
      <c r="K110" s="375"/>
    </row>
    <row r="111" spans="1:11" ht="19.05">
      <c r="A111" s="373"/>
      <c r="B111" s="373"/>
      <c r="C111" s="374"/>
      <c r="D111" s="373" t="s">
        <v>2935</v>
      </c>
      <c r="E111" s="373"/>
      <c r="F111" s="372">
        <f t="shared" si="8"/>
        <v>0</v>
      </c>
      <c r="G111" s="372">
        <f t="shared" si="8"/>
        <v>0</v>
      </c>
      <c r="H111" s="372"/>
      <c r="I111" s="372"/>
      <c r="J111" s="372"/>
      <c r="K111" s="375"/>
    </row>
    <row r="112" spans="1:11" ht="19.05">
      <c r="A112" s="373"/>
      <c r="B112" s="373"/>
      <c r="C112" s="374"/>
      <c r="D112" s="373" t="s">
        <v>2936</v>
      </c>
      <c r="E112" s="373"/>
      <c r="F112" s="372"/>
      <c r="G112" s="372"/>
      <c r="H112" s="372"/>
      <c r="I112" s="372"/>
      <c r="J112" s="372"/>
      <c r="K112" s="375"/>
    </row>
    <row r="113" spans="1:11" ht="19.05">
      <c r="A113" s="373"/>
      <c r="B113" s="373"/>
      <c r="C113" s="374"/>
      <c r="D113" s="373" t="s">
        <v>2937</v>
      </c>
      <c r="E113" s="373"/>
      <c r="F113" s="372"/>
      <c r="G113" s="372"/>
      <c r="H113" s="372"/>
      <c r="I113" s="372"/>
      <c r="J113" s="372"/>
      <c r="K113" s="375"/>
    </row>
    <row r="114" spans="1:11" ht="19.05">
      <c r="A114" s="373"/>
      <c r="B114" s="373"/>
      <c r="C114" s="373" t="s">
        <v>2938</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2939</v>
      </c>
      <c r="E115" s="373"/>
      <c r="F115" s="372">
        <f t="shared" si="9"/>
        <v>0</v>
      </c>
      <c r="G115" s="372">
        <f t="shared" si="9"/>
        <v>0</v>
      </c>
      <c r="H115" s="372"/>
      <c r="I115" s="372"/>
      <c r="J115" s="372"/>
      <c r="K115" s="375"/>
    </row>
    <row r="116" spans="1:11" ht="19.05">
      <c r="A116" s="373"/>
      <c r="B116" s="373"/>
      <c r="C116" s="373"/>
      <c r="D116" s="373" t="s">
        <v>1526</v>
      </c>
      <c r="E116" s="373"/>
      <c r="F116" s="372">
        <f t="shared" si="9"/>
        <v>0</v>
      </c>
      <c r="G116" s="372">
        <f t="shared" si="9"/>
        <v>881500</v>
      </c>
      <c r="H116" s="372">
        <v>0</v>
      </c>
      <c r="I116" s="372">
        <v>881500</v>
      </c>
      <c r="J116" s="372"/>
      <c r="K116" s="375"/>
    </row>
    <row r="117" spans="1:11" ht="19.05">
      <c r="A117" s="373"/>
      <c r="B117" s="373"/>
      <c r="C117" s="373" t="s">
        <v>2950</v>
      </c>
      <c r="D117" s="373"/>
      <c r="E117" s="373"/>
      <c r="F117" s="372">
        <f t="shared" si="9"/>
        <v>0</v>
      </c>
      <c r="G117" s="372">
        <f t="shared" si="9"/>
        <v>6667</v>
      </c>
      <c r="H117" s="372">
        <v>0</v>
      </c>
      <c r="I117" s="372">
        <v>6667</v>
      </c>
      <c r="J117" s="372"/>
      <c r="K117" s="375"/>
    </row>
    <row r="118" spans="1:11" ht="19.05">
      <c r="A118" s="373"/>
      <c r="B118" s="377" t="s">
        <v>2904</v>
      </c>
      <c r="C118" s="373"/>
      <c r="D118" s="373"/>
      <c r="E118" s="373"/>
      <c r="F118" s="372">
        <f t="shared" si="9"/>
        <v>32778609</v>
      </c>
      <c r="G118" s="372">
        <f t="shared" si="9"/>
        <v>124362699</v>
      </c>
      <c r="H118" s="372">
        <f>H56+H91</f>
        <v>14263606</v>
      </c>
      <c r="I118" s="372">
        <f>I56+I91</f>
        <v>70601557</v>
      </c>
      <c r="J118" s="372">
        <f>J56+J91</f>
        <v>18515003</v>
      </c>
      <c r="K118" s="372">
        <f>K56+K91</f>
        <v>53761142</v>
      </c>
    </row>
    <row r="119" spans="1:11" ht="19.05">
      <c r="A119" s="373"/>
      <c r="B119" s="373" t="s">
        <v>2951</v>
      </c>
      <c r="C119" s="373"/>
      <c r="D119" s="373"/>
      <c r="E119" s="373"/>
      <c r="F119" s="372"/>
      <c r="G119" s="372"/>
      <c r="H119" s="378"/>
      <c r="I119" s="379"/>
      <c r="J119" s="379"/>
      <c r="K119" s="380"/>
    </row>
    <row r="120" spans="1:11" ht="19.05">
      <c r="A120" s="373"/>
      <c r="B120" s="373" t="s">
        <v>2952</v>
      </c>
      <c r="C120" s="373"/>
      <c r="D120" s="373"/>
      <c r="E120" s="373"/>
      <c r="F120" s="372">
        <f>H120+J120</f>
        <v>2117607</v>
      </c>
      <c r="G120" s="372">
        <f>I120+K120</f>
        <v>2677768</v>
      </c>
      <c r="H120" s="381">
        <v>2117607</v>
      </c>
      <c r="I120" s="382">
        <v>2677768</v>
      </c>
      <c r="J120" s="382"/>
      <c r="K120" s="383"/>
    </row>
    <row r="121" spans="1:11" ht="19.05">
      <c r="A121" s="373"/>
      <c r="B121" s="373" t="s">
        <v>2953</v>
      </c>
      <c r="C121" s="373"/>
      <c r="D121" s="373"/>
      <c r="E121" s="373"/>
      <c r="F121" s="372"/>
      <c r="G121" s="372"/>
      <c r="H121" s="381"/>
      <c r="I121" s="382"/>
      <c r="J121" s="382"/>
      <c r="K121" s="383"/>
    </row>
    <row r="122" spans="1:11" ht="19.05">
      <c r="A122" s="373"/>
      <c r="B122" s="373" t="s">
        <v>2954</v>
      </c>
      <c r="C122" s="373"/>
      <c r="D122" s="373"/>
      <c r="E122" s="373"/>
      <c r="F122" s="372">
        <f>H122+J122</f>
        <v>0</v>
      </c>
      <c r="G122" s="372">
        <f>I122+K122</f>
        <v>461091</v>
      </c>
      <c r="H122" s="381">
        <v>0</v>
      </c>
      <c r="I122" s="382">
        <v>461091</v>
      </c>
      <c r="J122" s="382"/>
      <c r="K122" s="383"/>
    </row>
    <row r="123" spans="1:11" ht="19.05">
      <c r="A123" s="397"/>
      <c r="B123" s="373" t="s">
        <v>2950</v>
      </c>
      <c r="C123" s="397"/>
      <c r="D123" s="397"/>
      <c r="E123" s="397"/>
      <c r="F123" s="372"/>
      <c r="G123" s="372"/>
      <c r="H123" s="381"/>
      <c r="I123" s="382"/>
      <c r="J123" s="382"/>
      <c r="K123" s="383"/>
    </row>
    <row r="124" spans="1:11" ht="19.05">
      <c r="A124" s="373"/>
      <c r="B124" s="373" t="s">
        <v>2955</v>
      </c>
      <c r="C124" s="373"/>
      <c r="D124" s="373"/>
      <c r="E124" s="373"/>
      <c r="F124" s="372"/>
      <c r="G124" s="372"/>
      <c r="H124" s="381"/>
      <c r="I124" s="382"/>
      <c r="J124" s="382"/>
      <c r="K124" s="383"/>
    </row>
    <row r="125" spans="1:11" ht="19.05">
      <c r="A125" s="373" t="s">
        <v>2956</v>
      </c>
      <c r="B125" s="373"/>
      <c r="C125" s="373"/>
      <c r="D125" s="373"/>
      <c r="E125" s="373"/>
      <c r="F125" s="372"/>
      <c r="G125" s="372"/>
      <c r="H125" s="381"/>
      <c r="I125" s="382"/>
      <c r="J125" s="382"/>
      <c r="K125" s="383"/>
    </row>
    <row r="126" spans="1:11" ht="19.05">
      <c r="A126" s="373"/>
      <c r="B126" s="373" t="s">
        <v>2957</v>
      </c>
      <c r="C126" s="373"/>
      <c r="D126" s="373"/>
      <c r="E126" s="373"/>
      <c r="F126" s="372"/>
      <c r="G126" s="372"/>
      <c r="H126" s="381"/>
      <c r="I126" s="382"/>
      <c r="J126" s="382"/>
      <c r="K126" s="383"/>
    </row>
    <row r="127" spans="1:11" ht="19.05">
      <c r="A127" s="377" t="s">
        <v>2958</v>
      </c>
      <c r="B127" s="373"/>
      <c r="C127" s="373"/>
      <c r="D127" s="373"/>
      <c r="E127" s="398"/>
      <c r="F127" s="372">
        <f>F118+F119+F120+F121+F122+F123+F124+F125</f>
        <v>34896216</v>
      </c>
      <c r="G127" s="372">
        <f>G118+G119+G120+G121+G122+G123+G124+G125</f>
        <v>127501558</v>
      </c>
      <c r="H127" s="381"/>
      <c r="I127" s="382"/>
      <c r="J127" s="382"/>
      <c r="K127" s="383"/>
    </row>
    <row r="128" spans="1:11" ht="19.05">
      <c r="A128" s="373" t="s">
        <v>2959</v>
      </c>
      <c r="B128" s="373"/>
      <c r="C128" s="373"/>
      <c r="D128" s="373"/>
      <c r="E128" s="399"/>
      <c r="F128" s="372">
        <f>F53-F127</f>
        <v>155415807</v>
      </c>
      <c r="G128" s="372"/>
      <c r="H128" s="381"/>
      <c r="I128" s="382"/>
      <c r="J128" s="382"/>
      <c r="K128" s="383"/>
    </row>
    <row r="129" spans="1:11" ht="19.05">
      <c r="A129" s="373" t="s">
        <v>2960</v>
      </c>
      <c r="B129" s="373"/>
      <c r="C129" s="373"/>
      <c r="D129" s="373"/>
      <c r="E129" s="373"/>
      <c r="F129" s="372">
        <f>F127+F128</f>
        <v>190312023</v>
      </c>
      <c r="G129" s="372"/>
      <c r="H129" s="381"/>
      <c r="I129" s="382"/>
      <c r="J129" s="382"/>
      <c r="K129" s="383"/>
    </row>
    <row r="130" spans="1:11" ht="19.05">
      <c r="A130" s="373" t="s">
        <v>2961</v>
      </c>
      <c r="B130" s="373"/>
      <c r="C130" s="373"/>
      <c r="D130" s="373"/>
      <c r="E130" s="373"/>
      <c r="F130" s="387">
        <v>3368657</v>
      </c>
      <c r="G130" s="372"/>
      <c r="H130" s="400"/>
      <c r="I130" s="382"/>
      <c r="J130" s="382"/>
      <c r="K130" s="383"/>
    </row>
    <row r="131" spans="1:11" ht="19.05">
      <c r="A131" s="377" t="s">
        <v>2962</v>
      </c>
      <c r="B131" s="373"/>
      <c r="C131" s="373"/>
      <c r="D131" s="373"/>
      <c r="E131" s="373"/>
      <c r="F131" s="387">
        <f>F128+F130</f>
        <v>158784464</v>
      </c>
      <c r="G131" s="372"/>
      <c r="H131" s="401"/>
      <c r="I131" s="389"/>
      <c r="J131" s="389"/>
      <c r="K131" s="390"/>
    </row>
    <row r="132" spans="1:11" ht="19.05">
      <c r="A132" s="370" t="s">
        <v>2963</v>
      </c>
      <c r="B132" s="370"/>
      <c r="C132" s="370"/>
      <c r="D132" s="370"/>
      <c r="E132" s="370" t="s">
        <v>2964</v>
      </c>
      <c r="F132" s="1123" t="s">
        <v>1568</v>
      </c>
      <c r="G132" s="1124"/>
      <c r="H132" s="402" t="s">
        <v>1315</v>
      </c>
      <c r="I132" s="402"/>
      <c r="J132" s="1125" t="s">
        <v>2965</v>
      </c>
      <c r="K132" s="1125"/>
    </row>
    <row r="133" spans="1:11" ht="19.05">
      <c r="A133" s="370"/>
      <c r="B133" s="370"/>
      <c r="C133" s="370"/>
      <c r="D133" s="370"/>
      <c r="E133" s="370"/>
      <c r="F133" s="1126" t="s">
        <v>1571</v>
      </c>
      <c r="G133" s="1127"/>
      <c r="H133" s="402"/>
      <c r="I133" s="402"/>
      <c r="J133" s="402"/>
      <c r="K133" s="402"/>
    </row>
    <row r="134" spans="1:11" ht="19.05">
      <c r="A134" s="370" t="s">
        <v>2966</v>
      </c>
    </row>
    <row r="135" spans="1:11" ht="19.05">
      <c r="A135" s="370" t="s">
        <v>2967</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00000000-0004-0000-4500-000000000000}"/>
    <hyperlink ref="L2" location="預告統計資料發布時間表!A1" display="回發布時間表" xr:uid="{00000000-0004-0000-4500-00000100000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ECB7C-1800-4ACF-B9E6-62F02CF30374}">
  <dimension ref="A1:L137"/>
  <sheetViews>
    <sheetView topLeftCell="B1" workbookViewId="0">
      <selection activeCell="L2" sqref="L2"/>
    </sheetView>
  </sheetViews>
  <sheetFormatPr defaultRowHeight="16.149999999999999"/>
  <cols>
    <col min="6" max="6" width="12.296875" bestFit="1" customWidth="1"/>
    <col min="7" max="7" width="56.5" bestFit="1" customWidth="1"/>
    <col min="8" max="8" width="11.19921875" bestFit="1" customWidth="1"/>
    <col min="9" max="9" width="13.69921875" bestFit="1" customWidth="1"/>
    <col min="10" max="10" width="11.19921875" bestFit="1" customWidth="1"/>
    <col min="11" max="11" width="18.8984375" bestFit="1" customWidth="1"/>
    <col min="12" max="12" width="11.5" bestFit="1" customWidth="1"/>
  </cols>
  <sheetData>
    <row r="1" spans="1:12" ht="19.600000000000001">
      <c r="A1" s="1137" t="s">
        <v>1429</v>
      </c>
      <c r="B1" s="1137"/>
      <c r="C1" s="1137"/>
      <c r="D1" s="1137"/>
      <c r="E1" s="354"/>
      <c r="F1" s="355"/>
      <c r="G1" s="355"/>
      <c r="H1" s="355"/>
      <c r="I1" s="355"/>
      <c r="J1" s="356" t="s">
        <v>1132</v>
      </c>
      <c r="K1" s="357" t="s">
        <v>2584</v>
      </c>
      <c r="L1" s="288"/>
    </row>
    <row r="2" spans="1:12" ht="19.600000000000001">
      <c r="A2" s="1138" t="s">
        <v>1431</v>
      </c>
      <c r="B2" s="1138"/>
      <c r="C2" s="1138"/>
      <c r="D2" s="1138"/>
      <c r="E2" s="358" t="s">
        <v>1432</v>
      </c>
      <c r="F2" s="359"/>
      <c r="G2" s="359"/>
      <c r="H2" s="359"/>
      <c r="I2" s="359"/>
      <c r="J2" s="356" t="s">
        <v>1433</v>
      </c>
      <c r="K2" s="360" t="s">
        <v>1434</v>
      </c>
      <c r="L2" s="317" t="s">
        <v>13</v>
      </c>
    </row>
    <row r="3" spans="1:12" ht="32.85">
      <c r="A3" s="1139" t="s">
        <v>1435</v>
      </c>
      <c r="B3" s="1140"/>
      <c r="C3" s="1140"/>
      <c r="D3" s="1140"/>
      <c r="E3" s="1140"/>
      <c r="F3" s="1140"/>
      <c r="G3" s="1140"/>
      <c r="H3" s="1140"/>
      <c r="I3" s="1140"/>
      <c r="J3" s="1140"/>
      <c r="K3" s="1140"/>
      <c r="L3" s="292"/>
    </row>
    <row r="4" spans="1:12" ht="19.600000000000001">
      <c r="A4" s="361"/>
      <c r="B4" s="361"/>
      <c r="C4" s="361"/>
      <c r="D4" s="361"/>
      <c r="E4" s="362" t="s">
        <v>1285</v>
      </c>
      <c r="F4" s="363"/>
      <c r="G4" s="364" t="s">
        <v>2974</v>
      </c>
      <c r="H4" s="355"/>
      <c r="I4" s="363"/>
      <c r="J4" s="363"/>
      <c r="K4" s="365" t="s">
        <v>1438</v>
      </c>
      <c r="L4" s="293"/>
    </row>
    <row r="5" spans="1:12" ht="19.600000000000001">
      <c r="A5" s="1128" t="s">
        <v>1439</v>
      </c>
      <c r="B5" s="1129"/>
      <c r="C5" s="1129"/>
      <c r="D5" s="1129"/>
      <c r="E5" s="1130"/>
      <c r="F5" s="1135" t="s">
        <v>1440</v>
      </c>
      <c r="G5" s="1136"/>
      <c r="H5" s="366" t="s">
        <v>1441</v>
      </c>
      <c r="I5" s="367" t="s">
        <v>1442</v>
      </c>
      <c r="J5" s="366" t="s">
        <v>1443</v>
      </c>
      <c r="K5" s="368" t="s">
        <v>1444</v>
      </c>
      <c r="L5" s="294"/>
    </row>
    <row r="6" spans="1:12" ht="19.600000000000001">
      <c r="A6" s="1131"/>
      <c r="B6" s="1131"/>
      <c r="C6" s="1131"/>
      <c r="D6" s="1131"/>
      <c r="E6" s="1132"/>
      <c r="F6" s="356" t="s">
        <v>1445</v>
      </c>
      <c r="G6" s="356" t="s">
        <v>1446</v>
      </c>
      <c r="H6" s="356" t="s">
        <v>1445</v>
      </c>
      <c r="I6" s="356" t="s">
        <v>1446</v>
      </c>
      <c r="J6" s="356" t="s">
        <v>1445</v>
      </c>
      <c r="K6" s="369" t="s">
        <v>1446</v>
      </c>
      <c r="L6" s="294"/>
    </row>
    <row r="7" spans="1:12" ht="19.05">
      <c r="A7" s="370"/>
      <c r="B7" s="371" t="s">
        <v>1451</v>
      </c>
      <c r="C7" s="370"/>
      <c r="D7" s="370"/>
      <c r="E7" s="370"/>
      <c r="F7" s="372">
        <f t="shared" ref="F7:G13" si="0">H7+J7</f>
        <v>34053606</v>
      </c>
      <c r="G7" s="372">
        <f t="shared" si="0"/>
        <v>157449971</v>
      </c>
      <c r="H7" s="372">
        <f>H8+H18+H19+H20+H21+H22+H25+H31+H34+H35+H36</f>
        <v>16250823</v>
      </c>
      <c r="I7" s="372">
        <f>I8+I18+I19+I20+I21+I22+I25+I31+I34+I35+I36</f>
        <v>106881539</v>
      </c>
      <c r="J7" s="372">
        <f>J8+J18+J19+J20+J21+J22+J25+J31+J34+J35+J36</f>
        <v>17802783</v>
      </c>
      <c r="K7" s="372">
        <f>K8+K18+K19+K20+K21+K22+K25+K31+K34+K35+K36</f>
        <v>50568432</v>
      </c>
      <c r="L7" s="294"/>
    </row>
    <row r="8" spans="1:12" ht="19.05">
      <c r="A8" s="373"/>
      <c r="B8" s="373"/>
      <c r="C8" s="374" t="s">
        <v>1452</v>
      </c>
      <c r="D8" s="373"/>
      <c r="E8" s="373"/>
      <c r="F8" s="372">
        <f t="shared" si="0"/>
        <v>13707826</v>
      </c>
      <c r="G8" s="372">
        <f t="shared" si="0"/>
        <v>82091506</v>
      </c>
      <c r="H8" s="372">
        <f>H9+H10+H11+H12+H13+H16+H17</f>
        <v>13707826</v>
      </c>
      <c r="I8" s="372">
        <f>I9+I10+I11+I12+I13+I16+I17</f>
        <v>82091506</v>
      </c>
      <c r="J8" s="372">
        <f>J9+J10+J11+J12+J13+J16+J17</f>
        <v>0</v>
      </c>
      <c r="K8" s="372">
        <f>K9+K10+K11+K12+K13+K16+K17</f>
        <v>0</v>
      </c>
      <c r="L8" s="294"/>
    </row>
    <row r="9" spans="1:12" ht="19.05">
      <c r="A9" s="373"/>
      <c r="B9" s="373"/>
      <c r="C9" s="374"/>
      <c r="D9" s="373" t="s">
        <v>1453</v>
      </c>
      <c r="E9" s="370"/>
      <c r="F9" s="372">
        <f t="shared" si="0"/>
        <v>3086565</v>
      </c>
      <c r="G9" s="372">
        <f t="shared" si="0"/>
        <v>5752795</v>
      </c>
      <c r="H9" s="372">
        <v>3086565</v>
      </c>
      <c r="I9" s="372">
        <v>5752795</v>
      </c>
      <c r="J9" s="372"/>
      <c r="K9" s="375"/>
      <c r="L9" s="294"/>
    </row>
    <row r="10" spans="1:12" ht="19.05">
      <c r="A10" s="373"/>
      <c r="B10" s="373"/>
      <c r="C10" s="374"/>
      <c r="D10" s="373" t="s">
        <v>1454</v>
      </c>
      <c r="E10" s="373"/>
      <c r="F10" s="372">
        <f t="shared" si="0"/>
        <v>4690</v>
      </c>
      <c r="G10" s="372">
        <f t="shared" si="0"/>
        <v>259175</v>
      </c>
      <c r="H10" s="372">
        <v>4690</v>
      </c>
      <c r="I10" s="372">
        <v>259175</v>
      </c>
      <c r="J10" s="372"/>
      <c r="K10" s="375"/>
      <c r="L10" s="294"/>
    </row>
    <row r="11" spans="1:12" ht="19.05">
      <c r="A11" s="373"/>
      <c r="B11" s="373"/>
      <c r="C11" s="374"/>
      <c r="D11" s="373" t="s">
        <v>1455</v>
      </c>
      <c r="E11" s="373"/>
      <c r="F11" s="372">
        <f t="shared" si="0"/>
        <v>14824</v>
      </c>
      <c r="G11" s="372">
        <f t="shared" si="0"/>
        <v>129146</v>
      </c>
      <c r="H11" s="372">
        <v>14824</v>
      </c>
      <c r="I11" s="372">
        <v>129146</v>
      </c>
      <c r="J11" s="372"/>
      <c r="K11" s="375"/>
      <c r="L11" s="293"/>
    </row>
    <row r="12" spans="1:12" ht="19.05">
      <c r="A12" s="373"/>
      <c r="B12" s="373"/>
      <c r="C12" s="374"/>
      <c r="D12" s="373" t="s">
        <v>1456</v>
      </c>
      <c r="E12" s="373"/>
      <c r="F12" s="372">
        <f t="shared" si="0"/>
        <v>0</v>
      </c>
      <c r="G12" s="372">
        <f t="shared" si="0"/>
        <v>3648352</v>
      </c>
      <c r="H12" s="372">
        <v>0</v>
      </c>
      <c r="I12" s="372">
        <v>3648352</v>
      </c>
      <c r="J12" s="372"/>
      <c r="K12" s="375"/>
      <c r="L12" s="293"/>
    </row>
    <row r="13" spans="1:12" ht="19.05">
      <c r="A13" s="373"/>
      <c r="B13" s="373"/>
      <c r="C13" s="374"/>
      <c r="D13" s="373" t="s">
        <v>1457</v>
      </c>
      <c r="E13" s="373"/>
      <c r="F13" s="372">
        <f t="shared" si="0"/>
        <v>35831</v>
      </c>
      <c r="G13" s="372">
        <f t="shared" si="0"/>
        <v>271733</v>
      </c>
      <c r="H13" s="372">
        <f>SUM(H14:H15)</f>
        <v>35831</v>
      </c>
      <c r="I13" s="372">
        <f>SUM(I14:I15)</f>
        <v>271733</v>
      </c>
      <c r="J13" s="372">
        <f>SUM(J14:J15)</f>
        <v>0</v>
      </c>
      <c r="K13" s="372">
        <f>SUM(K14:K15)</f>
        <v>0</v>
      </c>
      <c r="L13" s="293"/>
    </row>
    <row r="14" spans="1:12" ht="19.05">
      <c r="A14" s="373"/>
      <c r="B14" s="373"/>
      <c r="C14" s="374"/>
      <c r="D14" s="373"/>
      <c r="E14" s="373" t="s">
        <v>1458</v>
      </c>
      <c r="F14" s="372"/>
      <c r="G14" s="372"/>
      <c r="H14" s="372"/>
      <c r="I14" s="372"/>
      <c r="J14" s="372"/>
      <c r="K14" s="375"/>
      <c r="L14" s="293"/>
    </row>
    <row r="15" spans="1:12" ht="19.05">
      <c r="A15" s="373"/>
      <c r="B15" s="373"/>
      <c r="C15" s="374"/>
      <c r="D15" s="373"/>
      <c r="E15" s="373" t="s">
        <v>1459</v>
      </c>
      <c r="F15" s="372">
        <f>H15+J15</f>
        <v>35831</v>
      </c>
      <c r="G15" s="372">
        <f>I15+K15</f>
        <v>271733</v>
      </c>
      <c r="H15" s="372">
        <v>35831</v>
      </c>
      <c r="I15" s="372">
        <v>271733</v>
      </c>
      <c r="J15" s="372"/>
      <c r="K15" s="375"/>
      <c r="L15" s="293"/>
    </row>
    <row r="16" spans="1:12" ht="19.05">
      <c r="A16" s="373"/>
      <c r="B16" s="373"/>
      <c r="C16" s="374"/>
      <c r="D16" s="373" t="s">
        <v>1460</v>
      </c>
      <c r="E16" s="373"/>
      <c r="F16" s="372">
        <f>H16+J16</f>
        <v>10565916</v>
      </c>
      <c r="G16" s="372">
        <f>I16+K16</f>
        <v>72030305</v>
      </c>
      <c r="H16" s="372">
        <v>10565916</v>
      </c>
      <c r="I16" s="372">
        <v>72030305</v>
      </c>
      <c r="J16" s="372"/>
      <c r="K16" s="375"/>
      <c r="L16" s="293"/>
    </row>
    <row r="17" spans="1:11" ht="19.05">
      <c r="A17" s="373"/>
      <c r="B17" s="373"/>
      <c r="C17" s="374"/>
      <c r="D17" s="373" t="s">
        <v>1461</v>
      </c>
      <c r="E17" s="373"/>
      <c r="F17" s="372"/>
      <c r="G17" s="372"/>
      <c r="H17" s="372"/>
      <c r="I17" s="372"/>
      <c r="J17" s="372"/>
      <c r="K17" s="375"/>
    </row>
    <row r="18" spans="1:11" ht="19.05">
      <c r="A18" s="373"/>
      <c r="B18" s="373"/>
      <c r="C18" s="376" t="s">
        <v>1462</v>
      </c>
      <c r="D18" s="373"/>
      <c r="E18" s="373"/>
      <c r="F18" s="372"/>
      <c r="G18" s="372"/>
      <c r="H18" s="372"/>
      <c r="I18" s="372"/>
      <c r="J18" s="372"/>
      <c r="K18" s="375"/>
    </row>
    <row r="19" spans="1:11" ht="19.05">
      <c r="A19" s="373"/>
      <c r="B19" s="373"/>
      <c r="C19" s="376" t="s">
        <v>1463</v>
      </c>
      <c r="D19" s="373"/>
      <c r="E19" s="373"/>
      <c r="F19" s="372">
        <f>H19+J19</f>
        <v>957</v>
      </c>
      <c r="G19" s="372">
        <f>I19+K19</f>
        <v>22898</v>
      </c>
      <c r="H19" s="372">
        <v>957</v>
      </c>
      <c r="I19" s="372">
        <v>22898</v>
      </c>
      <c r="J19" s="372"/>
      <c r="K19" s="375"/>
    </row>
    <row r="20" spans="1:11" ht="19.05">
      <c r="A20" s="373"/>
      <c r="B20" s="373"/>
      <c r="C20" s="376" t="s">
        <v>1464</v>
      </c>
      <c r="D20" s="373"/>
      <c r="E20" s="373"/>
      <c r="F20" s="372">
        <f>H20+J20</f>
        <v>440981</v>
      </c>
      <c r="G20" s="372">
        <f>I20+K20</f>
        <v>5759461</v>
      </c>
      <c r="H20" s="372">
        <v>440981</v>
      </c>
      <c r="I20" s="372">
        <v>5759461</v>
      </c>
      <c r="J20" s="372"/>
      <c r="K20" s="375"/>
    </row>
    <row r="21" spans="1:11" ht="19.05">
      <c r="A21" s="373"/>
      <c r="B21" s="373"/>
      <c r="C21" s="376" t="s">
        <v>1465</v>
      </c>
      <c r="D21" s="373"/>
      <c r="E21" s="373"/>
      <c r="F21" s="372"/>
      <c r="G21" s="372"/>
      <c r="H21" s="372"/>
      <c r="I21" s="372"/>
      <c r="J21" s="372"/>
      <c r="K21" s="375"/>
    </row>
    <row r="22" spans="1:11" ht="19.05">
      <c r="A22" s="373"/>
      <c r="B22" s="373"/>
      <c r="C22" s="376" t="s">
        <v>1466</v>
      </c>
      <c r="D22" s="373"/>
      <c r="E22" s="373"/>
      <c r="F22" s="372">
        <f t="shared" ref="F22:G24" si="1">H22+J22</f>
        <v>28869</v>
      </c>
      <c r="G22" s="372">
        <f t="shared" si="1"/>
        <v>4940154</v>
      </c>
      <c r="H22" s="372">
        <f>SUM(H23:H24)</f>
        <v>28869</v>
      </c>
      <c r="I22" s="372">
        <f>SUM(I23:I24)</f>
        <v>4940154</v>
      </c>
      <c r="J22" s="372">
        <f>SUM(J23:J24)</f>
        <v>0</v>
      </c>
      <c r="K22" s="372">
        <f>SUM(K23:K24)</f>
        <v>0</v>
      </c>
    </row>
    <row r="23" spans="1:11" ht="19.05">
      <c r="A23" s="373"/>
      <c r="B23" s="373"/>
      <c r="C23" s="370"/>
      <c r="D23" s="376" t="s">
        <v>1467</v>
      </c>
      <c r="E23" s="373"/>
      <c r="F23" s="372">
        <f t="shared" si="1"/>
        <v>3500</v>
      </c>
      <c r="G23" s="372">
        <f t="shared" si="1"/>
        <v>4791194</v>
      </c>
      <c r="H23" s="372">
        <v>3500</v>
      </c>
      <c r="I23" s="372">
        <v>4791194</v>
      </c>
      <c r="J23" s="372"/>
      <c r="K23" s="375"/>
    </row>
    <row r="24" spans="1:11" ht="19.05">
      <c r="A24" s="373"/>
      <c r="B24" s="373"/>
      <c r="C24" s="373"/>
      <c r="D24" s="373" t="s">
        <v>1468</v>
      </c>
      <c r="E24" s="373"/>
      <c r="F24" s="372">
        <f t="shared" si="1"/>
        <v>25369</v>
      </c>
      <c r="G24" s="372">
        <f t="shared" si="1"/>
        <v>148960</v>
      </c>
      <c r="H24" s="372">
        <v>25369</v>
      </c>
      <c r="I24" s="372">
        <v>148960</v>
      </c>
      <c r="J24" s="372"/>
      <c r="K24" s="375"/>
    </row>
    <row r="25" spans="1:11" ht="19.05">
      <c r="A25" s="373"/>
      <c r="B25" s="373"/>
      <c r="C25" s="373" t="s">
        <v>1469</v>
      </c>
      <c r="D25" s="373"/>
      <c r="E25" s="373"/>
      <c r="F25" s="372"/>
      <c r="G25" s="372"/>
      <c r="H25" s="372"/>
      <c r="I25" s="372"/>
      <c r="J25" s="372"/>
      <c r="K25" s="375"/>
    </row>
    <row r="26" spans="1:11" ht="19.05">
      <c r="A26" s="373"/>
      <c r="B26" s="373"/>
      <c r="C26" s="373"/>
      <c r="D26" s="373" t="s">
        <v>1470</v>
      </c>
      <c r="E26" s="373"/>
      <c r="F26" s="372"/>
      <c r="G26" s="372"/>
      <c r="H26" s="372"/>
      <c r="I26" s="372"/>
      <c r="J26" s="372"/>
      <c r="K26" s="375"/>
    </row>
    <row r="27" spans="1:11" ht="19.05">
      <c r="A27" s="373"/>
      <c r="B27" s="373"/>
      <c r="C27" s="373"/>
      <c r="D27" s="373" t="s">
        <v>1471</v>
      </c>
      <c r="E27" s="373"/>
      <c r="F27" s="372"/>
      <c r="G27" s="372"/>
      <c r="H27" s="372"/>
      <c r="I27" s="372"/>
      <c r="J27" s="372"/>
      <c r="K27" s="375"/>
    </row>
    <row r="28" spans="1:11" ht="19.05">
      <c r="A28" s="373"/>
      <c r="B28" s="373"/>
      <c r="C28" s="373"/>
      <c r="D28" s="373" t="s">
        <v>1472</v>
      </c>
      <c r="E28" s="373"/>
      <c r="F28" s="372"/>
      <c r="G28" s="372"/>
      <c r="H28" s="372"/>
      <c r="I28" s="372"/>
      <c r="J28" s="372"/>
      <c r="K28" s="375"/>
    </row>
    <row r="29" spans="1:11" ht="19.600000000000001">
      <c r="A29" s="1128" t="s">
        <v>1439</v>
      </c>
      <c r="B29" s="1129"/>
      <c r="C29" s="1129"/>
      <c r="D29" s="1129"/>
      <c r="E29" s="1130"/>
      <c r="F29" s="1135" t="s">
        <v>1440</v>
      </c>
      <c r="G29" s="1136"/>
      <c r="H29" s="366" t="s">
        <v>1441</v>
      </c>
      <c r="I29" s="367" t="s">
        <v>1442</v>
      </c>
      <c r="J29" s="366" t="s">
        <v>1443</v>
      </c>
      <c r="K29" s="368" t="s">
        <v>1444</v>
      </c>
    </row>
    <row r="30" spans="1:11" ht="19.600000000000001">
      <c r="A30" s="1131"/>
      <c r="B30" s="1131"/>
      <c r="C30" s="1131"/>
      <c r="D30" s="1131"/>
      <c r="E30" s="1132"/>
      <c r="F30" s="356" t="s">
        <v>1445</v>
      </c>
      <c r="G30" s="356" t="s">
        <v>1446</v>
      </c>
      <c r="H30" s="356" t="s">
        <v>1445</v>
      </c>
      <c r="I30" s="356" t="s">
        <v>1446</v>
      </c>
      <c r="J30" s="356" t="s">
        <v>1445</v>
      </c>
      <c r="K30" s="369" t="s">
        <v>1446</v>
      </c>
    </row>
    <row r="31" spans="1:11" ht="19.05">
      <c r="A31" s="373"/>
      <c r="B31" s="373"/>
      <c r="C31" s="373" t="s">
        <v>1477</v>
      </c>
      <c r="D31" s="373"/>
      <c r="E31" s="373"/>
      <c r="F31" s="372">
        <f>H31+J31</f>
        <v>19644245</v>
      </c>
      <c r="G31" s="372">
        <f>I31+K31</f>
        <v>63150779</v>
      </c>
      <c r="H31" s="372">
        <f>SUM(H32:H33)</f>
        <v>1841462</v>
      </c>
      <c r="I31" s="372">
        <f>SUM(I32:I33)</f>
        <v>12622955</v>
      </c>
      <c r="J31" s="372">
        <f>SUM(J32:J33)</f>
        <v>17802783</v>
      </c>
      <c r="K31" s="372">
        <f>SUM(K32:K33)</f>
        <v>50527824</v>
      </c>
    </row>
    <row r="32" spans="1:11" ht="19.05">
      <c r="A32" s="373"/>
      <c r="B32" s="373"/>
      <c r="C32" s="373"/>
      <c r="D32" s="373" t="s">
        <v>1478</v>
      </c>
      <c r="E32" s="373"/>
      <c r="F32" s="372">
        <f>H32+J32</f>
        <v>19644245</v>
      </c>
      <c r="G32" s="372">
        <f>I32+K32</f>
        <v>63150779</v>
      </c>
      <c r="H32" s="372">
        <v>1841462</v>
      </c>
      <c r="I32" s="372">
        <v>12622955</v>
      </c>
      <c r="J32" s="372">
        <v>17802783</v>
      </c>
      <c r="K32" s="375">
        <v>50527824</v>
      </c>
    </row>
    <row r="33" spans="1:11" ht="19.05">
      <c r="A33" s="373"/>
      <c r="B33" s="373"/>
      <c r="C33" s="373"/>
      <c r="D33" s="373" t="s">
        <v>1479</v>
      </c>
      <c r="E33" s="373"/>
      <c r="F33" s="372"/>
      <c r="G33" s="372"/>
      <c r="H33" s="372"/>
      <c r="I33" s="372"/>
      <c r="J33" s="372"/>
      <c r="K33" s="375"/>
    </row>
    <row r="34" spans="1:11" ht="19.05">
      <c r="A34" s="373"/>
      <c r="B34" s="373"/>
      <c r="C34" s="373" t="s">
        <v>1480</v>
      </c>
      <c r="D34" s="373"/>
      <c r="E34" s="373"/>
      <c r="F34" s="372">
        <f>H34+J34</f>
        <v>120000</v>
      </c>
      <c r="G34" s="372">
        <f>I34+K34</f>
        <v>511750</v>
      </c>
      <c r="H34" s="372">
        <v>120000</v>
      </c>
      <c r="I34" s="372">
        <v>511750</v>
      </c>
      <c r="J34" s="372"/>
      <c r="K34" s="375"/>
    </row>
    <row r="35" spans="1:11" ht="19.05">
      <c r="A35" s="373"/>
      <c r="B35" s="373"/>
      <c r="C35" s="373" t="s">
        <v>1481</v>
      </c>
      <c r="D35" s="373"/>
      <c r="E35" s="373"/>
      <c r="F35" s="372"/>
      <c r="G35" s="372"/>
      <c r="H35" s="372"/>
      <c r="I35" s="372"/>
      <c r="J35" s="372"/>
      <c r="K35" s="375"/>
    </row>
    <row r="36" spans="1:11" ht="19.05">
      <c r="A36" s="373"/>
      <c r="B36" s="373"/>
      <c r="C36" s="373" t="s">
        <v>1482</v>
      </c>
      <c r="D36" s="373"/>
      <c r="E36" s="373"/>
      <c r="F36" s="372">
        <f>H36+J36</f>
        <v>110728</v>
      </c>
      <c r="G36" s="372">
        <f>I36+K36</f>
        <v>973423</v>
      </c>
      <c r="H36" s="372">
        <v>110728</v>
      </c>
      <c r="I36" s="372">
        <v>932815</v>
      </c>
      <c r="J36" s="372">
        <v>0</v>
      </c>
      <c r="K36" s="375">
        <v>40608</v>
      </c>
    </row>
    <row r="37" spans="1:11" ht="19.05">
      <c r="A37" s="373"/>
      <c r="B37" s="373" t="s">
        <v>1483</v>
      </c>
      <c r="C37" s="373"/>
      <c r="D37" s="373"/>
      <c r="E37" s="373"/>
      <c r="F37" s="372"/>
      <c r="G37" s="372"/>
      <c r="H37" s="372"/>
      <c r="I37" s="372"/>
      <c r="J37" s="372"/>
      <c r="K37" s="375"/>
    </row>
    <row r="38" spans="1:11" ht="19.05">
      <c r="A38" s="373"/>
      <c r="B38" s="373"/>
      <c r="C38" s="373" t="s">
        <v>1484</v>
      </c>
      <c r="D38" s="373"/>
      <c r="E38" s="373"/>
      <c r="F38" s="372"/>
      <c r="G38" s="372"/>
      <c r="H38" s="372"/>
      <c r="I38" s="372"/>
      <c r="J38" s="372"/>
      <c r="K38" s="375"/>
    </row>
    <row r="39" spans="1:11" ht="19.05">
      <c r="A39" s="373"/>
      <c r="B39" s="373"/>
      <c r="C39" s="373"/>
      <c r="D39" s="373" t="s">
        <v>1485</v>
      </c>
      <c r="E39" s="373"/>
      <c r="F39" s="372"/>
      <c r="G39" s="372"/>
      <c r="H39" s="372"/>
      <c r="I39" s="372"/>
      <c r="J39" s="372"/>
      <c r="K39" s="375"/>
    </row>
    <row r="40" spans="1:11" ht="19.05">
      <c r="A40" s="373"/>
      <c r="B40" s="373"/>
      <c r="C40" s="373"/>
      <c r="D40" s="373" t="s">
        <v>1486</v>
      </c>
      <c r="E40" s="373"/>
      <c r="F40" s="372"/>
      <c r="G40" s="372"/>
      <c r="H40" s="372"/>
      <c r="I40" s="372"/>
      <c r="J40" s="372"/>
      <c r="K40" s="375"/>
    </row>
    <row r="41" spans="1:11" ht="19.05">
      <c r="A41" s="373"/>
      <c r="B41" s="373"/>
      <c r="C41" s="373"/>
      <c r="D41" s="373" t="s">
        <v>1487</v>
      </c>
      <c r="E41" s="373"/>
      <c r="F41" s="372"/>
      <c r="G41" s="372"/>
      <c r="H41" s="372"/>
      <c r="I41" s="372"/>
      <c r="J41" s="372"/>
      <c r="K41" s="375"/>
    </row>
    <row r="42" spans="1:11" ht="19.05">
      <c r="A42" s="373"/>
      <c r="B42" s="373"/>
      <c r="C42" s="373"/>
      <c r="D42" s="373" t="s">
        <v>1468</v>
      </c>
      <c r="E42" s="373"/>
      <c r="F42" s="372"/>
      <c r="G42" s="372"/>
      <c r="H42" s="372"/>
      <c r="I42" s="372"/>
      <c r="J42" s="372"/>
      <c r="K42" s="375"/>
    </row>
    <row r="43" spans="1:11" ht="19.05">
      <c r="A43" s="373"/>
      <c r="B43" s="377" t="s">
        <v>1489</v>
      </c>
      <c r="C43" s="373"/>
      <c r="D43" s="373"/>
      <c r="E43" s="373"/>
      <c r="F43" s="372">
        <f>H43+J43</f>
        <v>34053606</v>
      </c>
      <c r="G43" s="372">
        <f>I43+K43</f>
        <v>157449971</v>
      </c>
      <c r="H43" s="372">
        <f>H7+H37</f>
        <v>16250823</v>
      </c>
      <c r="I43" s="372">
        <f>I7+I37</f>
        <v>106881539</v>
      </c>
      <c r="J43" s="372">
        <f>J7+J37</f>
        <v>17802783</v>
      </c>
      <c r="K43" s="372">
        <f>K7+K37</f>
        <v>50568432</v>
      </c>
    </row>
    <row r="44" spans="1:11" ht="19.05">
      <c r="A44" s="373"/>
      <c r="B44" s="373" t="s">
        <v>1490</v>
      </c>
      <c r="C44" s="373"/>
      <c r="D44" s="373"/>
      <c r="E44" s="373"/>
      <c r="F44" s="372"/>
      <c r="G44" s="372"/>
      <c r="H44" s="378"/>
      <c r="I44" s="379"/>
      <c r="J44" s="379"/>
      <c r="K44" s="380"/>
    </row>
    <row r="45" spans="1:11" ht="19.05">
      <c r="A45" s="373"/>
      <c r="B45" s="373" t="s">
        <v>1491</v>
      </c>
      <c r="C45" s="373"/>
      <c r="D45" s="373"/>
      <c r="E45" s="373"/>
      <c r="F45" s="372"/>
      <c r="G45" s="372"/>
      <c r="H45" s="381"/>
      <c r="I45" s="382"/>
      <c r="J45" s="382"/>
      <c r="K45" s="383"/>
    </row>
    <row r="46" spans="1:11" ht="19.05">
      <c r="A46" s="373"/>
      <c r="B46" s="373" t="s">
        <v>1492</v>
      </c>
      <c r="C46" s="373"/>
      <c r="D46" s="373"/>
      <c r="E46" s="373"/>
      <c r="F46" s="372"/>
      <c r="G46" s="372"/>
      <c r="H46" s="381"/>
      <c r="I46" s="382"/>
      <c r="J46" s="382"/>
      <c r="K46" s="383"/>
    </row>
    <row r="47" spans="1:11" ht="19.05">
      <c r="A47" s="373"/>
      <c r="B47" s="373" t="s">
        <v>1493</v>
      </c>
      <c r="C47" s="373"/>
      <c r="D47" s="373"/>
      <c r="E47" s="373"/>
      <c r="F47" s="372"/>
      <c r="G47" s="372"/>
      <c r="H47" s="381"/>
      <c r="I47" s="382"/>
      <c r="J47" s="382"/>
      <c r="K47" s="383"/>
    </row>
    <row r="48" spans="1:11" ht="19.05">
      <c r="A48" s="373"/>
      <c r="B48" s="373" t="s">
        <v>1494</v>
      </c>
      <c r="C48" s="373"/>
      <c r="D48" s="373"/>
      <c r="E48" s="373"/>
      <c r="F48" s="372"/>
      <c r="G48" s="372"/>
      <c r="H48" s="381"/>
      <c r="I48" s="382"/>
      <c r="J48" s="382"/>
      <c r="K48" s="383"/>
    </row>
    <row r="49" spans="1:11" ht="19.05">
      <c r="A49" s="373" t="s">
        <v>1495</v>
      </c>
      <c r="B49" s="373"/>
      <c r="C49" s="373"/>
      <c r="D49" s="373"/>
      <c r="E49" s="373"/>
      <c r="F49" s="372"/>
      <c r="G49" s="372"/>
      <c r="H49" s="381"/>
      <c r="I49" s="382"/>
      <c r="J49" s="382"/>
      <c r="K49" s="383"/>
    </row>
    <row r="50" spans="1:11" ht="19.05">
      <c r="A50" s="373"/>
      <c r="B50" s="373" t="s">
        <v>1496</v>
      </c>
      <c r="C50" s="373"/>
      <c r="D50" s="373"/>
      <c r="E50" s="373"/>
      <c r="F50" s="372"/>
      <c r="G50" s="372"/>
      <c r="H50" s="381"/>
      <c r="I50" s="382"/>
      <c r="J50" s="382"/>
      <c r="K50" s="383"/>
    </row>
    <row r="51" spans="1:11" ht="19.05">
      <c r="A51" s="377" t="s">
        <v>1497</v>
      </c>
      <c r="B51" s="373"/>
      <c r="C51" s="373"/>
      <c r="D51" s="373"/>
      <c r="E51" s="384"/>
      <c r="F51" s="372">
        <f>F43+F44+F45+F46+F47+F48+F49</f>
        <v>34053606</v>
      </c>
      <c r="G51" s="372">
        <f>G43+G44+G45+G46+G47+G48+G49</f>
        <v>157449971</v>
      </c>
      <c r="H51" s="381"/>
      <c r="I51" s="381"/>
      <c r="J51" s="381"/>
      <c r="K51" s="381"/>
    </row>
    <row r="52" spans="1:11" ht="19.05">
      <c r="A52" s="377" t="s">
        <v>1498</v>
      </c>
      <c r="B52" s="373"/>
      <c r="C52" s="373"/>
      <c r="D52" s="373"/>
      <c r="E52" s="385"/>
      <c r="F52" s="386">
        <v>155415807</v>
      </c>
      <c r="G52" s="372"/>
      <c r="H52" s="381"/>
      <c r="I52" s="382"/>
      <c r="J52" s="382"/>
      <c r="K52" s="383"/>
    </row>
    <row r="53" spans="1:11" ht="19.05">
      <c r="A53" s="377" t="s">
        <v>1499</v>
      </c>
      <c r="B53" s="373"/>
      <c r="C53" s="373"/>
      <c r="D53" s="373"/>
      <c r="E53" s="385"/>
      <c r="F53" s="387">
        <f>F51+F52</f>
        <v>189469413</v>
      </c>
      <c r="G53" s="387"/>
      <c r="H53" s="388"/>
      <c r="I53" s="389"/>
      <c r="J53" s="389"/>
      <c r="K53" s="390"/>
    </row>
    <row r="54" spans="1:11" ht="19.600000000000001">
      <c r="A54" s="1128" t="s">
        <v>1439</v>
      </c>
      <c r="B54" s="1129"/>
      <c r="C54" s="1129"/>
      <c r="D54" s="1129"/>
      <c r="E54" s="1130"/>
      <c r="F54" s="1133" t="s">
        <v>1440</v>
      </c>
      <c r="G54" s="1134"/>
      <c r="H54" s="391" t="s">
        <v>1441</v>
      </c>
      <c r="I54" s="392" t="s">
        <v>1500</v>
      </c>
      <c r="J54" s="391" t="s">
        <v>1443</v>
      </c>
      <c r="K54" s="393" t="s">
        <v>1501</v>
      </c>
    </row>
    <row r="55" spans="1:11" ht="19.600000000000001">
      <c r="A55" s="1131"/>
      <c r="B55" s="1131"/>
      <c r="C55" s="1131"/>
      <c r="D55" s="1131"/>
      <c r="E55" s="1132"/>
      <c r="F55" s="394" t="s">
        <v>1445</v>
      </c>
      <c r="G55" s="394" t="s">
        <v>1446</v>
      </c>
      <c r="H55" s="394" t="s">
        <v>1445</v>
      </c>
      <c r="I55" s="394" t="s">
        <v>1446</v>
      </c>
      <c r="J55" s="394" t="s">
        <v>1445</v>
      </c>
      <c r="K55" s="395" t="s">
        <v>1446</v>
      </c>
    </row>
    <row r="56" spans="1:11" ht="19.05">
      <c r="A56" s="373"/>
      <c r="B56" s="374" t="s">
        <v>1503</v>
      </c>
      <c r="C56" s="373"/>
      <c r="D56" s="373"/>
      <c r="E56" s="373"/>
      <c r="F56" s="372">
        <f t="shared" ref="F56:G63" si="2">H56+J56</f>
        <v>9908845</v>
      </c>
      <c r="G56" s="372">
        <f t="shared" si="2"/>
        <v>79116602</v>
      </c>
      <c r="H56" s="372">
        <f>H57+H62+H66+H71+H77+H82+H85+H88+H90</f>
        <v>9879442</v>
      </c>
      <c r="I56" s="372">
        <f>I57+I62+I66+I71+I77+I82+I85+I88+I90</f>
        <v>76135503</v>
      </c>
      <c r="J56" s="372">
        <f>J57+J62+J66+J71+J77+J82+J85+J88+J90</f>
        <v>29403</v>
      </c>
      <c r="K56" s="372">
        <f>K57+K62+K66+K71+K77+K82+K85+K88+K90</f>
        <v>2981099</v>
      </c>
    </row>
    <row r="57" spans="1:11" ht="19.05">
      <c r="A57" s="373"/>
      <c r="B57" s="373"/>
      <c r="C57" s="374" t="s">
        <v>1504</v>
      </c>
      <c r="D57" s="373"/>
      <c r="E57" s="373"/>
      <c r="F57" s="372">
        <f t="shared" si="2"/>
        <v>5118787</v>
      </c>
      <c r="G57" s="372">
        <f t="shared" si="2"/>
        <v>41210328</v>
      </c>
      <c r="H57" s="372">
        <f>SUM(H58:H61)</f>
        <v>5118787</v>
      </c>
      <c r="I57" s="372">
        <f>SUM(I58:I61)</f>
        <v>41210328</v>
      </c>
      <c r="J57" s="372">
        <f>SUM(J58:J61)</f>
        <v>0</v>
      </c>
      <c r="K57" s="372">
        <f>SUM(K58:K61)</f>
        <v>0</v>
      </c>
    </row>
    <row r="58" spans="1:11" ht="19.05">
      <c r="A58" s="373"/>
      <c r="B58" s="373"/>
      <c r="C58" s="374"/>
      <c r="D58" s="373" t="s">
        <v>1505</v>
      </c>
      <c r="E58" s="373"/>
      <c r="F58" s="372">
        <f t="shared" si="2"/>
        <v>1376000</v>
      </c>
      <c r="G58" s="372">
        <f t="shared" si="2"/>
        <v>12728000</v>
      </c>
      <c r="H58" s="372">
        <v>1376000</v>
      </c>
      <c r="I58" s="372">
        <v>12728000</v>
      </c>
      <c r="J58" s="372"/>
      <c r="K58" s="375"/>
    </row>
    <row r="59" spans="1:11" ht="19.05">
      <c r="A59" s="373"/>
      <c r="B59" s="373"/>
      <c r="C59" s="374"/>
      <c r="D59" s="373" t="s">
        <v>1506</v>
      </c>
      <c r="E59" s="373"/>
      <c r="F59" s="372">
        <f t="shared" si="2"/>
        <v>1055098</v>
      </c>
      <c r="G59" s="372">
        <f t="shared" si="2"/>
        <v>7901385</v>
      </c>
      <c r="H59" s="372">
        <v>1055098</v>
      </c>
      <c r="I59" s="372">
        <v>7901385</v>
      </c>
      <c r="J59" s="372"/>
      <c r="K59" s="375"/>
    </row>
    <row r="60" spans="1:11" ht="19.05">
      <c r="A60" s="373"/>
      <c r="B60" s="373"/>
      <c r="C60" s="374"/>
      <c r="D60" s="373" t="s">
        <v>1507</v>
      </c>
      <c r="E60" s="373"/>
      <c r="F60" s="372">
        <f t="shared" si="2"/>
        <v>2582904</v>
      </c>
      <c r="G60" s="372">
        <f t="shared" si="2"/>
        <v>19569420</v>
      </c>
      <c r="H60" s="372">
        <v>2582904</v>
      </c>
      <c r="I60" s="372">
        <v>19569420</v>
      </c>
      <c r="J60" s="372">
        <v>0</v>
      </c>
      <c r="K60" s="375">
        <v>0</v>
      </c>
    </row>
    <row r="61" spans="1:11" ht="19.05">
      <c r="A61" s="373"/>
      <c r="B61" s="373"/>
      <c r="C61" s="374"/>
      <c r="D61" s="373" t="s">
        <v>1508</v>
      </c>
      <c r="E61" s="373"/>
      <c r="F61" s="372">
        <f t="shared" si="2"/>
        <v>104785</v>
      </c>
      <c r="G61" s="372">
        <f t="shared" si="2"/>
        <v>1011523</v>
      </c>
      <c r="H61" s="372">
        <v>104785</v>
      </c>
      <c r="I61" s="372">
        <v>1011523</v>
      </c>
      <c r="J61" s="372"/>
      <c r="K61" s="375"/>
    </row>
    <row r="62" spans="1:11" ht="19.05">
      <c r="A62" s="373"/>
      <c r="B62" s="373"/>
      <c r="C62" s="374" t="s">
        <v>1509</v>
      </c>
      <c r="D62" s="373"/>
      <c r="E62" s="373"/>
      <c r="F62" s="372">
        <f t="shared" si="2"/>
        <v>481749</v>
      </c>
      <c r="G62" s="372">
        <f t="shared" si="2"/>
        <v>3623912</v>
      </c>
      <c r="H62" s="372">
        <f>SUM(H63:H65)</f>
        <v>481749</v>
      </c>
      <c r="I62" s="372">
        <f>SUM(I63:I65)</f>
        <v>3473636</v>
      </c>
      <c r="J62" s="372">
        <f>SUM(J63:J65)</f>
        <v>0</v>
      </c>
      <c r="K62" s="372">
        <f>SUM(K63:K65)</f>
        <v>150276</v>
      </c>
    </row>
    <row r="63" spans="1:11" ht="19.05">
      <c r="A63" s="373"/>
      <c r="B63" s="373"/>
      <c r="C63" s="374"/>
      <c r="D63" s="373" t="s">
        <v>1510</v>
      </c>
      <c r="E63" s="373"/>
      <c r="F63" s="372">
        <f t="shared" si="2"/>
        <v>16565</v>
      </c>
      <c r="G63" s="372">
        <f t="shared" si="2"/>
        <v>63165</v>
      </c>
      <c r="H63" s="372">
        <v>16565</v>
      </c>
      <c r="I63" s="372">
        <v>63165</v>
      </c>
      <c r="J63" s="372"/>
      <c r="K63" s="375"/>
    </row>
    <row r="64" spans="1:11" ht="19.05">
      <c r="A64" s="373"/>
      <c r="B64" s="373"/>
      <c r="C64" s="374"/>
      <c r="D64" s="373" t="s">
        <v>1511</v>
      </c>
      <c r="E64" s="373"/>
      <c r="F64" s="372"/>
      <c r="G64" s="372"/>
      <c r="H64" s="372"/>
      <c r="I64" s="372"/>
      <c r="J64" s="372"/>
      <c r="K64" s="375"/>
    </row>
    <row r="65" spans="1:11" ht="19.05">
      <c r="A65" s="373"/>
      <c r="B65" s="373"/>
      <c r="C65" s="374"/>
      <c r="D65" s="373" t="s">
        <v>1512</v>
      </c>
      <c r="E65" s="373"/>
      <c r="F65" s="372">
        <f t="shared" ref="F65:G67" si="3">H65+J65</f>
        <v>465184</v>
      </c>
      <c r="G65" s="372">
        <f t="shared" si="3"/>
        <v>3560747</v>
      </c>
      <c r="H65" s="372">
        <v>465184</v>
      </c>
      <c r="I65" s="372">
        <v>3410471</v>
      </c>
      <c r="J65" s="372">
        <v>0</v>
      </c>
      <c r="K65" s="375">
        <v>150276</v>
      </c>
    </row>
    <row r="66" spans="1:11" ht="19.05">
      <c r="A66" s="373"/>
      <c r="B66" s="373"/>
      <c r="C66" s="374" t="s">
        <v>1513</v>
      </c>
      <c r="D66" s="373"/>
      <c r="E66" s="373"/>
      <c r="F66" s="372">
        <f t="shared" si="3"/>
        <v>1762334</v>
      </c>
      <c r="G66" s="372">
        <f t="shared" si="3"/>
        <v>15171909</v>
      </c>
      <c r="H66" s="372">
        <f>SUM(H67:H70)</f>
        <v>1732931</v>
      </c>
      <c r="I66" s="372">
        <f>SUM(I67:I70)</f>
        <v>12375206</v>
      </c>
      <c r="J66" s="372">
        <f>SUM(J67:J70)</f>
        <v>29403</v>
      </c>
      <c r="K66" s="372">
        <f>SUM(K67:K70)</f>
        <v>2796703</v>
      </c>
    </row>
    <row r="67" spans="1:11" ht="19.05">
      <c r="A67" s="373"/>
      <c r="B67" s="373"/>
      <c r="C67" s="374"/>
      <c r="D67" s="373" t="s">
        <v>1514</v>
      </c>
      <c r="E67" s="373"/>
      <c r="F67" s="372">
        <f t="shared" si="3"/>
        <v>731970</v>
      </c>
      <c r="G67" s="372">
        <f t="shared" si="3"/>
        <v>8945304</v>
      </c>
      <c r="H67" s="372">
        <v>702567</v>
      </c>
      <c r="I67" s="372">
        <v>6148601</v>
      </c>
      <c r="J67" s="372">
        <v>29403</v>
      </c>
      <c r="K67" s="375">
        <v>2796703</v>
      </c>
    </row>
    <row r="68" spans="1:11" ht="19.05">
      <c r="A68" s="373"/>
      <c r="B68" s="373"/>
      <c r="C68" s="374"/>
      <c r="D68" s="373" t="s">
        <v>1515</v>
      </c>
      <c r="E68" s="373"/>
      <c r="F68" s="372"/>
      <c r="G68" s="372"/>
      <c r="H68" s="372"/>
      <c r="I68" s="372"/>
      <c r="J68" s="372"/>
      <c r="K68" s="375"/>
    </row>
    <row r="69" spans="1:11" ht="19.05">
      <c r="A69" s="373"/>
      <c r="B69" s="373"/>
      <c r="C69" s="374"/>
      <c r="D69" s="373" t="s">
        <v>1516</v>
      </c>
      <c r="E69" s="373"/>
      <c r="F69" s="372">
        <f t="shared" ref="F69:G74" si="4">H69+J69</f>
        <v>320773</v>
      </c>
      <c r="G69" s="372">
        <f t="shared" si="4"/>
        <v>2597646</v>
      </c>
      <c r="H69" s="372">
        <v>320773</v>
      </c>
      <c r="I69" s="372">
        <v>2597646</v>
      </c>
      <c r="J69" s="372"/>
      <c r="K69" s="375"/>
    </row>
    <row r="70" spans="1:11" ht="19.05">
      <c r="A70" s="373"/>
      <c r="B70" s="373"/>
      <c r="C70" s="374"/>
      <c r="D70" s="373" t="s">
        <v>1517</v>
      </c>
      <c r="E70" s="373"/>
      <c r="F70" s="372">
        <f t="shared" si="4"/>
        <v>709591</v>
      </c>
      <c r="G70" s="372">
        <f t="shared" si="4"/>
        <v>3628959</v>
      </c>
      <c r="H70" s="372">
        <v>709591</v>
      </c>
      <c r="I70" s="372">
        <v>3628959</v>
      </c>
      <c r="J70" s="372"/>
      <c r="K70" s="375"/>
    </row>
    <row r="71" spans="1:11" ht="19.05">
      <c r="A71" s="373"/>
      <c r="B71" s="373"/>
      <c r="C71" s="374" t="s">
        <v>1518</v>
      </c>
      <c r="D71" s="373"/>
      <c r="E71" s="373"/>
      <c r="F71" s="372">
        <f t="shared" si="4"/>
        <v>687949</v>
      </c>
      <c r="G71" s="372">
        <f t="shared" si="4"/>
        <v>4450222</v>
      </c>
      <c r="H71" s="372">
        <f>SUM(H72:H76)</f>
        <v>687949</v>
      </c>
      <c r="I71" s="372">
        <f>SUM(I72:I76)</f>
        <v>4450222</v>
      </c>
      <c r="J71" s="372">
        <f>SUM(J72:J76)</f>
        <v>0</v>
      </c>
      <c r="K71" s="372">
        <f>SUM(K72:K76)</f>
        <v>0</v>
      </c>
    </row>
    <row r="72" spans="1:11" ht="19.05">
      <c r="A72" s="373"/>
      <c r="B72" s="373"/>
      <c r="C72" s="374"/>
      <c r="D72" s="373" t="s">
        <v>1519</v>
      </c>
      <c r="E72" s="373"/>
      <c r="F72" s="372">
        <f t="shared" si="4"/>
        <v>446375</v>
      </c>
      <c r="G72" s="372">
        <f t="shared" si="4"/>
        <v>3001083</v>
      </c>
      <c r="H72" s="372">
        <v>446375</v>
      </c>
      <c r="I72" s="372">
        <v>3001083</v>
      </c>
      <c r="J72" s="372"/>
      <c r="K72" s="375"/>
    </row>
    <row r="73" spans="1:11" ht="19.05">
      <c r="A73" s="373"/>
      <c r="B73" s="373"/>
      <c r="C73" s="374"/>
      <c r="D73" s="373" t="s">
        <v>1520</v>
      </c>
      <c r="E73" s="373"/>
      <c r="F73" s="372">
        <f t="shared" si="4"/>
        <v>241222</v>
      </c>
      <c r="G73" s="372">
        <f t="shared" si="4"/>
        <v>1440523</v>
      </c>
      <c r="H73" s="372">
        <v>241222</v>
      </c>
      <c r="I73" s="372">
        <v>1440523</v>
      </c>
      <c r="J73" s="372"/>
      <c r="K73" s="375"/>
    </row>
    <row r="74" spans="1:11" ht="19.05">
      <c r="A74" s="373"/>
      <c r="B74" s="373"/>
      <c r="C74" s="374"/>
      <c r="D74" s="373" t="s">
        <v>1521</v>
      </c>
      <c r="E74" s="373"/>
      <c r="F74" s="372">
        <f t="shared" si="4"/>
        <v>352</v>
      </c>
      <c r="G74" s="372">
        <f t="shared" si="4"/>
        <v>8616</v>
      </c>
      <c r="H74" s="372">
        <v>352</v>
      </c>
      <c r="I74" s="372">
        <v>8616</v>
      </c>
      <c r="J74" s="372"/>
      <c r="K74" s="375"/>
    </row>
    <row r="75" spans="1:11" ht="19.05">
      <c r="A75" s="373"/>
      <c r="B75" s="373"/>
      <c r="C75" s="374"/>
      <c r="D75" s="373" t="s">
        <v>1522</v>
      </c>
      <c r="E75" s="373"/>
      <c r="F75" s="372"/>
      <c r="G75" s="372"/>
      <c r="H75" s="372"/>
      <c r="I75" s="372"/>
      <c r="J75" s="372"/>
      <c r="K75" s="375"/>
    </row>
    <row r="76" spans="1:11" ht="19.05">
      <c r="A76" s="373"/>
      <c r="B76" s="373"/>
      <c r="C76" s="374"/>
      <c r="D76" s="373" t="s">
        <v>1523</v>
      </c>
      <c r="E76" s="373"/>
      <c r="F76" s="372"/>
      <c r="G76" s="372"/>
      <c r="H76" s="372"/>
      <c r="I76" s="372"/>
      <c r="J76" s="372"/>
      <c r="K76" s="375"/>
    </row>
    <row r="77" spans="1:11" ht="19.05">
      <c r="A77" s="373"/>
      <c r="B77" s="373"/>
      <c r="C77" s="373" t="s">
        <v>1524</v>
      </c>
      <c r="D77" s="373"/>
      <c r="E77" s="373"/>
      <c r="F77" s="372">
        <f t="shared" ref="F77:G79" si="5">H77+J77</f>
        <v>1545339</v>
      </c>
      <c r="G77" s="372">
        <f t="shared" si="5"/>
        <v>11052437</v>
      </c>
      <c r="H77" s="372">
        <f>SUM(H78:H79)</f>
        <v>1545339</v>
      </c>
      <c r="I77" s="372">
        <f>SUM(I78:I79)</f>
        <v>11018317</v>
      </c>
      <c r="J77" s="372">
        <f>SUM(J78:J79)</f>
        <v>0</v>
      </c>
      <c r="K77" s="372">
        <f>SUM(K78:K79)</f>
        <v>34120</v>
      </c>
    </row>
    <row r="78" spans="1:11" ht="19.05">
      <c r="A78" s="373"/>
      <c r="B78" s="373"/>
      <c r="C78" s="373"/>
      <c r="D78" s="373" t="s">
        <v>1525</v>
      </c>
      <c r="E78" s="373"/>
      <c r="F78" s="372">
        <f t="shared" si="5"/>
        <v>66566</v>
      </c>
      <c r="G78" s="372">
        <f t="shared" si="5"/>
        <v>337732</v>
      </c>
      <c r="H78" s="372">
        <v>66566</v>
      </c>
      <c r="I78" s="372">
        <v>337732</v>
      </c>
      <c r="J78" s="372"/>
      <c r="K78" s="375"/>
    </row>
    <row r="79" spans="1:11" ht="19.05">
      <c r="A79" s="373"/>
      <c r="B79" s="373"/>
      <c r="C79" s="373"/>
      <c r="D79" s="373" t="s">
        <v>1526</v>
      </c>
      <c r="E79" s="373"/>
      <c r="F79" s="372">
        <f t="shared" si="5"/>
        <v>1478773</v>
      </c>
      <c r="G79" s="372">
        <f t="shared" si="5"/>
        <v>10714705</v>
      </c>
      <c r="H79" s="372">
        <v>1478773</v>
      </c>
      <c r="I79" s="372">
        <v>10680585</v>
      </c>
      <c r="J79" s="372">
        <v>0</v>
      </c>
      <c r="K79" s="375">
        <v>34120</v>
      </c>
    </row>
    <row r="80" spans="1:11" ht="19.600000000000001">
      <c r="A80" s="1128" t="s">
        <v>1439</v>
      </c>
      <c r="B80" s="1129"/>
      <c r="C80" s="1129"/>
      <c r="D80" s="1129"/>
      <c r="E80" s="1130"/>
      <c r="F80" s="1133" t="s">
        <v>1440</v>
      </c>
      <c r="G80" s="1134"/>
      <c r="H80" s="391" t="s">
        <v>1441</v>
      </c>
      <c r="I80" s="392" t="s">
        <v>1500</v>
      </c>
      <c r="J80" s="391" t="s">
        <v>1443</v>
      </c>
      <c r="K80" s="393" t="s">
        <v>1501</v>
      </c>
    </row>
    <row r="81" spans="1:11" ht="19.600000000000001">
      <c r="A81" s="1131"/>
      <c r="B81" s="1131"/>
      <c r="C81" s="1131"/>
      <c r="D81" s="1131"/>
      <c r="E81" s="1132"/>
      <c r="F81" s="394" t="s">
        <v>1445</v>
      </c>
      <c r="G81" s="394" t="s">
        <v>1446</v>
      </c>
      <c r="H81" s="394" t="s">
        <v>1445</v>
      </c>
      <c r="I81" s="394" t="s">
        <v>1446</v>
      </c>
      <c r="J81" s="394" t="s">
        <v>1445</v>
      </c>
      <c r="K81" s="395" t="s">
        <v>1446</v>
      </c>
    </row>
    <row r="82" spans="1:11" ht="19.05">
      <c r="A82" s="373"/>
      <c r="B82" s="373"/>
      <c r="C82" s="373" t="s">
        <v>1529</v>
      </c>
      <c r="D82" s="373"/>
      <c r="E82" s="373"/>
      <c r="F82" s="372">
        <f>H82+J82</f>
        <v>312687</v>
      </c>
      <c r="G82" s="372">
        <f>I82+K82</f>
        <v>3573294</v>
      </c>
      <c r="H82" s="372">
        <f>SUM(H83:H84)</f>
        <v>312687</v>
      </c>
      <c r="I82" s="372">
        <f>SUM(I83:I84)</f>
        <v>3573294</v>
      </c>
      <c r="J82" s="372">
        <f>SUM(J83:J84)</f>
        <v>0</v>
      </c>
      <c r="K82" s="372">
        <f>SUM(K83:K84)</f>
        <v>0</v>
      </c>
    </row>
    <row r="83" spans="1:11" ht="19.05">
      <c r="A83" s="373"/>
      <c r="B83" s="373"/>
      <c r="C83" s="373"/>
      <c r="D83" s="373" t="s">
        <v>1530</v>
      </c>
      <c r="E83" s="373"/>
      <c r="F83" s="372">
        <f>H83+J83</f>
        <v>312687</v>
      </c>
      <c r="G83" s="372">
        <f>I83+K83</f>
        <v>3573294</v>
      </c>
      <c r="H83" s="372">
        <v>312687</v>
      </c>
      <c r="I83" s="372">
        <v>3573294</v>
      </c>
      <c r="J83" s="372"/>
      <c r="K83" s="375"/>
    </row>
    <row r="84" spans="1:11" ht="19.05">
      <c r="A84" s="373"/>
      <c r="B84" s="373"/>
      <c r="C84" s="373"/>
      <c r="D84" s="373" t="s">
        <v>1531</v>
      </c>
      <c r="E84" s="373"/>
      <c r="F84" s="372"/>
      <c r="G84" s="372"/>
      <c r="H84" s="372"/>
      <c r="I84" s="372"/>
      <c r="J84" s="372"/>
      <c r="K84" s="375"/>
    </row>
    <row r="85" spans="1:11" ht="19.05">
      <c r="A85" s="373"/>
      <c r="B85" s="373"/>
      <c r="C85" s="373" t="s">
        <v>1532</v>
      </c>
      <c r="D85" s="373"/>
      <c r="E85" s="373"/>
      <c r="F85" s="372"/>
      <c r="G85" s="372"/>
      <c r="H85" s="372"/>
      <c r="I85" s="372"/>
      <c r="J85" s="372"/>
      <c r="K85" s="375"/>
    </row>
    <row r="86" spans="1:11" ht="19.05">
      <c r="A86" s="373"/>
      <c r="B86" s="373"/>
      <c r="C86" s="373"/>
      <c r="D86" s="373" t="s">
        <v>1533</v>
      </c>
      <c r="E86" s="373"/>
      <c r="F86" s="372"/>
      <c r="G86" s="372"/>
      <c r="H86" s="372"/>
      <c r="I86" s="372"/>
      <c r="J86" s="372"/>
      <c r="K86" s="375"/>
    </row>
    <row r="87" spans="1:11" ht="19.05">
      <c r="A87" s="373"/>
      <c r="B87" s="373"/>
      <c r="C87" s="373"/>
      <c r="D87" s="373" t="s">
        <v>1534</v>
      </c>
      <c r="E87" s="373"/>
      <c r="F87" s="372"/>
      <c r="G87" s="372"/>
      <c r="H87" s="372"/>
      <c r="I87" s="372"/>
      <c r="J87" s="372"/>
      <c r="K87" s="375"/>
    </row>
    <row r="88" spans="1:11" ht="19.05">
      <c r="A88" s="373"/>
      <c r="B88" s="373"/>
      <c r="C88" s="373" t="s">
        <v>1535</v>
      </c>
      <c r="D88" s="373"/>
      <c r="E88" s="373"/>
      <c r="F88" s="372"/>
      <c r="G88" s="372"/>
      <c r="H88" s="372"/>
      <c r="I88" s="372"/>
      <c r="J88" s="372"/>
      <c r="K88" s="372"/>
    </row>
    <row r="89" spans="1:11" ht="19.05">
      <c r="A89" s="373"/>
      <c r="B89" s="373"/>
      <c r="C89" s="373"/>
      <c r="D89" s="373" t="s">
        <v>1536</v>
      </c>
      <c r="E89" s="373"/>
      <c r="F89" s="372"/>
      <c r="G89" s="372"/>
      <c r="H89" s="372"/>
      <c r="I89" s="372"/>
      <c r="J89" s="372"/>
      <c r="K89" s="375"/>
    </row>
    <row r="90" spans="1:11" ht="19.05">
      <c r="A90" s="373"/>
      <c r="B90" s="373"/>
      <c r="C90" s="396" t="s">
        <v>1537</v>
      </c>
      <c r="D90" s="373"/>
      <c r="E90" s="373"/>
      <c r="F90" s="372">
        <f t="shared" ref="F90:G98" si="6">H90+J90</f>
        <v>0</v>
      </c>
      <c r="G90" s="372">
        <f t="shared" si="6"/>
        <v>34500</v>
      </c>
      <c r="H90" s="372">
        <v>0</v>
      </c>
      <c r="I90" s="372">
        <v>34500</v>
      </c>
      <c r="J90" s="372"/>
      <c r="K90" s="375"/>
    </row>
    <row r="91" spans="1:11" ht="19.05">
      <c r="A91" s="373"/>
      <c r="B91" s="374" t="s">
        <v>1538</v>
      </c>
      <c r="C91" s="373"/>
      <c r="D91" s="373"/>
      <c r="E91" s="373"/>
      <c r="F91" s="372">
        <f t="shared" si="6"/>
        <v>15027839</v>
      </c>
      <c r="G91" s="372">
        <f t="shared" si="6"/>
        <v>70182781</v>
      </c>
      <c r="H91" s="372">
        <f>H92+H97+H101+H108+H114+H117</f>
        <v>296705</v>
      </c>
      <c r="I91" s="372">
        <f>I92+I97+I101+I108+I114+I117</f>
        <v>4642201</v>
      </c>
      <c r="J91" s="372">
        <f>J92+J97+J101+J108+J114+J117</f>
        <v>14731134</v>
      </c>
      <c r="K91" s="372">
        <f>K92+K97+K101+K108+K114+K117</f>
        <v>65540580</v>
      </c>
    </row>
    <row r="92" spans="1:11" ht="19.05">
      <c r="A92" s="373"/>
      <c r="B92" s="373"/>
      <c r="C92" s="374" t="s">
        <v>1504</v>
      </c>
      <c r="D92" s="373"/>
      <c r="E92" s="373"/>
      <c r="F92" s="372">
        <f t="shared" si="6"/>
        <v>9370319</v>
      </c>
      <c r="G92" s="372">
        <f t="shared" si="6"/>
        <v>23266201</v>
      </c>
      <c r="H92" s="372">
        <f>SUM(H93:H96)</f>
        <v>81840</v>
      </c>
      <c r="I92" s="372">
        <f>SUM(I93:I96)</f>
        <v>620837</v>
      </c>
      <c r="J92" s="372">
        <f>SUM(J93:J96)</f>
        <v>9288479</v>
      </c>
      <c r="K92" s="372">
        <f>SUM(K93:K96)</f>
        <v>22645364</v>
      </c>
    </row>
    <row r="93" spans="1:11" ht="19.05">
      <c r="A93" s="373"/>
      <c r="B93" s="373"/>
      <c r="C93" s="374"/>
      <c r="D93" s="373" t="s">
        <v>1505</v>
      </c>
      <c r="E93" s="373"/>
      <c r="F93" s="372">
        <f t="shared" si="6"/>
        <v>0</v>
      </c>
      <c r="G93" s="372">
        <f t="shared" si="6"/>
        <v>300000</v>
      </c>
      <c r="H93" s="372">
        <v>0</v>
      </c>
      <c r="I93" s="372">
        <v>300000</v>
      </c>
      <c r="J93" s="372"/>
      <c r="K93" s="375"/>
    </row>
    <row r="94" spans="1:11" ht="19.05">
      <c r="A94" s="373"/>
      <c r="B94" s="373"/>
      <c r="C94" s="374"/>
      <c r="D94" s="373" t="s">
        <v>1506</v>
      </c>
      <c r="E94" s="373"/>
      <c r="F94" s="372">
        <f t="shared" si="6"/>
        <v>57807</v>
      </c>
      <c r="G94" s="372">
        <f t="shared" si="6"/>
        <v>430083</v>
      </c>
      <c r="H94" s="372">
        <v>57807</v>
      </c>
      <c r="I94" s="372">
        <v>140877</v>
      </c>
      <c r="J94" s="372">
        <v>0</v>
      </c>
      <c r="K94" s="375">
        <v>289206</v>
      </c>
    </row>
    <row r="95" spans="1:11" ht="19.05">
      <c r="A95" s="373"/>
      <c r="B95" s="373"/>
      <c r="C95" s="374"/>
      <c r="D95" s="373" t="s">
        <v>1507</v>
      </c>
      <c r="E95" s="373"/>
      <c r="F95" s="372">
        <f t="shared" si="6"/>
        <v>9312512</v>
      </c>
      <c r="G95" s="372">
        <f t="shared" si="6"/>
        <v>22536118</v>
      </c>
      <c r="H95" s="372">
        <v>24033</v>
      </c>
      <c r="I95" s="372">
        <v>179960</v>
      </c>
      <c r="J95" s="372">
        <v>9288479</v>
      </c>
      <c r="K95" s="375">
        <v>22356158</v>
      </c>
    </row>
    <row r="96" spans="1:11" ht="19.05">
      <c r="A96" s="373"/>
      <c r="B96" s="373"/>
      <c r="C96" s="374"/>
      <c r="D96" s="373" t="s">
        <v>1508</v>
      </c>
      <c r="E96" s="373"/>
      <c r="F96" s="372">
        <f t="shared" si="6"/>
        <v>0</v>
      </c>
      <c r="G96" s="372">
        <f t="shared" si="6"/>
        <v>0</v>
      </c>
      <c r="H96" s="372"/>
      <c r="I96" s="372"/>
      <c r="J96" s="372"/>
      <c r="K96" s="375"/>
    </row>
    <row r="97" spans="1:11" ht="19.05">
      <c r="A97" s="373"/>
      <c r="B97" s="373"/>
      <c r="C97" s="374" t="s">
        <v>1509</v>
      </c>
      <c r="D97" s="373"/>
      <c r="E97" s="373"/>
      <c r="F97" s="372">
        <f t="shared" si="6"/>
        <v>30810</v>
      </c>
      <c r="G97" s="372">
        <f t="shared" si="6"/>
        <v>63948</v>
      </c>
      <c r="H97" s="372">
        <f>SUM(H98:H100)</f>
        <v>30810</v>
      </c>
      <c r="I97" s="372">
        <f>SUM(I98:I100)</f>
        <v>63948</v>
      </c>
      <c r="J97" s="372">
        <f>SUM(J98:J100)</f>
        <v>0</v>
      </c>
      <c r="K97" s="372">
        <f>SUM(K98:K100)</f>
        <v>0</v>
      </c>
    </row>
    <row r="98" spans="1:11" ht="19.05">
      <c r="A98" s="373"/>
      <c r="B98" s="373"/>
      <c r="C98" s="374"/>
      <c r="D98" s="373" t="s">
        <v>1510</v>
      </c>
      <c r="E98" s="373"/>
      <c r="F98" s="372">
        <f t="shared" si="6"/>
        <v>0</v>
      </c>
      <c r="G98" s="372">
        <f t="shared" si="6"/>
        <v>0</v>
      </c>
      <c r="H98" s="372"/>
      <c r="I98" s="372"/>
      <c r="J98" s="372"/>
      <c r="K98" s="375"/>
    </row>
    <row r="99" spans="1:11" ht="19.05">
      <c r="A99" s="373"/>
      <c r="B99" s="373"/>
      <c r="C99" s="374"/>
      <c r="D99" s="373" t="s">
        <v>1511</v>
      </c>
      <c r="E99" s="373"/>
      <c r="F99" s="372"/>
      <c r="G99" s="372"/>
      <c r="H99" s="372"/>
      <c r="I99" s="372"/>
      <c r="J99" s="372"/>
      <c r="K99" s="375"/>
    </row>
    <row r="100" spans="1:11" ht="19.05">
      <c r="A100" s="373"/>
      <c r="B100" s="373"/>
      <c r="C100" s="374"/>
      <c r="D100" s="373" t="s">
        <v>1512</v>
      </c>
      <c r="E100" s="373"/>
      <c r="F100" s="372">
        <f t="shared" ref="F100:G102" si="7">H100+J100</f>
        <v>30810</v>
      </c>
      <c r="G100" s="372">
        <f t="shared" si="7"/>
        <v>63948</v>
      </c>
      <c r="H100" s="372">
        <v>30810</v>
      </c>
      <c r="I100" s="372">
        <v>63948</v>
      </c>
      <c r="J100" s="372">
        <v>0</v>
      </c>
      <c r="K100" s="375">
        <v>0</v>
      </c>
    </row>
    <row r="101" spans="1:11" ht="19.05">
      <c r="A101" s="373"/>
      <c r="B101" s="373"/>
      <c r="C101" s="374" t="s">
        <v>1513</v>
      </c>
      <c r="D101" s="373"/>
      <c r="E101" s="373"/>
      <c r="F101" s="372">
        <f t="shared" si="7"/>
        <v>5626710</v>
      </c>
      <c r="G101" s="372">
        <f t="shared" si="7"/>
        <v>45964465</v>
      </c>
      <c r="H101" s="372">
        <f>SUM(H102:H105)</f>
        <v>184055</v>
      </c>
      <c r="I101" s="372">
        <f>SUM(I102:I105)</f>
        <v>3069249</v>
      </c>
      <c r="J101" s="372">
        <f>SUM(J102:J105)</f>
        <v>5442655</v>
      </c>
      <c r="K101" s="372">
        <f>SUM(K102:K105)</f>
        <v>42895216</v>
      </c>
    </row>
    <row r="102" spans="1:11" ht="19.05">
      <c r="A102" s="373"/>
      <c r="B102" s="373"/>
      <c r="C102" s="374"/>
      <c r="D102" s="373" t="s">
        <v>1514</v>
      </c>
      <c r="E102" s="373"/>
      <c r="F102" s="372">
        <f t="shared" si="7"/>
        <v>5429</v>
      </c>
      <c r="G102" s="372">
        <f t="shared" si="7"/>
        <v>390505</v>
      </c>
      <c r="H102" s="372">
        <v>0</v>
      </c>
      <c r="I102" s="372">
        <v>365700</v>
      </c>
      <c r="J102" s="372">
        <v>5429</v>
      </c>
      <c r="K102" s="375">
        <v>24805</v>
      </c>
    </row>
    <row r="103" spans="1:11" ht="19.05">
      <c r="A103" s="373"/>
      <c r="B103" s="373"/>
      <c r="C103" s="374"/>
      <c r="D103" s="373" t="s">
        <v>1515</v>
      </c>
      <c r="E103" s="373"/>
      <c r="F103" s="372"/>
      <c r="G103" s="372"/>
      <c r="H103" s="372"/>
      <c r="I103" s="372"/>
      <c r="J103" s="372"/>
      <c r="K103" s="375"/>
    </row>
    <row r="104" spans="1:11" ht="19.05">
      <c r="A104" s="373"/>
      <c r="B104" s="373"/>
      <c r="C104" s="374"/>
      <c r="D104" s="373" t="s">
        <v>1516</v>
      </c>
      <c r="E104" s="373"/>
      <c r="F104" s="372">
        <f>H104+J104</f>
        <v>0</v>
      </c>
      <c r="G104" s="372">
        <f>I104+K104</f>
        <v>0</v>
      </c>
      <c r="H104" s="372"/>
      <c r="I104" s="372"/>
      <c r="J104" s="372"/>
      <c r="K104" s="375"/>
    </row>
    <row r="105" spans="1:11" ht="19.05">
      <c r="A105" s="373"/>
      <c r="B105" s="373"/>
      <c r="C105" s="374"/>
      <c r="D105" s="373" t="s">
        <v>1517</v>
      </c>
      <c r="E105" s="373"/>
      <c r="F105" s="372">
        <f>H105+J105</f>
        <v>5621281</v>
      </c>
      <c r="G105" s="372">
        <f>I105+K105</f>
        <v>45573960</v>
      </c>
      <c r="H105" s="372">
        <v>184055</v>
      </c>
      <c r="I105" s="372">
        <v>2703549</v>
      </c>
      <c r="J105" s="372">
        <v>5437226</v>
      </c>
      <c r="K105" s="375">
        <v>42870411</v>
      </c>
    </row>
    <row r="106" spans="1:11" ht="19.600000000000001">
      <c r="A106" s="1128" t="s">
        <v>1439</v>
      </c>
      <c r="B106" s="1129"/>
      <c r="C106" s="1129"/>
      <c r="D106" s="1129"/>
      <c r="E106" s="1130"/>
      <c r="F106" s="1133" t="s">
        <v>1440</v>
      </c>
      <c r="G106" s="1134"/>
      <c r="H106" s="391" t="s">
        <v>1441</v>
      </c>
      <c r="I106" s="392" t="s">
        <v>1500</v>
      </c>
      <c r="J106" s="391" t="s">
        <v>1443</v>
      </c>
      <c r="K106" s="393" t="s">
        <v>1501</v>
      </c>
    </row>
    <row r="107" spans="1:11" ht="19.600000000000001">
      <c r="A107" s="1131"/>
      <c r="B107" s="1131"/>
      <c r="C107" s="1131"/>
      <c r="D107" s="1131"/>
      <c r="E107" s="1132"/>
      <c r="F107" s="394" t="s">
        <v>1445</v>
      </c>
      <c r="G107" s="394" t="s">
        <v>1446</v>
      </c>
      <c r="H107" s="394" t="s">
        <v>1445</v>
      </c>
      <c r="I107" s="394" t="s">
        <v>1446</v>
      </c>
      <c r="J107" s="394" t="s">
        <v>1445</v>
      </c>
      <c r="K107" s="395" t="s">
        <v>1446</v>
      </c>
    </row>
    <row r="108" spans="1:11" ht="19.05">
      <c r="A108" s="373"/>
      <c r="B108" s="373"/>
      <c r="C108" s="374" t="s">
        <v>1518</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1519</v>
      </c>
      <c r="E109" s="373"/>
      <c r="F109" s="372">
        <f t="shared" si="8"/>
        <v>0</v>
      </c>
      <c r="G109" s="372">
        <f t="shared" si="8"/>
        <v>0</v>
      </c>
      <c r="H109" s="372"/>
      <c r="I109" s="372"/>
      <c r="J109" s="372"/>
      <c r="K109" s="375"/>
    </row>
    <row r="110" spans="1:11" ht="19.05">
      <c r="A110" s="373"/>
      <c r="B110" s="373"/>
      <c r="C110" s="374"/>
      <c r="D110" s="373" t="s">
        <v>1520</v>
      </c>
      <c r="E110" s="373"/>
      <c r="F110" s="372">
        <f t="shared" si="8"/>
        <v>0</v>
      </c>
      <c r="G110" s="372">
        <f t="shared" si="8"/>
        <v>0</v>
      </c>
      <c r="H110" s="372"/>
      <c r="I110" s="372"/>
      <c r="J110" s="372"/>
      <c r="K110" s="375"/>
    </row>
    <row r="111" spans="1:11" ht="19.05">
      <c r="A111" s="373"/>
      <c r="B111" s="373"/>
      <c r="C111" s="374"/>
      <c r="D111" s="373" t="s">
        <v>1521</v>
      </c>
      <c r="E111" s="373"/>
      <c r="F111" s="372">
        <f t="shared" si="8"/>
        <v>0</v>
      </c>
      <c r="G111" s="372">
        <f t="shared" si="8"/>
        <v>0</v>
      </c>
      <c r="H111" s="372"/>
      <c r="I111" s="372"/>
      <c r="J111" s="372"/>
      <c r="K111" s="375"/>
    </row>
    <row r="112" spans="1:11" ht="19.05">
      <c r="A112" s="373"/>
      <c r="B112" s="373"/>
      <c r="C112" s="374"/>
      <c r="D112" s="373" t="s">
        <v>1522</v>
      </c>
      <c r="E112" s="373"/>
      <c r="F112" s="372"/>
      <c r="G112" s="372"/>
      <c r="H112" s="372"/>
      <c r="I112" s="372"/>
      <c r="J112" s="372"/>
      <c r="K112" s="375"/>
    </row>
    <row r="113" spans="1:11" ht="19.05">
      <c r="A113" s="373"/>
      <c r="B113" s="373"/>
      <c r="C113" s="374"/>
      <c r="D113" s="373" t="s">
        <v>1523</v>
      </c>
      <c r="E113" s="373"/>
      <c r="F113" s="372"/>
      <c r="G113" s="372"/>
      <c r="H113" s="372"/>
      <c r="I113" s="372"/>
      <c r="J113" s="372"/>
      <c r="K113" s="375"/>
    </row>
    <row r="114" spans="1:11" ht="19.05">
      <c r="A114" s="373"/>
      <c r="B114" s="373"/>
      <c r="C114" s="373" t="s">
        <v>1524</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1525</v>
      </c>
      <c r="E115" s="373"/>
      <c r="F115" s="372">
        <f t="shared" si="9"/>
        <v>0</v>
      </c>
      <c r="G115" s="372">
        <f t="shared" si="9"/>
        <v>0</v>
      </c>
      <c r="H115" s="372"/>
      <c r="I115" s="372"/>
      <c r="J115" s="372"/>
      <c r="K115" s="375"/>
    </row>
    <row r="116" spans="1:11" ht="19.05">
      <c r="A116" s="373"/>
      <c r="B116" s="373"/>
      <c r="C116" s="373"/>
      <c r="D116" s="373" t="s">
        <v>1526</v>
      </c>
      <c r="E116" s="373"/>
      <c r="F116" s="372">
        <f t="shared" si="9"/>
        <v>0</v>
      </c>
      <c r="G116" s="372">
        <f t="shared" si="9"/>
        <v>881500</v>
      </c>
      <c r="H116" s="372">
        <v>0</v>
      </c>
      <c r="I116" s="372">
        <v>881500</v>
      </c>
      <c r="J116" s="372"/>
      <c r="K116" s="375"/>
    </row>
    <row r="117" spans="1:11" ht="19.05">
      <c r="A117" s="373"/>
      <c r="B117" s="373"/>
      <c r="C117" s="373" t="s">
        <v>1552</v>
      </c>
      <c r="D117" s="373"/>
      <c r="E117" s="373"/>
      <c r="F117" s="372">
        <f t="shared" si="9"/>
        <v>0</v>
      </c>
      <c r="G117" s="372">
        <f t="shared" si="9"/>
        <v>6667</v>
      </c>
      <c r="H117" s="372">
        <v>0</v>
      </c>
      <c r="I117" s="372">
        <v>6667</v>
      </c>
      <c r="J117" s="372"/>
      <c r="K117" s="375"/>
    </row>
    <row r="118" spans="1:11" ht="19.05">
      <c r="A118" s="373"/>
      <c r="B118" s="377" t="s">
        <v>1489</v>
      </c>
      <c r="C118" s="373"/>
      <c r="D118" s="373"/>
      <c r="E118" s="373"/>
      <c r="F118" s="372">
        <f t="shared" si="9"/>
        <v>24936684</v>
      </c>
      <c r="G118" s="372">
        <f t="shared" si="9"/>
        <v>149299383</v>
      </c>
      <c r="H118" s="372">
        <f>H56+H91</f>
        <v>10176147</v>
      </c>
      <c r="I118" s="372">
        <f>I56+I91</f>
        <v>80777704</v>
      </c>
      <c r="J118" s="372">
        <f>J56+J91</f>
        <v>14760537</v>
      </c>
      <c r="K118" s="372">
        <f>K56+K91</f>
        <v>68521679</v>
      </c>
    </row>
    <row r="119" spans="1:11" ht="19.05">
      <c r="A119" s="373"/>
      <c r="B119" s="373" t="s">
        <v>1554</v>
      </c>
      <c r="C119" s="373"/>
      <c r="D119" s="373"/>
      <c r="E119" s="373"/>
      <c r="F119" s="372"/>
      <c r="G119" s="372"/>
      <c r="H119" s="378"/>
      <c r="I119" s="379"/>
      <c r="J119" s="379"/>
      <c r="K119" s="380"/>
    </row>
    <row r="120" spans="1:11" ht="19.05">
      <c r="A120" s="373"/>
      <c r="B120" s="373" t="s">
        <v>1555</v>
      </c>
      <c r="C120" s="373"/>
      <c r="D120" s="373"/>
      <c r="E120" s="373"/>
      <c r="F120" s="372">
        <f>H120+J120</f>
        <v>1342641</v>
      </c>
      <c r="G120" s="372">
        <f>I120+K120</f>
        <v>4020409</v>
      </c>
      <c r="H120" s="381">
        <v>1342641</v>
      </c>
      <c r="I120" s="382">
        <v>4020409</v>
      </c>
      <c r="J120" s="382"/>
      <c r="K120" s="383"/>
    </row>
    <row r="121" spans="1:11" ht="19.05">
      <c r="A121" s="373"/>
      <c r="B121" s="373" t="s">
        <v>1556</v>
      </c>
      <c r="C121" s="373"/>
      <c r="D121" s="373"/>
      <c r="E121" s="373"/>
      <c r="F121" s="372"/>
      <c r="G121" s="372"/>
      <c r="H121" s="381"/>
      <c r="I121" s="382"/>
      <c r="J121" s="382"/>
      <c r="K121" s="383"/>
    </row>
    <row r="122" spans="1:11" ht="19.05">
      <c r="A122" s="373"/>
      <c r="B122" s="373" t="s">
        <v>1557</v>
      </c>
      <c r="C122" s="373"/>
      <c r="D122" s="373"/>
      <c r="E122" s="373"/>
      <c r="F122" s="372">
        <f>H122+J122</f>
        <v>994</v>
      </c>
      <c r="G122" s="372">
        <f>I122+K122</f>
        <v>462085</v>
      </c>
      <c r="H122" s="381">
        <v>994</v>
      </c>
      <c r="I122" s="382">
        <v>462085</v>
      </c>
      <c r="J122" s="382"/>
      <c r="K122" s="383"/>
    </row>
    <row r="123" spans="1:11" ht="19.05">
      <c r="A123" s="397"/>
      <c r="B123" s="373" t="s">
        <v>1552</v>
      </c>
      <c r="C123" s="397"/>
      <c r="D123" s="397"/>
      <c r="E123" s="397"/>
      <c r="F123" s="372"/>
      <c r="G123" s="372"/>
      <c r="H123" s="381"/>
      <c r="I123" s="382"/>
      <c r="J123" s="382"/>
      <c r="K123" s="383"/>
    </row>
    <row r="124" spans="1:11" ht="19.05">
      <c r="A124" s="373"/>
      <c r="B124" s="373" t="s">
        <v>1558</v>
      </c>
      <c r="C124" s="373"/>
      <c r="D124" s="373"/>
      <c r="E124" s="373"/>
      <c r="F124" s="372"/>
      <c r="G124" s="372"/>
      <c r="H124" s="381"/>
      <c r="I124" s="382"/>
      <c r="J124" s="382"/>
      <c r="K124" s="383"/>
    </row>
    <row r="125" spans="1:11" ht="19.05">
      <c r="A125" s="373" t="s">
        <v>1559</v>
      </c>
      <c r="B125" s="373"/>
      <c r="C125" s="373"/>
      <c r="D125" s="373"/>
      <c r="E125" s="373"/>
      <c r="F125" s="372"/>
      <c r="G125" s="372"/>
      <c r="H125" s="381"/>
      <c r="I125" s="382"/>
      <c r="J125" s="382"/>
      <c r="K125" s="383"/>
    </row>
    <row r="126" spans="1:11" ht="19.05">
      <c r="A126" s="373"/>
      <c r="B126" s="373" t="s">
        <v>1560</v>
      </c>
      <c r="C126" s="373"/>
      <c r="D126" s="373"/>
      <c r="E126" s="373"/>
      <c r="F126" s="372"/>
      <c r="G126" s="372"/>
      <c r="H126" s="381"/>
      <c r="I126" s="382"/>
      <c r="J126" s="382"/>
      <c r="K126" s="383"/>
    </row>
    <row r="127" spans="1:11" ht="19.05">
      <c r="A127" s="377" t="s">
        <v>1561</v>
      </c>
      <c r="B127" s="373"/>
      <c r="C127" s="373"/>
      <c r="D127" s="373"/>
      <c r="E127" s="398"/>
      <c r="F127" s="372">
        <f>F118+F119+F120+F121+F122+F123+F124+F125</f>
        <v>26280319</v>
      </c>
      <c r="G127" s="372">
        <f>G118+G119+G120+G121+G122+G123+G124+G125</f>
        <v>153781877</v>
      </c>
      <c r="H127" s="381"/>
      <c r="I127" s="382"/>
      <c r="J127" s="382"/>
      <c r="K127" s="383"/>
    </row>
    <row r="128" spans="1:11" ht="19.05">
      <c r="A128" s="373" t="s">
        <v>1562</v>
      </c>
      <c r="B128" s="373"/>
      <c r="C128" s="373"/>
      <c r="D128" s="373"/>
      <c r="E128" s="399"/>
      <c r="F128" s="372">
        <f>F53-F127</f>
        <v>163189094</v>
      </c>
      <c r="G128" s="372"/>
      <c r="H128" s="381"/>
      <c r="I128" s="382"/>
      <c r="J128" s="382"/>
      <c r="K128" s="383"/>
    </row>
    <row r="129" spans="1:11" ht="19.05">
      <c r="A129" s="373" t="s">
        <v>1563</v>
      </c>
      <c r="B129" s="373"/>
      <c r="C129" s="373"/>
      <c r="D129" s="373"/>
      <c r="E129" s="373"/>
      <c r="F129" s="372">
        <f>F127+F128</f>
        <v>189469413</v>
      </c>
      <c r="G129" s="372"/>
      <c r="H129" s="381"/>
      <c r="I129" s="382"/>
      <c r="J129" s="382"/>
      <c r="K129" s="383"/>
    </row>
    <row r="130" spans="1:11" ht="19.05">
      <c r="A130" s="373" t="s">
        <v>1564</v>
      </c>
      <c r="B130" s="373"/>
      <c r="C130" s="373"/>
      <c r="D130" s="373"/>
      <c r="E130" s="373"/>
      <c r="F130" s="387">
        <v>3349120</v>
      </c>
      <c r="G130" s="372"/>
      <c r="H130" s="400"/>
      <c r="I130" s="382"/>
      <c r="J130" s="382"/>
      <c r="K130" s="383"/>
    </row>
    <row r="131" spans="1:11" ht="19.05">
      <c r="A131" s="377" t="s">
        <v>1565</v>
      </c>
      <c r="B131" s="373"/>
      <c r="C131" s="373"/>
      <c r="D131" s="373"/>
      <c r="E131" s="373"/>
      <c r="F131" s="387">
        <f>F128+F130</f>
        <v>166538214</v>
      </c>
      <c r="G131" s="372"/>
      <c r="H131" s="401"/>
      <c r="I131" s="389"/>
      <c r="J131" s="389"/>
      <c r="K131" s="390"/>
    </row>
    <row r="132" spans="1:11" ht="19.05">
      <c r="A132" s="370" t="s">
        <v>1117</v>
      </c>
      <c r="B132" s="370"/>
      <c r="C132" s="370"/>
      <c r="D132" s="370"/>
      <c r="E132" s="370" t="s">
        <v>1119</v>
      </c>
      <c r="F132" s="1123" t="s">
        <v>1568</v>
      </c>
      <c r="G132" s="1124"/>
      <c r="H132" s="402" t="s">
        <v>1315</v>
      </c>
      <c r="I132" s="402"/>
      <c r="J132" s="1125" t="s">
        <v>2975</v>
      </c>
      <c r="K132" s="1125"/>
    </row>
    <row r="133" spans="1:11" ht="19.05">
      <c r="A133" s="370"/>
      <c r="B133" s="370"/>
      <c r="C133" s="370"/>
      <c r="D133" s="370"/>
      <c r="E133" s="370"/>
      <c r="F133" s="1126" t="s">
        <v>1571</v>
      </c>
      <c r="G133" s="1127"/>
      <c r="H133" s="402"/>
      <c r="I133" s="402"/>
      <c r="J133" s="402"/>
      <c r="K133" s="402"/>
    </row>
    <row r="134" spans="1:11" ht="19.05">
      <c r="A134" s="370" t="s">
        <v>1572</v>
      </c>
      <c r="B134" s="403"/>
      <c r="C134" s="403"/>
      <c r="D134" s="403"/>
      <c r="E134" s="403"/>
      <c r="F134" s="404"/>
      <c r="G134" s="404"/>
      <c r="H134" s="404"/>
      <c r="I134" s="404"/>
      <c r="J134" s="404"/>
      <c r="K134" s="404"/>
    </row>
    <row r="135" spans="1:11" ht="19.05">
      <c r="A135" s="370" t="s">
        <v>1573</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row r="137" spans="1:11">
      <c r="A137" s="403"/>
      <c r="B137" s="403"/>
      <c r="C137" s="403"/>
      <c r="D137" s="403"/>
      <c r="E137" s="403"/>
      <c r="F137" s="404"/>
      <c r="G137" s="404"/>
      <c r="H137" s="404"/>
      <c r="I137" s="404"/>
      <c r="J137" s="404"/>
      <c r="K137" s="404"/>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4" type="noConversion"/>
  <hyperlinks>
    <hyperlink ref="L1" location="預告統計資料發布時間表!A1" display="回發布時間表" xr:uid="{A74BBBC3-B029-4E2B-A3FA-3BB273A7128E}"/>
    <hyperlink ref="L2" location="預告統計資料發布時間表!A1" display="回發布時間表" xr:uid="{6DC42A20-A5B9-4BE5-BC72-475FA0553B43}"/>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G30"/>
  <sheetViews>
    <sheetView topLeftCell="A17" workbookViewId="0">
      <selection sqref="A1:G30"/>
    </sheetView>
  </sheetViews>
  <sheetFormatPr defaultRowHeight="16.149999999999999"/>
  <cols>
    <col min="3" max="3" width="29.09765625" customWidth="1"/>
    <col min="4" max="4" width="24.3984375" bestFit="1" customWidth="1"/>
    <col min="5" max="5" width="6.5" bestFit="1" customWidth="1"/>
    <col min="6" max="6" width="31.8984375" bestFit="1" customWidth="1"/>
  </cols>
  <sheetData>
    <row r="1" spans="1:7" ht="16.7" thickBot="1">
      <c r="A1" s="167" t="s">
        <v>1131</v>
      </c>
      <c r="B1" s="168"/>
      <c r="C1" s="168"/>
      <c r="D1" s="167" t="s">
        <v>1132</v>
      </c>
      <c r="E1" s="1016" t="s">
        <v>1068</v>
      </c>
      <c r="F1" s="1017"/>
    </row>
    <row r="2" spans="1:7" ht="16.7" thickBot="1">
      <c r="A2" s="167" t="s">
        <v>1575</v>
      </c>
      <c r="B2" s="169" t="s">
        <v>1576</v>
      </c>
      <c r="C2" s="170"/>
      <c r="D2" s="167" t="s">
        <v>1135</v>
      </c>
      <c r="E2" s="1016" t="s">
        <v>1136</v>
      </c>
      <c r="F2" s="1017"/>
      <c r="G2" s="171" t="s">
        <v>1138</v>
      </c>
    </row>
    <row r="3" spans="1:7" ht="28.25">
      <c r="A3" s="1018" t="s">
        <v>1577</v>
      </c>
      <c r="B3" s="1018"/>
      <c r="C3" s="1018"/>
      <c r="D3" s="1018"/>
      <c r="E3" s="1018"/>
      <c r="F3" s="1018"/>
      <c r="G3" s="168"/>
    </row>
    <row r="4" spans="1:7">
      <c r="A4" s="1019"/>
      <c r="B4" s="1019"/>
      <c r="C4" s="1019"/>
      <c r="D4" s="1019"/>
      <c r="E4" s="1019"/>
      <c r="F4" s="1019"/>
      <c r="G4" s="168"/>
    </row>
    <row r="5" spans="1:7" ht="16.7" thickBot="1">
      <c r="A5" s="1020" t="s">
        <v>1578</v>
      </c>
      <c r="B5" s="1020"/>
      <c r="C5" s="1020"/>
      <c r="D5" s="1020"/>
      <c r="E5" s="1020"/>
      <c r="F5" s="1020"/>
      <c r="G5" s="168"/>
    </row>
    <row r="6" spans="1:7">
      <c r="A6" s="1009" t="s">
        <v>1579</v>
      </c>
      <c r="B6" s="1009"/>
      <c r="C6" s="972"/>
      <c r="D6" s="1012" t="s">
        <v>1142</v>
      </c>
      <c r="E6" s="172"/>
      <c r="F6" s="1014" t="s">
        <v>1144</v>
      </c>
      <c r="G6" s="168"/>
    </row>
    <row r="7" spans="1:7" ht="78.95" thickBot="1">
      <c r="A7" s="1010"/>
      <c r="B7" s="1010"/>
      <c r="C7" s="1011"/>
      <c r="D7" s="1013"/>
      <c r="E7" s="173" t="s">
        <v>1580</v>
      </c>
      <c r="F7" s="1015"/>
      <c r="G7" s="168"/>
    </row>
    <row r="8" spans="1:7" ht="19.600000000000001">
      <c r="A8" s="997" t="s">
        <v>1147</v>
      </c>
      <c r="B8" s="999" t="s">
        <v>1078</v>
      </c>
      <c r="C8" s="1000"/>
      <c r="D8" s="174">
        <v>122</v>
      </c>
      <c r="E8" s="175"/>
      <c r="F8" s="176">
        <v>1.88</v>
      </c>
      <c r="G8" s="168"/>
    </row>
    <row r="9" spans="1:7" ht="19.600000000000001">
      <c r="A9" s="997"/>
      <c r="B9" s="1001" t="s">
        <v>1581</v>
      </c>
      <c r="C9" s="1002"/>
      <c r="D9" s="177">
        <v>122</v>
      </c>
      <c r="E9" s="178"/>
      <c r="F9" s="179">
        <v>1.88</v>
      </c>
      <c r="G9" s="168"/>
    </row>
    <row r="10" spans="1:7" ht="19.600000000000001">
      <c r="A10" s="997"/>
      <c r="B10" s="1003" t="s">
        <v>1112</v>
      </c>
      <c r="C10" s="1004"/>
      <c r="D10" s="177"/>
      <c r="E10" s="178"/>
      <c r="F10" s="180"/>
      <c r="G10" s="168"/>
    </row>
    <row r="11" spans="1:7" ht="19.600000000000001">
      <c r="A11" s="998"/>
      <c r="B11" s="994" t="s">
        <v>1582</v>
      </c>
      <c r="C11" s="1005"/>
      <c r="D11" s="177"/>
      <c r="E11" s="178"/>
      <c r="F11" s="180"/>
      <c r="G11" s="168"/>
    </row>
    <row r="12" spans="1:7" ht="19.600000000000001">
      <c r="A12" s="1006" t="s">
        <v>1152</v>
      </c>
      <c r="B12" s="1003" t="s">
        <v>1078</v>
      </c>
      <c r="C12" s="1004"/>
      <c r="D12" s="177"/>
      <c r="E12" s="178"/>
      <c r="F12" s="180"/>
      <c r="G12" s="168"/>
    </row>
    <row r="13" spans="1:7" ht="19.600000000000001">
      <c r="A13" s="1007"/>
      <c r="B13" s="1003" t="s">
        <v>1154</v>
      </c>
      <c r="C13" s="1004"/>
      <c r="D13" s="177">
        <v>122</v>
      </c>
      <c r="E13" s="178"/>
      <c r="F13" s="181"/>
      <c r="G13" s="168"/>
    </row>
    <row r="14" spans="1:7" ht="19.600000000000001">
      <c r="A14" s="1007"/>
      <c r="B14" s="1003" t="s">
        <v>1155</v>
      </c>
      <c r="C14" s="1004"/>
      <c r="D14" s="177">
        <v>122</v>
      </c>
      <c r="E14" s="178"/>
      <c r="F14" s="181"/>
      <c r="G14" s="168"/>
    </row>
    <row r="15" spans="1:7" ht="19.600000000000001">
      <c r="A15" s="1007"/>
      <c r="B15" s="992" t="s">
        <v>1583</v>
      </c>
      <c r="C15" s="182" t="s">
        <v>1158</v>
      </c>
      <c r="D15" s="183" t="s">
        <v>1104</v>
      </c>
      <c r="E15" s="175"/>
      <c r="F15" s="184"/>
      <c r="G15" s="168"/>
    </row>
    <row r="16" spans="1:7" ht="19.600000000000001">
      <c r="A16" s="1007"/>
      <c r="B16" s="992"/>
      <c r="C16" s="185" t="s">
        <v>1584</v>
      </c>
      <c r="D16" s="177"/>
      <c r="E16" s="178"/>
      <c r="F16" s="181"/>
      <c r="G16" s="168"/>
    </row>
    <row r="17" spans="1:7" ht="19.600000000000001">
      <c r="A17" s="1007"/>
      <c r="B17" s="993"/>
      <c r="C17" s="185" t="s">
        <v>1585</v>
      </c>
      <c r="D17" s="177"/>
      <c r="E17" s="178"/>
      <c r="F17" s="181"/>
      <c r="G17" s="168"/>
    </row>
    <row r="18" spans="1:7" ht="19.600000000000001">
      <c r="A18" s="1007"/>
      <c r="B18" s="991" t="s">
        <v>1162</v>
      </c>
      <c r="C18" s="185" t="s">
        <v>1586</v>
      </c>
      <c r="D18" s="187"/>
      <c r="E18" s="178"/>
      <c r="F18" s="181"/>
      <c r="G18" s="168"/>
    </row>
    <row r="19" spans="1:7" ht="19.600000000000001">
      <c r="A19" s="1007"/>
      <c r="B19" s="992"/>
      <c r="C19" s="185" t="s">
        <v>1587</v>
      </c>
      <c r="D19" s="187" t="s">
        <v>1209</v>
      </c>
      <c r="E19" s="178"/>
      <c r="F19" s="181"/>
      <c r="G19" s="168"/>
    </row>
    <row r="20" spans="1:7" ht="19.600000000000001">
      <c r="A20" s="1007"/>
      <c r="B20" s="993"/>
      <c r="C20" s="185" t="s">
        <v>1585</v>
      </c>
      <c r="D20" s="188" t="s">
        <v>1104</v>
      </c>
      <c r="E20" s="178"/>
      <c r="F20" s="181"/>
      <c r="G20" s="168"/>
    </row>
    <row r="21" spans="1:7" ht="19.600000000000001">
      <c r="A21" s="1007"/>
      <c r="B21" s="994" t="s">
        <v>1165</v>
      </c>
      <c r="C21" s="185" t="s">
        <v>1166</v>
      </c>
      <c r="D21" s="189"/>
      <c r="E21" s="189"/>
      <c r="F21" s="180"/>
      <c r="G21" s="168"/>
    </row>
    <row r="22" spans="1:7" ht="19.600000000000001">
      <c r="A22" s="1007"/>
      <c r="B22" s="994"/>
      <c r="C22" s="185" t="s">
        <v>1167</v>
      </c>
      <c r="D22" s="189"/>
      <c r="E22" s="189"/>
      <c r="F22" s="180"/>
      <c r="G22" s="168"/>
    </row>
    <row r="23" spans="1:7" ht="19.600000000000001">
      <c r="A23" s="1008"/>
      <c r="B23" s="994"/>
      <c r="C23" s="185" t="s">
        <v>1169</v>
      </c>
      <c r="D23" s="189"/>
      <c r="E23" s="189"/>
      <c r="F23" s="179">
        <v>1.88</v>
      </c>
      <c r="G23" s="168"/>
    </row>
    <row r="24" spans="1:7" ht="20.2" thickBot="1">
      <c r="A24" s="995" t="s">
        <v>1588</v>
      </c>
      <c r="B24" s="995"/>
      <c r="C24" s="996"/>
      <c r="D24" s="190">
        <v>122</v>
      </c>
      <c r="E24" s="191"/>
      <c r="F24" s="192"/>
      <c r="G24" s="168"/>
    </row>
    <row r="25" spans="1:7">
      <c r="A25" s="193" t="s">
        <v>1117</v>
      </c>
      <c r="B25" s="168" t="s">
        <v>1171</v>
      </c>
      <c r="C25" s="168" t="s">
        <v>1589</v>
      </c>
      <c r="D25" s="168" t="s">
        <v>1174</v>
      </c>
      <c r="E25" s="193"/>
      <c r="F25" s="194"/>
      <c r="G25" s="168"/>
    </row>
    <row r="26" spans="1:7">
      <c r="A26" s="195"/>
      <c r="B26" s="195"/>
      <c r="C26" s="195" t="s">
        <v>1590</v>
      </c>
      <c r="D26" s="195"/>
      <c r="E26" s="195"/>
      <c r="F26" s="196" t="s">
        <v>1591</v>
      </c>
      <c r="G26" s="168"/>
    </row>
    <row r="27" spans="1:7">
      <c r="A27" s="168"/>
      <c r="B27" s="168"/>
      <c r="C27" s="194"/>
      <c r="D27" s="168"/>
      <c r="E27" s="168"/>
      <c r="F27" s="194"/>
      <c r="G27" s="168"/>
    </row>
    <row r="28" spans="1:7">
      <c r="A28" s="168"/>
      <c r="B28" s="168"/>
      <c r="C28" s="194"/>
      <c r="D28" s="168"/>
      <c r="E28" s="168"/>
      <c r="F28" s="194"/>
      <c r="G28" s="168"/>
    </row>
    <row r="29" spans="1:7">
      <c r="A29" s="197" t="s">
        <v>1592</v>
      </c>
      <c r="B29" s="168"/>
      <c r="C29" s="194"/>
      <c r="D29" s="168"/>
      <c r="E29" s="168"/>
      <c r="F29" s="194"/>
      <c r="G29" s="168"/>
    </row>
    <row r="30" spans="1:7">
      <c r="A30" s="197" t="s">
        <v>1593</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4600-000000000000}"/>
    <hyperlink ref="G2" location="預告統計資料發布時間表!A1" display="返回發佈時間表" xr:uid="{00000000-0004-0000-4600-000001000000}"/>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30"/>
  <sheetViews>
    <sheetView workbookViewId="0"/>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1131</v>
      </c>
      <c r="B1" s="168"/>
      <c r="C1" s="168"/>
      <c r="D1" s="167" t="s">
        <v>1132</v>
      </c>
      <c r="E1" s="1016" t="s">
        <v>1068</v>
      </c>
      <c r="F1" s="1017"/>
    </row>
    <row r="2" spans="1:7" ht="16.7" thickBot="1">
      <c r="A2" s="167" t="s">
        <v>1133</v>
      </c>
      <c r="B2" s="169" t="s">
        <v>1134</v>
      </c>
      <c r="C2" s="170"/>
      <c r="D2" s="167" t="s">
        <v>1135</v>
      </c>
      <c r="E2" s="1016" t="s">
        <v>1136</v>
      </c>
      <c r="F2" s="1017"/>
      <c r="G2" s="171" t="s">
        <v>1138</v>
      </c>
    </row>
    <row r="3" spans="1:7" ht="28.25">
      <c r="A3" s="1018" t="s">
        <v>1139</v>
      </c>
      <c r="B3" s="1018"/>
      <c r="C3" s="1018"/>
      <c r="D3" s="1018"/>
      <c r="E3" s="1018"/>
      <c r="F3" s="1018"/>
      <c r="G3" s="168"/>
    </row>
    <row r="4" spans="1:7">
      <c r="A4" s="1019"/>
      <c r="B4" s="1019"/>
      <c r="C4" s="1019"/>
      <c r="D4" s="1019"/>
      <c r="E4" s="1019"/>
      <c r="F4" s="1019"/>
      <c r="G4" s="168"/>
    </row>
    <row r="5" spans="1:7" ht="16.7" thickBot="1">
      <c r="A5" s="1020" t="s">
        <v>2113</v>
      </c>
      <c r="B5" s="1020"/>
      <c r="C5" s="1020"/>
      <c r="D5" s="1020"/>
      <c r="E5" s="1020"/>
      <c r="F5" s="1020"/>
      <c r="G5" s="168"/>
    </row>
    <row r="6" spans="1:7">
      <c r="A6" s="1009" t="s">
        <v>1141</v>
      </c>
      <c r="B6" s="1009"/>
      <c r="C6" s="972"/>
      <c r="D6" s="1012" t="s">
        <v>1142</v>
      </c>
      <c r="E6" s="172"/>
      <c r="F6" s="1014" t="s">
        <v>1144</v>
      </c>
      <c r="G6" s="168"/>
    </row>
    <row r="7" spans="1:7" ht="78.95" thickBot="1">
      <c r="A7" s="1010"/>
      <c r="B7" s="1010"/>
      <c r="C7" s="1011"/>
      <c r="D7" s="1013"/>
      <c r="E7" s="173" t="s">
        <v>1146</v>
      </c>
      <c r="F7" s="1015"/>
      <c r="G7" s="168"/>
    </row>
    <row r="8" spans="1:7" ht="19.600000000000001">
      <c r="A8" s="997" t="s">
        <v>1147</v>
      </c>
      <c r="B8" s="999" t="s">
        <v>1078</v>
      </c>
      <c r="C8" s="1000"/>
      <c r="D8" s="174">
        <v>142</v>
      </c>
      <c r="E8" s="175"/>
      <c r="F8" s="176">
        <v>1.78</v>
      </c>
      <c r="G8" s="168"/>
    </row>
    <row r="9" spans="1:7" ht="19.600000000000001">
      <c r="A9" s="997"/>
      <c r="B9" s="1001" t="s">
        <v>1149</v>
      </c>
      <c r="C9" s="1002"/>
      <c r="D9" s="177">
        <v>142</v>
      </c>
      <c r="E9" s="178"/>
      <c r="F9" s="179">
        <v>1.78</v>
      </c>
      <c r="G9" s="168"/>
    </row>
    <row r="10" spans="1:7" ht="19.600000000000001">
      <c r="A10" s="997"/>
      <c r="B10" s="1003" t="s">
        <v>1112</v>
      </c>
      <c r="C10" s="1004"/>
      <c r="D10" s="177"/>
      <c r="E10" s="178"/>
      <c r="F10" s="180"/>
      <c r="G10" s="168"/>
    </row>
    <row r="11" spans="1:7" ht="19.600000000000001">
      <c r="A11" s="998"/>
      <c r="B11" s="994" t="s">
        <v>1151</v>
      </c>
      <c r="C11" s="1005"/>
      <c r="D11" s="177"/>
      <c r="E11" s="178"/>
      <c r="F11" s="180"/>
      <c r="G11" s="168"/>
    </row>
    <row r="12" spans="1:7" ht="19.600000000000001">
      <c r="A12" s="1006" t="s">
        <v>1152</v>
      </c>
      <c r="B12" s="1003" t="s">
        <v>1078</v>
      </c>
      <c r="C12" s="1004"/>
      <c r="D12" s="177"/>
      <c r="E12" s="178"/>
      <c r="F12" s="180"/>
      <c r="G12" s="168"/>
    </row>
    <row r="13" spans="1:7" ht="19.600000000000001">
      <c r="A13" s="1007"/>
      <c r="B13" s="1003" t="s">
        <v>1154</v>
      </c>
      <c r="C13" s="1004"/>
      <c r="D13" s="177">
        <v>142</v>
      </c>
      <c r="E13" s="178"/>
      <c r="F13" s="181"/>
      <c r="G13" s="168"/>
    </row>
    <row r="14" spans="1:7" ht="19.600000000000001">
      <c r="A14" s="1007"/>
      <c r="B14" s="1003" t="s">
        <v>1155</v>
      </c>
      <c r="C14" s="1004"/>
      <c r="D14" s="177">
        <v>142</v>
      </c>
      <c r="E14" s="178"/>
      <c r="F14" s="181"/>
      <c r="G14" s="168"/>
    </row>
    <row r="15" spans="1:7" ht="19.600000000000001">
      <c r="A15" s="1007"/>
      <c r="B15" s="992" t="s">
        <v>1157</v>
      </c>
      <c r="C15" s="182" t="s">
        <v>1158</v>
      </c>
      <c r="D15" s="183" t="s">
        <v>1104</v>
      </c>
      <c r="E15" s="175"/>
      <c r="F15" s="184"/>
      <c r="G15" s="168"/>
    </row>
    <row r="16" spans="1:7" ht="19.600000000000001">
      <c r="A16" s="1007"/>
      <c r="B16" s="992"/>
      <c r="C16" s="185" t="s">
        <v>1160</v>
      </c>
      <c r="D16" s="177"/>
      <c r="E16" s="178"/>
      <c r="F16" s="181"/>
      <c r="G16" s="168"/>
    </row>
    <row r="17" spans="1:7" ht="19.600000000000001">
      <c r="A17" s="1007"/>
      <c r="B17" s="993"/>
      <c r="C17" s="185" t="s">
        <v>1161</v>
      </c>
      <c r="D17" s="177"/>
      <c r="E17" s="178"/>
      <c r="F17" s="181"/>
      <c r="G17" s="168"/>
    </row>
    <row r="18" spans="1:7" ht="19.600000000000001">
      <c r="A18" s="1007"/>
      <c r="B18" s="991" t="s">
        <v>1162</v>
      </c>
      <c r="C18" s="185" t="s">
        <v>1158</v>
      </c>
      <c r="D18" s="187"/>
      <c r="E18" s="178"/>
      <c r="F18" s="181"/>
      <c r="G18" s="168"/>
    </row>
    <row r="19" spans="1:7" ht="19.600000000000001">
      <c r="A19" s="1007"/>
      <c r="B19" s="992"/>
      <c r="C19" s="185" t="s">
        <v>1160</v>
      </c>
      <c r="D19" s="187" t="s">
        <v>1208</v>
      </c>
      <c r="E19" s="178"/>
      <c r="F19" s="181"/>
      <c r="G19" s="168"/>
    </row>
    <row r="20" spans="1:7" ht="19.600000000000001">
      <c r="A20" s="1007"/>
      <c r="B20" s="993"/>
      <c r="C20" s="185" t="s">
        <v>1161</v>
      </c>
      <c r="D20" s="188" t="s">
        <v>1104</v>
      </c>
      <c r="E20" s="178"/>
      <c r="F20" s="181"/>
      <c r="G20" s="168"/>
    </row>
    <row r="21" spans="1:7" ht="19.600000000000001">
      <c r="A21" s="1007"/>
      <c r="B21" s="994" t="s">
        <v>1165</v>
      </c>
      <c r="C21" s="185" t="s">
        <v>1166</v>
      </c>
      <c r="D21" s="189"/>
      <c r="E21" s="189"/>
      <c r="F21" s="180"/>
      <c r="G21" s="168"/>
    </row>
    <row r="22" spans="1:7" ht="19.600000000000001">
      <c r="A22" s="1007"/>
      <c r="B22" s="994"/>
      <c r="C22" s="185" t="s">
        <v>1167</v>
      </c>
      <c r="D22" s="189"/>
      <c r="E22" s="189"/>
      <c r="F22" s="180"/>
      <c r="G22" s="168"/>
    </row>
    <row r="23" spans="1:7" ht="19.600000000000001">
      <c r="A23" s="1008"/>
      <c r="B23" s="994"/>
      <c r="C23" s="185" t="s">
        <v>1169</v>
      </c>
      <c r="D23" s="189"/>
      <c r="E23" s="189"/>
      <c r="F23" s="179">
        <v>1.78</v>
      </c>
      <c r="G23" s="168"/>
    </row>
    <row r="24" spans="1:7" ht="20.2" thickBot="1">
      <c r="A24" s="995" t="s">
        <v>1170</v>
      </c>
      <c r="B24" s="995"/>
      <c r="C24" s="996"/>
      <c r="D24" s="190">
        <v>39.17</v>
      </c>
      <c r="E24" s="191"/>
      <c r="F24" s="192"/>
      <c r="G24" s="168"/>
    </row>
    <row r="25" spans="1:7">
      <c r="A25" s="193" t="s">
        <v>1117</v>
      </c>
      <c r="B25" s="168" t="s">
        <v>1171</v>
      </c>
      <c r="C25" s="168" t="s">
        <v>1173</v>
      </c>
      <c r="D25" s="168" t="s">
        <v>1174</v>
      </c>
      <c r="E25" s="193"/>
      <c r="F25" s="194"/>
      <c r="G25" s="168"/>
    </row>
    <row r="26" spans="1:7">
      <c r="A26" s="195"/>
      <c r="B26" s="195"/>
      <c r="C26" s="195" t="s">
        <v>1175</v>
      </c>
      <c r="D26" s="195"/>
      <c r="E26" s="195"/>
      <c r="F26" s="196" t="s">
        <v>2114</v>
      </c>
      <c r="G26" s="168"/>
    </row>
    <row r="27" spans="1:7">
      <c r="A27" s="168"/>
      <c r="B27" s="168"/>
      <c r="C27" s="194"/>
      <c r="D27" s="168"/>
      <c r="E27" s="168"/>
      <c r="F27" s="194"/>
      <c r="G27" s="168"/>
    </row>
    <row r="28" spans="1:7">
      <c r="A28" s="168"/>
      <c r="B28" s="168"/>
      <c r="C28" s="194"/>
      <c r="D28" s="168"/>
      <c r="E28" s="168"/>
      <c r="F28" s="194"/>
      <c r="G28" s="168"/>
    </row>
    <row r="29" spans="1:7">
      <c r="A29" s="197" t="s">
        <v>1177</v>
      </c>
      <c r="B29" s="168"/>
      <c r="C29" s="194"/>
      <c r="D29" s="168"/>
      <c r="E29" s="168"/>
      <c r="F29" s="194"/>
      <c r="G29" s="168"/>
    </row>
    <row r="30" spans="1:7">
      <c r="A30" s="197" t="s">
        <v>1178</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4700-000000000000}"/>
    <hyperlink ref="G2" location="預告統計資料發布時間表!A1" display="返回發佈時間表" xr:uid="{00000000-0004-0000-4700-000001000000}"/>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0"/>
  <sheetViews>
    <sheetView workbookViewId="0">
      <selection sqref="A1:G1048576"/>
    </sheetView>
  </sheetViews>
  <sheetFormatPr defaultRowHeight="16.149999999999999"/>
  <cols>
    <col min="1" max="2" width="8.69921875"/>
    <col min="3" max="3" width="33" bestFit="1" customWidth="1"/>
    <col min="4" max="4" width="24.3984375" bestFit="1" customWidth="1"/>
    <col min="5" max="5" width="6.5" bestFit="1" customWidth="1"/>
    <col min="6" max="6" width="31.8984375" bestFit="1" customWidth="1"/>
    <col min="7" max="7" width="8.69921875"/>
  </cols>
  <sheetData>
    <row r="1" spans="1:7" ht="16.7" thickBot="1">
      <c r="A1" s="167" t="s">
        <v>2683</v>
      </c>
      <c r="B1" s="168"/>
      <c r="C1" s="168"/>
      <c r="D1" s="167" t="s">
        <v>1132</v>
      </c>
      <c r="E1" s="1016" t="s">
        <v>1068</v>
      </c>
      <c r="F1" s="1017"/>
    </row>
    <row r="2" spans="1:7" ht="16.7" thickBot="1">
      <c r="A2" s="167" t="s">
        <v>1133</v>
      </c>
      <c r="B2" s="169" t="s">
        <v>1134</v>
      </c>
      <c r="C2" s="170"/>
      <c r="D2" s="167" t="s">
        <v>1135</v>
      </c>
      <c r="E2" s="1016" t="s">
        <v>1136</v>
      </c>
      <c r="F2" s="1017"/>
      <c r="G2" s="171" t="s">
        <v>1138</v>
      </c>
    </row>
    <row r="3" spans="1:7" ht="28.25">
      <c r="A3" s="1018" t="s">
        <v>1139</v>
      </c>
      <c r="B3" s="1018"/>
      <c r="C3" s="1018"/>
      <c r="D3" s="1018"/>
      <c r="E3" s="1018"/>
      <c r="F3" s="1018"/>
      <c r="G3" s="168"/>
    </row>
    <row r="4" spans="1:7">
      <c r="A4" s="1019"/>
      <c r="B4" s="1019"/>
      <c r="C4" s="1019"/>
      <c r="D4" s="1019"/>
      <c r="E4" s="1019"/>
      <c r="F4" s="1019"/>
      <c r="G4" s="168"/>
    </row>
    <row r="5" spans="1:7" ht="16.7" thickBot="1">
      <c r="A5" s="1020" t="s">
        <v>2499</v>
      </c>
      <c r="B5" s="1020"/>
      <c r="C5" s="1020"/>
      <c r="D5" s="1020"/>
      <c r="E5" s="1020"/>
      <c r="F5" s="1020"/>
      <c r="G5" s="168"/>
    </row>
    <row r="6" spans="1:7">
      <c r="A6" s="1009" t="s">
        <v>1141</v>
      </c>
      <c r="B6" s="1009"/>
      <c r="C6" s="972"/>
      <c r="D6" s="1012" t="s">
        <v>1142</v>
      </c>
      <c r="E6" s="172"/>
      <c r="F6" s="1014" t="s">
        <v>1144</v>
      </c>
      <c r="G6" s="168"/>
    </row>
    <row r="7" spans="1:7" ht="78.95" thickBot="1">
      <c r="A7" s="1010"/>
      <c r="B7" s="1010"/>
      <c r="C7" s="1011"/>
      <c r="D7" s="1013"/>
      <c r="E7" s="173" t="s">
        <v>1146</v>
      </c>
      <c r="F7" s="1015"/>
      <c r="G7" s="168"/>
    </row>
    <row r="8" spans="1:7" ht="19.600000000000001">
      <c r="A8" s="997" t="s">
        <v>1147</v>
      </c>
      <c r="B8" s="999" t="s">
        <v>1078</v>
      </c>
      <c r="C8" s="1000"/>
      <c r="D8" s="174">
        <v>111</v>
      </c>
      <c r="E8" s="175"/>
      <c r="F8" s="176">
        <v>1.73</v>
      </c>
      <c r="G8" s="168"/>
    </row>
    <row r="9" spans="1:7" ht="19.600000000000001">
      <c r="A9" s="997"/>
      <c r="B9" s="1001" t="s">
        <v>1149</v>
      </c>
      <c r="C9" s="1002"/>
      <c r="D9" s="177">
        <v>111</v>
      </c>
      <c r="E9" s="178"/>
      <c r="F9" s="179">
        <v>1.73</v>
      </c>
      <c r="G9" s="168"/>
    </row>
    <row r="10" spans="1:7" ht="19.600000000000001">
      <c r="A10" s="997"/>
      <c r="B10" s="1003" t="s">
        <v>1112</v>
      </c>
      <c r="C10" s="1004"/>
      <c r="D10" s="177"/>
      <c r="E10" s="178"/>
      <c r="F10" s="180"/>
      <c r="G10" s="168"/>
    </row>
    <row r="11" spans="1:7" ht="19.600000000000001">
      <c r="A11" s="998"/>
      <c r="B11" s="994" t="s">
        <v>1151</v>
      </c>
      <c r="C11" s="1005"/>
      <c r="D11" s="177"/>
      <c r="E11" s="178"/>
      <c r="F11" s="180"/>
      <c r="G11" s="168"/>
    </row>
    <row r="12" spans="1:7" ht="19.600000000000001">
      <c r="A12" s="1006" t="s">
        <v>1152</v>
      </c>
      <c r="B12" s="1003" t="s">
        <v>1078</v>
      </c>
      <c r="C12" s="1004"/>
      <c r="D12" s="177">
        <v>111</v>
      </c>
      <c r="E12" s="178"/>
      <c r="F12" s="180"/>
      <c r="G12" s="168"/>
    </row>
    <row r="13" spans="1:7" ht="19.600000000000001">
      <c r="A13" s="1007"/>
      <c r="B13" s="1003" t="s">
        <v>1154</v>
      </c>
      <c r="C13" s="1004"/>
      <c r="D13" s="177">
        <v>111</v>
      </c>
      <c r="E13" s="178"/>
      <c r="F13" s="181"/>
      <c r="G13" s="168"/>
    </row>
    <row r="14" spans="1:7" ht="19.600000000000001">
      <c r="A14" s="1007"/>
      <c r="B14" s="1003" t="s">
        <v>1155</v>
      </c>
      <c r="C14" s="1004"/>
      <c r="D14" s="188" t="s">
        <v>2495</v>
      </c>
      <c r="E14" s="178"/>
      <c r="F14" s="181"/>
      <c r="G14" s="168"/>
    </row>
    <row r="15" spans="1:7" ht="19.600000000000001">
      <c r="A15" s="1007"/>
      <c r="B15" s="992" t="s">
        <v>1157</v>
      </c>
      <c r="C15" s="182" t="s">
        <v>1158</v>
      </c>
      <c r="D15" s="777">
        <v>270.42</v>
      </c>
      <c r="E15" s="175"/>
      <c r="F15" s="184"/>
      <c r="G15" s="168"/>
    </row>
    <row r="16" spans="1:7" ht="19.600000000000001">
      <c r="A16" s="1007"/>
      <c r="B16" s="992"/>
      <c r="C16" s="185" t="s">
        <v>1160</v>
      </c>
      <c r="D16" s="177">
        <v>111</v>
      </c>
      <c r="E16" s="178"/>
      <c r="F16" s="181"/>
      <c r="G16" s="168"/>
    </row>
    <row r="17" spans="1:7" ht="19.600000000000001">
      <c r="A17" s="1007"/>
      <c r="B17" s="993"/>
      <c r="C17" s="185" t="s">
        <v>1161</v>
      </c>
      <c r="D17" s="177">
        <v>159</v>
      </c>
      <c r="E17" s="178"/>
      <c r="F17" s="181"/>
      <c r="G17" s="168"/>
    </row>
    <row r="18" spans="1:7" ht="19.600000000000001">
      <c r="A18" s="1007"/>
      <c r="B18" s="991" t="s">
        <v>1162</v>
      </c>
      <c r="C18" s="185" t="s">
        <v>1158</v>
      </c>
      <c r="D18" s="187"/>
      <c r="E18" s="178"/>
      <c r="F18" s="181"/>
      <c r="G18" s="168"/>
    </row>
    <row r="19" spans="1:7" ht="19.600000000000001">
      <c r="A19" s="1007"/>
      <c r="B19" s="992"/>
      <c r="C19" s="185" t="s">
        <v>1160</v>
      </c>
      <c r="D19" s="187" t="s">
        <v>1208</v>
      </c>
      <c r="E19" s="178"/>
      <c r="F19" s="181"/>
      <c r="G19" s="168"/>
    </row>
    <row r="20" spans="1:7" ht="19.600000000000001">
      <c r="A20" s="1007"/>
      <c r="B20" s="993"/>
      <c r="C20" s="185" t="s">
        <v>1161</v>
      </c>
      <c r="D20" s="188" t="s">
        <v>1104</v>
      </c>
      <c r="E20" s="178"/>
      <c r="F20" s="181"/>
      <c r="G20" s="168"/>
    </row>
    <row r="21" spans="1:7" ht="19.600000000000001">
      <c r="A21" s="1007"/>
      <c r="B21" s="994" t="s">
        <v>1165</v>
      </c>
      <c r="C21" s="185" t="s">
        <v>1166</v>
      </c>
      <c r="D21" s="189"/>
      <c r="E21" s="189"/>
      <c r="F21" s="180"/>
      <c r="G21" s="168"/>
    </row>
    <row r="22" spans="1:7" ht="19.600000000000001">
      <c r="A22" s="1007"/>
      <c r="B22" s="994"/>
      <c r="C22" s="185" t="s">
        <v>1167</v>
      </c>
      <c r="D22" s="189"/>
      <c r="E22" s="189"/>
      <c r="F22" s="180"/>
      <c r="G22" s="168"/>
    </row>
    <row r="23" spans="1:7" ht="19.600000000000001">
      <c r="A23" s="1008"/>
      <c r="B23" s="994"/>
      <c r="C23" s="185" t="s">
        <v>1169</v>
      </c>
      <c r="D23" s="189"/>
      <c r="E23" s="189"/>
      <c r="F23" s="179">
        <v>1.73</v>
      </c>
      <c r="G23" s="168"/>
    </row>
    <row r="24" spans="1:7" ht="20.2" thickBot="1">
      <c r="A24" s="995" t="s">
        <v>1170</v>
      </c>
      <c r="B24" s="995"/>
      <c r="C24" s="996"/>
      <c r="D24" s="190"/>
      <c r="E24" s="191"/>
      <c r="F24" s="192"/>
      <c r="G24" s="168"/>
    </row>
    <row r="25" spans="1:7">
      <c r="A25" s="193" t="s">
        <v>1117</v>
      </c>
      <c r="B25" s="168" t="s">
        <v>1171</v>
      </c>
      <c r="C25" s="168" t="s">
        <v>1173</v>
      </c>
      <c r="D25" s="168" t="s">
        <v>1174</v>
      </c>
      <c r="E25" s="193"/>
      <c r="F25" s="194"/>
      <c r="G25" s="168"/>
    </row>
    <row r="26" spans="1:7">
      <c r="A26" s="195"/>
      <c r="B26" s="195"/>
      <c r="C26" s="195" t="s">
        <v>1175</v>
      </c>
      <c r="D26" s="195"/>
      <c r="E26" s="195"/>
      <c r="F26" s="196" t="s">
        <v>2500</v>
      </c>
      <c r="G26" s="168"/>
    </row>
    <row r="27" spans="1:7">
      <c r="A27" s="168"/>
      <c r="B27" s="168"/>
      <c r="C27" s="194"/>
      <c r="D27" s="168"/>
      <c r="E27" s="168"/>
      <c r="F27" s="194"/>
      <c r="G27" s="168"/>
    </row>
    <row r="28" spans="1:7">
      <c r="A28" s="168"/>
      <c r="B28" s="168"/>
      <c r="C28" s="194"/>
      <c r="D28" s="168"/>
      <c r="E28" s="168"/>
      <c r="F28" s="194"/>
      <c r="G28" s="168"/>
    </row>
    <row r="29" spans="1:7">
      <c r="A29" s="197" t="s">
        <v>1177</v>
      </c>
      <c r="B29" s="168"/>
      <c r="C29" s="194"/>
      <c r="D29" s="168"/>
      <c r="E29" s="168"/>
      <c r="F29" s="194"/>
      <c r="G29" s="168"/>
    </row>
    <row r="30" spans="1:7">
      <c r="A30" s="197" t="s">
        <v>1178</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4800-000000000000}"/>
    <hyperlink ref="G2" location="預告統計資料發布時間表!A1" display="返回發佈時間表" xr:uid="{00000000-0004-0000-4800-000001000000}"/>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G30"/>
  <sheetViews>
    <sheetView workbookViewId="0">
      <selection sqref="A1:G1048576"/>
    </sheetView>
  </sheetViews>
  <sheetFormatPr defaultRowHeight="16.149999999999999"/>
  <cols>
    <col min="1" max="2" width="8.8984375"/>
    <col min="3" max="3" width="33" bestFit="1" customWidth="1"/>
    <col min="4" max="4" width="24.3984375" bestFit="1" customWidth="1"/>
    <col min="5" max="5" width="6.5" bestFit="1" customWidth="1"/>
    <col min="6" max="6" width="31.8984375" bestFit="1" customWidth="1"/>
    <col min="7" max="7" width="8.8984375"/>
  </cols>
  <sheetData>
    <row r="1" spans="1:7" ht="16.7" thickBot="1">
      <c r="A1" s="167" t="s">
        <v>2683</v>
      </c>
      <c r="B1" s="168"/>
      <c r="C1" s="168"/>
      <c r="D1" s="167" t="s">
        <v>1132</v>
      </c>
      <c r="E1" s="1016" t="s">
        <v>1068</v>
      </c>
      <c r="F1" s="1017"/>
    </row>
    <row r="2" spans="1:7" ht="16.7" thickBot="1">
      <c r="A2" s="167" t="s">
        <v>1133</v>
      </c>
      <c r="B2" s="169" t="s">
        <v>1134</v>
      </c>
      <c r="C2" s="170"/>
      <c r="D2" s="167" t="s">
        <v>1135</v>
      </c>
      <c r="E2" s="1016" t="s">
        <v>1136</v>
      </c>
      <c r="F2" s="1017"/>
      <c r="G2" s="171" t="s">
        <v>1138</v>
      </c>
    </row>
    <row r="3" spans="1:7" ht="28.25">
      <c r="A3" s="1018" t="s">
        <v>1139</v>
      </c>
      <c r="B3" s="1018"/>
      <c r="C3" s="1018"/>
      <c r="D3" s="1018"/>
      <c r="E3" s="1018"/>
      <c r="F3" s="1018"/>
      <c r="G3" s="168"/>
    </row>
    <row r="4" spans="1:7">
      <c r="A4" s="1019"/>
      <c r="B4" s="1019"/>
      <c r="C4" s="1019"/>
      <c r="D4" s="1019"/>
      <c r="E4" s="1019"/>
      <c r="F4" s="1019"/>
      <c r="G4" s="168"/>
    </row>
    <row r="5" spans="1:7" ht="16.7" thickBot="1">
      <c r="A5" s="1020" t="s">
        <v>2684</v>
      </c>
      <c r="B5" s="1020"/>
      <c r="C5" s="1020"/>
      <c r="D5" s="1020"/>
      <c r="E5" s="1020"/>
      <c r="F5" s="1020"/>
      <c r="G5" s="168"/>
    </row>
    <row r="6" spans="1:7">
      <c r="A6" s="1009" t="s">
        <v>1141</v>
      </c>
      <c r="B6" s="1009"/>
      <c r="C6" s="972"/>
      <c r="D6" s="1012" t="s">
        <v>1142</v>
      </c>
      <c r="E6" s="172"/>
      <c r="F6" s="1014" t="s">
        <v>1144</v>
      </c>
      <c r="G6" s="168"/>
    </row>
    <row r="7" spans="1:7" ht="78.95" thickBot="1">
      <c r="A7" s="1010"/>
      <c r="B7" s="1010"/>
      <c r="C7" s="1011"/>
      <c r="D7" s="1013"/>
      <c r="E7" s="173" t="s">
        <v>1146</v>
      </c>
      <c r="F7" s="1015"/>
      <c r="G7" s="168"/>
    </row>
    <row r="8" spans="1:7" ht="19.600000000000001">
      <c r="A8" s="997" t="s">
        <v>1147</v>
      </c>
      <c r="B8" s="999" t="s">
        <v>1078</v>
      </c>
      <c r="C8" s="1000"/>
      <c r="D8" s="174">
        <v>115</v>
      </c>
      <c r="E8" s="175"/>
      <c r="F8" s="176">
        <v>1.5</v>
      </c>
      <c r="G8" s="168"/>
    </row>
    <row r="9" spans="1:7" ht="19.600000000000001">
      <c r="A9" s="997"/>
      <c r="B9" s="1001" t="s">
        <v>1149</v>
      </c>
      <c r="C9" s="1002"/>
      <c r="D9" s="177">
        <v>115</v>
      </c>
      <c r="E9" s="178"/>
      <c r="F9" s="179">
        <v>1.5</v>
      </c>
      <c r="G9" s="168"/>
    </row>
    <row r="10" spans="1:7" ht="19.600000000000001">
      <c r="A10" s="997"/>
      <c r="B10" s="1003" t="s">
        <v>1112</v>
      </c>
      <c r="C10" s="1004"/>
      <c r="D10" s="177"/>
      <c r="E10" s="178"/>
      <c r="F10" s="180"/>
      <c r="G10" s="168"/>
    </row>
    <row r="11" spans="1:7" ht="19.600000000000001">
      <c r="A11" s="998"/>
      <c r="B11" s="994" t="s">
        <v>1151</v>
      </c>
      <c r="C11" s="1005"/>
      <c r="D11" s="177"/>
      <c r="E11" s="178"/>
      <c r="F11" s="180"/>
      <c r="G11" s="168"/>
    </row>
    <row r="12" spans="1:7" ht="19.600000000000001">
      <c r="A12" s="1006" t="s">
        <v>1152</v>
      </c>
      <c r="B12" s="1003" t="s">
        <v>1078</v>
      </c>
      <c r="C12" s="1004"/>
      <c r="D12" s="177">
        <v>115</v>
      </c>
      <c r="E12" s="178"/>
      <c r="F12" s="180"/>
      <c r="G12" s="168"/>
    </row>
    <row r="13" spans="1:7" ht="19.600000000000001">
      <c r="A13" s="1007"/>
      <c r="B13" s="1003" t="s">
        <v>1154</v>
      </c>
      <c r="C13" s="1004"/>
      <c r="D13" s="177">
        <v>115</v>
      </c>
      <c r="E13" s="178"/>
      <c r="F13" s="181"/>
      <c r="G13" s="168"/>
    </row>
    <row r="14" spans="1:7" ht="19.600000000000001">
      <c r="A14" s="1007"/>
      <c r="B14" s="1003" t="s">
        <v>1155</v>
      </c>
      <c r="C14" s="1004"/>
      <c r="D14" s="188" t="s">
        <v>1208</v>
      </c>
      <c r="E14" s="178"/>
      <c r="F14" s="181"/>
      <c r="G14" s="168"/>
    </row>
    <row r="15" spans="1:7" ht="19.600000000000001">
      <c r="A15" s="1007"/>
      <c r="B15" s="992" t="s">
        <v>1157</v>
      </c>
      <c r="C15" s="182" t="s">
        <v>1158</v>
      </c>
      <c r="D15" s="777" t="s">
        <v>1208</v>
      </c>
      <c r="E15" s="175"/>
      <c r="F15" s="184"/>
      <c r="G15" s="168"/>
    </row>
    <row r="16" spans="1:7" ht="19.600000000000001">
      <c r="A16" s="1007"/>
      <c r="B16" s="992"/>
      <c r="C16" s="185" t="s">
        <v>1160</v>
      </c>
      <c r="D16" s="188" t="s">
        <v>1208</v>
      </c>
      <c r="E16" s="178"/>
      <c r="F16" s="181"/>
      <c r="G16" s="168"/>
    </row>
    <row r="17" spans="1:7" ht="19.600000000000001">
      <c r="A17" s="1007"/>
      <c r="B17" s="993"/>
      <c r="C17" s="185" t="s">
        <v>1161</v>
      </c>
      <c r="D17" s="188" t="s">
        <v>1208</v>
      </c>
      <c r="E17" s="178"/>
      <c r="F17" s="181"/>
      <c r="G17" s="168"/>
    </row>
    <row r="18" spans="1:7" ht="19.600000000000001">
      <c r="A18" s="1007"/>
      <c r="B18" s="991" t="s">
        <v>1162</v>
      </c>
      <c r="C18" s="185" t="s">
        <v>1158</v>
      </c>
      <c r="D18" s="187"/>
      <c r="E18" s="178"/>
      <c r="F18" s="181"/>
      <c r="G18" s="168"/>
    </row>
    <row r="19" spans="1:7" ht="19.600000000000001">
      <c r="A19" s="1007"/>
      <c r="B19" s="992"/>
      <c r="C19" s="185" t="s">
        <v>1160</v>
      </c>
      <c r="D19" s="187" t="s">
        <v>1208</v>
      </c>
      <c r="E19" s="178"/>
      <c r="F19" s="181"/>
      <c r="G19" s="168"/>
    </row>
    <row r="20" spans="1:7" ht="19.600000000000001">
      <c r="A20" s="1007"/>
      <c r="B20" s="993"/>
      <c r="C20" s="185" t="s">
        <v>1161</v>
      </c>
      <c r="D20" s="188" t="s">
        <v>1104</v>
      </c>
      <c r="E20" s="178"/>
      <c r="F20" s="181"/>
      <c r="G20" s="168"/>
    </row>
    <row r="21" spans="1:7" ht="19.600000000000001">
      <c r="A21" s="1007"/>
      <c r="B21" s="994" t="s">
        <v>1165</v>
      </c>
      <c r="C21" s="185" t="s">
        <v>1166</v>
      </c>
      <c r="D21" s="189"/>
      <c r="E21" s="189"/>
      <c r="F21" s="180"/>
      <c r="G21" s="168"/>
    </row>
    <row r="22" spans="1:7" ht="19.600000000000001">
      <c r="A22" s="1007"/>
      <c r="B22" s="994"/>
      <c r="C22" s="185" t="s">
        <v>1167</v>
      </c>
      <c r="D22" s="189"/>
      <c r="E22" s="189"/>
      <c r="F22" s="180"/>
      <c r="G22" s="168"/>
    </row>
    <row r="23" spans="1:7" ht="19.600000000000001">
      <c r="A23" s="1008"/>
      <c r="B23" s="994"/>
      <c r="C23" s="185" t="s">
        <v>1169</v>
      </c>
      <c r="D23" s="189"/>
      <c r="E23" s="189"/>
      <c r="F23" s="179">
        <v>1.5</v>
      </c>
      <c r="G23" s="168"/>
    </row>
    <row r="24" spans="1:7" ht="20.2" thickBot="1">
      <c r="A24" s="995" t="s">
        <v>1170</v>
      </c>
      <c r="B24" s="995"/>
      <c r="C24" s="996"/>
      <c r="D24" s="190"/>
      <c r="E24" s="191"/>
      <c r="F24" s="192"/>
      <c r="G24" s="168"/>
    </row>
    <row r="25" spans="1:7">
      <c r="A25" s="193" t="s">
        <v>1117</v>
      </c>
      <c r="B25" s="168" t="s">
        <v>1171</v>
      </c>
      <c r="C25" s="168" t="s">
        <v>1173</v>
      </c>
      <c r="D25" s="168" t="s">
        <v>1174</v>
      </c>
      <c r="E25" s="193"/>
      <c r="F25" s="194"/>
      <c r="G25" s="168"/>
    </row>
    <row r="26" spans="1:7">
      <c r="A26" s="195"/>
      <c r="B26" s="195"/>
      <c r="C26" s="195" t="s">
        <v>1175</v>
      </c>
      <c r="D26" s="195"/>
      <c r="E26" s="195"/>
      <c r="F26" s="196" t="s">
        <v>2685</v>
      </c>
      <c r="G26" s="168"/>
    </row>
    <row r="27" spans="1:7">
      <c r="A27" s="168"/>
      <c r="B27" s="168"/>
      <c r="C27" s="194"/>
      <c r="D27" s="168"/>
      <c r="E27" s="168"/>
      <c r="F27" s="194"/>
      <c r="G27" s="168"/>
    </row>
    <row r="28" spans="1:7">
      <c r="A28" s="168"/>
      <c r="B28" s="168"/>
      <c r="C28" s="194"/>
      <c r="D28" s="168"/>
      <c r="E28" s="168"/>
      <c r="F28" s="194"/>
      <c r="G28" s="168"/>
    </row>
    <row r="29" spans="1:7">
      <c r="A29" s="197" t="s">
        <v>1177</v>
      </c>
      <c r="B29" s="168"/>
      <c r="C29" s="194"/>
      <c r="D29" s="168"/>
      <c r="E29" s="168"/>
      <c r="F29" s="194"/>
      <c r="G29" s="168"/>
    </row>
    <row r="30" spans="1:7">
      <c r="A30" s="197" t="s">
        <v>1178</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4900-000000000000}"/>
    <hyperlink ref="G2" location="預告統計資料發布時間表!A1" display="返回發佈時間表" xr:uid="{00000000-0004-0000-4900-000001000000}"/>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G30"/>
  <sheetViews>
    <sheetView workbookViewId="0">
      <selection sqref="A1:G1048576"/>
    </sheetView>
  </sheetViews>
  <sheetFormatPr defaultRowHeight="16.149999999999999"/>
  <cols>
    <col min="1" max="2" width="9"/>
    <col min="3" max="3" width="33" bestFit="1" customWidth="1"/>
    <col min="4" max="4" width="24.3984375" bestFit="1" customWidth="1"/>
    <col min="5" max="5" width="6.5" bestFit="1" customWidth="1"/>
    <col min="6" max="6" width="31.8984375" bestFit="1" customWidth="1"/>
    <col min="7" max="7" width="9"/>
  </cols>
  <sheetData>
    <row r="1" spans="1:7" ht="16.7" thickBot="1">
      <c r="A1" s="167" t="s">
        <v>2683</v>
      </c>
      <c r="B1" s="168"/>
      <c r="C1" s="168"/>
      <c r="D1" s="167" t="s">
        <v>1132</v>
      </c>
      <c r="E1" s="1016" t="s">
        <v>1068</v>
      </c>
      <c r="F1" s="1017"/>
    </row>
    <row r="2" spans="1:7" ht="16.7" thickBot="1">
      <c r="A2" s="167" t="s">
        <v>1133</v>
      </c>
      <c r="B2" s="169" t="s">
        <v>1134</v>
      </c>
      <c r="C2" s="170"/>
      <c r="D2" s="167" t="s">
        <v>1135</v>
      </c>
      <c r="E2" s="1016" t="s">
        <v>1136</v>
      </c>
      <c r="F2" s="1017"/>
      <c r="G2" s="171" t="s">
        <v>1138</v>
      </c>
    </row>
    <row r="3" spans="1:7" ht="28.25">
      <c r="A3" s="1018" t="s">
        <v>1139</v>
      </c>
      <c r="B3" s="1018"/>
      <c r="C3" s="1018"/>
      <c r="D3" s="1018"/>
      <c r="E3" s="1018"/>
      <c r="F3" s="1018"/>
      <c r="G3" s="168"/>
    </row>
    <row r="4" spans="1:7">
      <c r="A4" s="1019"/>
      <c r="B4" s="1019"/>
      <c r="C4" s="1019"/>
      <c r="D4" s="1019"/>
      <c r="E4" s="1019"/>
      <c r="F4" s="1019"/>
      <c r="G4" s="168"/>
    </row>
    <row r="5" spans="1:7" ht="16.7" thickBot="1">
      <c r="A5" s="1020" t="s">
        <v>2972</v>
      </c>
      <c r="B5" s="1020"/>
      <c r="C5" s="1020"/>
      <c r="D5" s="1020"/>
      <c r="E5" s="1020"/>
      <c r="F5" s="1020"/>
      <c r="G5" s="168"/>
    </row>
    <row r="6" spans="1:7">
      <c r="A6" s="1009" t="s">
        <v>1141</v>
      </c>
      <c r="B6" s="1009"/>
      <c r="C6" s="972"/>
      <c r="D6" s="1012" t="s">
        <v>1142</v>
      </c>
      <c r="E6" s="172"/>
      <c r="F6" s="1014" t="s">
        <v>1144</v>
      </c>
      <c r="G6" s="168"/>
    </row>
    <row r="7" spans="1:7" ht="78.95" thickBot="1">
      <c r="A7" s="1010"/>
      <c r="B7" s="1010"/>
      <c r="C7" s="1011"/>
      <c r="D7" s="1013"/>
      <c r="E7" s="173" t="s">
        <v>1146</v>
      </c>
      <c r="F7" s="1015"/>
      <c r="G7" s="168"/>
    </row>
    <row r="8" spans="1:7" ht="19.600000000000001">
      <c r="A8" s="997" t="s">
        <v>1147</v>
      </c>
      <c r="B8" s="999" t="s">
        <v>1078</v>
      </c>
      <c r="C8" s="1000"/>
      <c r="D8" s="174">
        <v>123.81</v>
      </c>
      <c r="E8" s="175"/>
      <c r="F8" s="176">
        <v>1.6</v>
      </c>
      <c r="G8" s="168"/>
    </row>
    <row r="9" spans="1:7" ht="19.600000000000001">
      <c r="A9" s="997"/>
      <c r="B9" s="1001" t="s">
        <v>1149</v>
      </c>
      <c r="C9" s="1002"/>
      <c r="D9" s="177">
        <v>123.81</v>
      </c>
      <c r="E9" s="178"/>
      <c r="F9" s="179">
        <v>1.6</v>
      </c>
      <c r="G9" s="168"/>
    </row>
    <row r="10" spans="1:7" ht="19.600000000000001">
      <c r="A10" s="997"/>
      <c r="B10" s="1003" t="s">
        <v>1112</v>
      </c>
      <c r="C10" s="1004"/>
      <c r="D10" s="177"/>
      <c r="E10" s="178"/>
      <c r="F10" s="180"/>
      <c r="G10" s="168"/>
    </row>
    <row r="11" spans="1:7" ht="19.600000000000001">
      <c r="A11" s="998"/>
      <c r="B11" s="994" t="s">
        <v>1151</v>
      </c>
      <c r="C11" s="1005"/>
      <c r="D11" s="177"/>
      <c r="E11" s="178"/>
      <c r="F11" s="180"/>
      <c r="G11" s="168"/>
    </row>
    <row r="12" spans="1:7" ht="19.600000000000001">
      <c r="A12" s="1006" t="s">
        <v>1152</v>
      </c>
      <c r="B12" s="1003" t="s">
        <v>1078</v>
      </c>
      <c r="C12" s="1004"/>
      <c r="D12" s="186">
        <v>123.81</v>
      </c>
      <c r="E12" s="178"/>
      <c r="F12" s="180"/>
      <c r="G12" s="168"/>
    </row>
    <row r="13" spans="1:7" ht="19.600000000000001">
      <c r="A13" s="1007"/>
      <c r="B13" s="1003" t="s">
        <v>1154</v>
      </c>
      <c r="C13" s="1004"/>
      <c r="D13" s="186">
        <v>123.81</v>
      </c>
      <c r="E13" s="178"/>
      <c r="F13" s="181"/>
      <c r="G13" s="168"/>
    </row>
    <row r="14" spans="1:7" ht="19.600000000000001">
      <c r="A14" s="1007"/>
      <c r="B14" s="1003" t="s">
        <v>1155</v>
      </c>
      <c r="C14" s="1004"/>
      <c r="D14" s="188" t="s">
        <v>1208</v>
      </c>
      <c r="E14" s="178"/>
      <c r="F14" s="181"/>
      <c r="G14" s="168"/>
    </row>
    <row r="15" spans="1:7" ht="19.600000000000001">
      <c r="A15" s="1007"/>
      <c r="B15" s="992" t="s">
        <v>1157</v>
      </c>
      <c r="C15" s="182" t="s">
        <v>1158</v>
      </c>
      <c r="D15" s="777">
        <v>326.37</v>
      </c>
      <c r="E15" s="175"/>
      <c r="F15" s="184"/>
      <c r="G15" s="168"/>
    </row>
    <row r="16" spans="1:7" ht="19.600000000000001">
      <c r="A16" s="1007"/>
      <c r="B16" s="992"/>
      <c r="C16" s="185" t="s">
        <v>1160</v>
      </c>
      <c r="D16" s="187">
        <v>123.81</v>
      </c>
      <c r="E16" s="178"/>
      <c r="F16" s="181"/>
      <c r="G16" s="168"/>
    </row>
    <row r="17" spans="1:7" ht="19.600000000000001">
      <c r="A17" s="1007"/>
      <c r="B17" s="993"/>
      <c r="C17" s="185" t="s">
        <v>1161</v>
      </c>
      <c r="D17" s="187">
        <v>202.56</v>
      </c>
      <c r="E17" s="178"/>
      <c r="F17" s="181"/>
      <c r="G17" s="168"/>
    </row>
    <row r="18" spans="1:7" ht="19.600000000000001">
      <c r="A18" s="1007"/>
      <c r="B18" s="991" t="s">
        <v>1162</v>
      </c>
      <c r="C18" s="185" t="s">
        <v>1158</v>
      </c>
      <c r="D18" s="187"/>
      <c r="E18" s="178"/>
      <c r="F18" s="181"/>
      <c r="G18" s="168"/>
    </row>
    <row r="19" spans="1:7" ht="19.600000000000001">
      <c r="A19" s="1007"/>
      <c r="B19" s="992"/>
      <c r="C19" s="185" t="s">
        <v>1160</v>
      </c>
      <c r="D19" s="187" t="s">
        <v>1208</v>
      </c>
      <c r="E19" s="178"/>
      <c r="F19" s="181"/>
      <c r="G19" s="168"/>
    </row>
    <row r="20" spans="1:7" ht="19.600000000000001">
      <c r="A20" s="1007"/>
      <c r="B20" s="993"/>
      <c r="C20" s="185" t="s">
        <v>1161</v>
      </c>
      <c r="D20" s="188" t="s">
        <v>1104</v>
      </c>
      <c r="E20" s="178"/>
      <c r="F20" s="181"/>
      <c r="G20" s="168"/>
    </row>
    <row r="21" spans="1:7" ht="19.600000000000001">
      <c r="A21" s="1007"/>
      <c r="B21" s="994" t="s">
        <v>1165</v>
      </c>
      <c r="C21" s="185" t="s">
        <v>1166</v>
      </c>
      <c r="D21" s="189"/>
      <c r="E21" s="189"/>
      <c r="F21" s="180"/>
      <c r="G21" s="168"/>
    </row>
    <row r="22" spans="1:7" ht="19.600000000000001">
      <c r="A22" s="1007"/>
      <c r="B22" s="994"/>
      <c r="C22" s="185" t="s">
        <v>1167</v>
      </c>
      <c r="D22" s="189"/>
      <c r="E22" s="189"/>
      <c r="F22" s="180"/>
      <c r="G22" s="168"/>
    </row>
    <row r="23" spans="1:7" ht="19.600000000000001">
      <c r="A23" s="1008"/>
      <c r="B23" s="994"/>
      <c r="C23" s="185" t="s">
        <v>1169</v>
      </c>
      <c r="D23" s="189"/>
      <c r="E23" s="189"/>
      <c r="F23" s="179">
        <v>1.6</v>
      </c>
      <c r="G23" s="168"/>
    </row>
    <row r="24" spans="1:7" ht="20.2" thickBot="1">
      <c r="A24" s="995" t="s">
        <v>1170</v>
      </c>
      <c r="B24" s="995"/>
      <c r="C24" s="996"/>
      <c r="D24" s="190"/>
      <c r="E24" s="191"/>
      <c r="F24" s="192"/>
      <c r="G24" s="168"/>
    </row>
    <row r="25" spans="1:7">
      <c r="A25" s="193" t="s">
        <v>1117</v>
      </c>
      <c r="B25" s="168" t="s">
        <v>1171</v>
      </c>
      <c r="C25" s="168" t="s">
        <v>1173</v>
      </c>
      <c r="D25" s="168" t="s">
        <v>1174</v>
      </c>
      <c r="E25" s="193"/>
      <c r="F25" s="194"/>
      <c r="G25" s="168"/>
    </row>
    <row r="26" spans="1:7">
      <c r="A26" s="195"/>
      <c r="B26" s="195"/>
      <c r="C26" s="195" t="s">
        <v>1175</v>
      </c>
      <c r="D26" s="195"/>
      <c r="E26" s="195"/>
      <c r="F26" s="196" t="s">
        <v>2973</v>
      </c>
      <c r="G26" s="168"/>
    </row>
    <row r="27" spans="1:7">
      <c r="A27" s="168"/>
      <c r="B27" s="168"/>
      <c r="C27" s="194"/>
      <c r="D27" s="168"/>
      <c r="E27" s="168"/>
      <c r="F27" s="194"/>
      <c r="G27" s="168"/>
    </row>
    <row r="28" spans="1:7">
      <c r="A28" s="168"/>
      <c r="B28" s="168"/>
      <c r="C28" s="194"/>
      <c r="D28" s="168"/>
      <c r="E28" s="168"/>
      <c r="F28" s="194"/>
      <c r="G28" s="168"/>
    </row>
    <row r="29" spans="1:7">
      <c r="A29" s="197" t="s">
        <v>1177</v>
      </c>
      <c r="B29" s="168"/>
      <c r="C29" s="194"/>
      <c r="D29" s="168"/>
      <c r="E29" s="168"/>
      <c r="F29" s="194"/>
      <c r="G29" s="168"/>
    </row>
    <row r="30" spans="1:7">
      <c r="A30" s="197" t="s">
        <v>1178</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4A00-000000000000}"/>
    <hyperlink ref="G2" location="預告統計資料發布時間表!A1" display="返回發佈時間表" xr:uid="{00000000-0004-0000-4A00-000001000000}"/>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670A0-E61A-4D41-B3B6-AB3A4ED13FF3}">
  <dimension ref="A1:G30"/>
  <sheetViews>
    <sheetView workbookViewId="0">
      <selection activeCell="G2" sqref="G2"/>
    </sheetView>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2683</v>
      </c>
      <c r="B1" s="168"/>
      <c r="C1" s="168"/>
      <c r="D1" s="167" t="s">
        <v>1132</v>
      </c>
      <c r="E1" s="1016" t="s">
        <v>1068</v>
      </c>
      <c r="F1" s="1017"/>
    </row>
    <row r="2" spans="1:7" ht="16.7" thickBot="1">
      <c r="A2" s="167" t="s">
        <v>1133</v>
      </c>
      <c r="B2" s="169" t="s">
        <v>1134</v>
      </c>
      <c r="C2" s="170"/>
      <c r="D2" s="167" t="s">
        <v>1135</v>
      </c>
      <c r="E2" s="1016" t="s">
        <v>1136</v>
      </c>
      <c r="F2" s="1017"/>
      <c r="G2" s="171" t="s">
        <v>1138</v>
      </c>
    </row>
    <row r="3" spans="1:7" ht="28.25">
      <c r="A3" s="1018" t="s">
        <v>1139</v>
      </c>
      <c r="B3" s="1018"/>
      <c r="C3" s="1018"/>
      <c r="D3" s="1018"/>
      <c r="E3" s="1018"/>
      <c r="F3" s="1018"/>
      <c r="G3" s="168"/>
    </row>
    <row r="4" spans="1:7">
      <c r="A4" s="1019"/>
      <c r="B4" s="1019"/>
      <c r="C4" s="1019"/>
      <c r="D4" s="1019"/>
      <c r="E4" s="1019"/>
      <c r="F4" s="1019"/>
      <c r="G4" s="168"/>
    </row>
    <row r="5" spans="1:7" ht="16.7" thickBot="1">
      <c r="A5" s="1020" t="s">
        <v>2981</v>
      </c>
      <c r="B5" s="1020"/>
      <c r="C5" s="1020"/>
      <c r="D5" s="1020"/>
      <c r="E5" s="1020"/>
      <c r="F5" s="1020"/>
      <c r="G5" s="168"/>
    </row>
    <row r="6" spans="1:7">
      <c r="A6" s="1009" t="s">
        <v>1141</v>
      </c>
      <c r="B6" s="1009"/>
      <c r="C6" s="972"/>
      <c r="D6" s="1012" t="s">
        <v>1142</v>
      </c>
      <c r="E6" s="172"/>
      <c r="F6" s="1014" t="s">
        <v>1144</v>
      </c>
      <c r="G6" s="168"/>
    </row>
    <row r="7" spans="1:7" ht="78.95" thickBot="1">
      <c r="A7" s="1010"/>
      <c r="B7" s="1010"/>
      <c r="C7" s="1011"/>
      <c r="D7" s="1013"/>
      <c r="E7" s="173" t="s">
        <v>1146</v>
      </c>
      <c r="F7" s="1015"/>
      <c r="G7" s="168"/>
    </row>
    <row r="8" spans="1:7" ht="19.600000000000001">
      <c r="A8" s="997" t="s">
        <v>1147</v>
      </c>
      <c r="B8" s="999" t="s">
        <v>1078</v>
      </c>
      <c r="C8" s="1000"/>
      <c r="D8" s="174">
        <v>133.05000000000001</v>
      </c>
      <c r="E8" s="175"/>
      <c r="F8" s="176">
        <v>2.5</v>
      </c>
      <c r="G8" s="168"/>
    </row>
    <row r="9" spans="1:7" ht="19.600000000000001">
      <c r="A9" s="997"/>
      <c r="B9" s="1001" t="s">
        <v>1149</v>
      </c>
      <c r="C9" s="1002"/>
      <c r="D9" s="177">
        <v>133.05000000000001</v>
      </c>
      <c r="E9" s="178"/>
      <c r="F9" s="179">
        <v>2.5</v>
      </c>
      <c r="G9" s="168"/>
    </row>
    <row r="10" spans="1:7" ht="19.600000000000001">
      <c r="A10" s="997"/>
      <c r="B10" s="1003" t="s">
        <v>1112</v>
      </c>
      <c r="C10" s="1004"/>
      <c r="D10" s="177"/>
      <c r="E10" s="178"/>
      <c r="F10" s="180"/>
      <c r="G10" s="168"/>
    </row>
    <row r="11" spans="1:7" ht="19.600000000000001">
      <c r="A11" s="998"/>
      <c r="B11" s="994" t="s">
        <v>1151</v>
      </c>
      <c r="C11" s="1005"/>
      <c r="D11" s="177"/>
      <c r="E11" s="178"/>
      <c r="F11" s="180"/>
      <c r="G11" s="168"/>
    </row>
    <row r="12" spans="1:7" ht="19.600000000000001">
      <c r="A12" s="1006" t="s">
        <v>1152</v>
      </c>
      <c r="B12" s="1003" t="s">
        <v>1078</v>
      </c>
      <c r="C12" s="1004"/>
      <c r="D12" s="186">
        <v>133.05000000000001</v>
      </c>
      <c r="E12" s="178"/>
      <c r="F12" s="180"/>
      <c r="G12" s="168"/>
    </row>
    <row r="13" spans="1:7" ht="19.600000000000001">
      <c r="A13" s="1007"/>
      <c r="B13" s="1003" t="s">
        <v>1154</v>
      </c>
      <c r="C13" s="1004"/>
      <c r="D13" s="186">
        <v>133.05000000000001</v>
      </c>
      <c r="E13" s="178"/>
      <c r="F13" s="181"/>
      <c r="G13" s="168"/>
    </row>
    <row r="14" spans="1:7" ht="19.600000000000001">
      <c r="A14" s="1007"/>
      <c r="B14" s="1003" t="s">
        <v>1155</v>
      </c>
      <c r="C14" s="1004"/>
      <c r="D14" s="188" t="s">
        <v>1208</v>
      </c>
      <c r="E14" s="178"/>
      <c r="F14" s="181"/>
      <c r="G14" s="168"/>
    </row>
    <row r="15" spans="1:7" ht="19.600000000000001">
      <c r="A15" s="1007"/>
      <c r="B15" s="992" t="s">
        <v>1157</v>
      </c>
      <c r="C15" s="182" t="s">
        <v>1158</v>
      </c>
      <c r="D15" s="777">
        <v>284.75</v>
      </c>
      <c r="E15" s="175"/>
      <c r="F15" s="184"/>
      <c r="G15" s="168"/>
    </row>
    <row r="16" spans="1:7" ht="19.600000000000001">
      <c r="A16" s="1007"/>
      <c r="B16" s="992"/>
      <c r="C16" s="185" t="s">
        <v>1160</v>
      </c>
      <c r="D16" s="187">
        <v>133.05000000000001</v>
      </c>
      <c r="E16" s="178"/>
      <c r="F16" s="181"/>
      <c r="G16" s="168"/>
    </row>
    <row r="17" spans="1:7" ht="19.600000000000001">
      <c r="A17" s="1007"/>
      <c r="B17" s="993"/>
      <c r="C17" s="185" t="s">
        <v>1161</v>
      </c>
      <c r="D17" s="187">
        <v>151.69999999999999</v>
      </c>
      <c r="E17" s="178"/>
      <c r="F17" s="181"/>
      <c r="G17" s="168"/>
    </row>
    <row r="18" spans="1:7" ht="19.600000000000001">
      <c r="A18" s="1007"/>
      <c r="B18" s="991" t="s">
        <v>1162</v>
      </c>
      <c r="C18" s="185" t="s">
        <v>1158</v>
      </c>
      <c r="D18" s="187"/>
      <c r="E18" s="178"/>
      <c r="F18" s="181"/>
      <c r="G18" s="168"/>
    </row>
    <row r="19" spans="1:7" ht="19.600000000000001">
      <c r="A19" s="1007"/>
      <c r="B19" s="992"/>
      <c r="C19" s="185" t="s">
        <v>1160</v>
      </c>
      <c r="D19" s="187" t="s">
        <v>1208</v>
      </c>
      <c r="E19" s="178"/>
      <c r="F19" s="181"/>
      <c r="G19" s="168"/>
    </row>
    <row r="20" spans="1:7" ht="19.600000000000001">
      <c r="A20" s="1007"/>
      <c r="B20" s="993"/>
      <c r="C20" s="185" t="s">
        <v>1161</v>
      </c>
      <c r="D20" s="188" t="s">
        <v>1104</v>
      </c>
      <c r="E20" s="178"/>
      <c r="F20" s="181"/>
      <c r="G20" s="168"/>
    </row>
    <row r="21" spans="1:7" ht="19.600000000000001">
      <c r="A21" s="1007"/>
      <c r="B21" s="994" t="s">
        <v>1165</v>
      </c>
      <c r="C21" s="185" t="s">
        <v>1166</v>
      </c>
      <c r="D21" s="189"/>
      <c r="E21" s="189"/>
      <c r="F21" s="180"/>
      <c r="G21" s="168"/>
    </row>
    <row r="22" spans="1:7" ht="19.600000000000001">
      <c r="A22" s="1007"/>
      <c r="B22" s="994"/>
      <c r="C22" s="185" t="s">
        <v>1167</v>
      </c>
      <c r="D22" s="189"/>
      <c r="E22" s="189"/>
      <c r="F22" s="180"/>
      <c r="G22" s="168"/>
    </row>
    <row r="23" spans="1:7" ht="19.600000000000001">
      <c r="A23" s="1008"/>
      <c r="B23" s="994"/>
      <c r="C23" s="185" t="s">
        <v>1169</v>
      </c>
      <c r="D23" s="189"/>
      <c r="E23" s="189"/>
      <c r="F23" s="179">
        <v>2.5</v>
      </c>
      <c r="G23" s="168"/>
    </row>
    <row r="24" spans="1:7" ht="20.2" thickBot="1">
      <c r="A24" s="995" t="s">
        <v>1170</v>
      </c>
      <c r="B24" s="995"/>
      <c r="C24" s="996"/>
      <c r="D24" s="190"/>
      <c r="E24" s="191"/>
      <c r="F24" s="192"/>
      <c r="G24" s="168"/>
    </row>
    <row r="25" spans="1:7">
      <c r="A25" s="193" t="s">
        <v>1117</v>
      </c>
      <c r="B25" s="168" t="s">
        <v>1171</v>
      </c>
      <c r="C25" s="168" t="s">
        <v>1173</v>
      </c>
      <c r="D25" s="168" t="s">
        <v>1174</v>
      </c>
      <c r="E25" s="193"/>
      <c r="F25" s="194"/>
      <c r="G25" s="168"/>
    </row>
    <row r="26" spans="1:7">
      <c r="A26" s="195"/>
      <c r="B26" s="195"/>
      <c r="C26" s="195" t="s">
        <v>1175</v>
      </c>
      <c r="D26" s="195"/>
      <c r="E26" s="195"/>
      <c r="F26" s="196" t="s">
        <v>2982</v>
      </c>
      <c r="G26" s="168"/>
    </row>
    <row r="27" spans="1:7">
      <c r="A27" s="168"/>
      <c r="B27" s="168"/>
      <c r="C27" s="194"/>
      <c r="D27" s="168"/>
      <c r="E27" s="168"/>
      <c r="F27" s="194"/>
      <c r="G27" s="168"/>
    </row>
    <row r="28" spans="1:7">
      <c r="A28" s="168"/>
      <c r="B28" s="168"/>
      <c r="C28" s="194"/>
      <c r="D28" s="168"/>
      <c r="E28" s="168"/>
      <c r="F28" s="194"/>
      <c r="G28" s="168"/>
    </row>
    <row r="29" spans="1:7">
      <c r="A29" s="197" t="s">
        <v>1177</v>
      </c>
      <c r="B29" s="168"/>
      <c r="C29" s="194"/>
      <c r="D29" s="168"/>
      <c r="E29" s="168"/>
      <c r="F29" s="194"/>
      <c r="G29" s="168"/>
    </row>
    <row r="30" spans="1:7">
      <c r="A30" s="197" t="s">
        <v>1178</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E1:F1"/>
    <mergeCell ref="E2:F2"/>
    <mergeCell ref="A3:F3"/>
    <mergeCell ref="A4:F4"/>
    <mergeCell ref="A5:F5"/>
    <mergeCell ref="A6:C7"/>
    <mergeCell ref="D6:D7"/>
    <mergeCell ref="F6:F7"/>
  </mergeCells>
  <phoneticPr fontId="14" type="noConversion"/>
  <hyperlinks>
    <hyperlink ref="G1" location="預告統計資料發布時間表!A1" display="返回發佈時間表" xr:uid="{E42C412A-1C5F-464A-B19F-B1D5F3B3F0AA}"/>
    <hyperlink ref="G2" location="預告統計資料發布時間表!A1" display="返回發佈時間表" xr:uid="{FD520C3A-AF06-4341-A70D-3E50D3D14711}"/>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X12"/>
  <sheetViews>
    <sheetView topLeftCell="G1" workbookViewId="0">
      <selection activeCell="X1" sqref="X1"/>
    </sheetView>
  </sheetViews>
  <sheetFormatPr defaultRowHeight="16.149999999999999"/>
  <sheetData>
    <row r="1" spans="1:24">
      <c r="J1" t="s">
        <v>1595</v>
      </c>
      <c r="U1" t="s">
        <v>1596</v>
      </c>
      <c r="X1" s="171" t="s">
        <v>1326</v>
      </c>
    </row>
    <row r="2" spans="1:24">
      <c r="K2" t="s">
        <v>1597</v>
      </c>
      <c r="U2" t="s">
        <v>1598</v>
      </c>
      <c r="V2" t="s">
        <v>1599</v>
      </c>
    </row>
    <row r="3" spans="1:24" ht="36.450000000000003" customHeight="1">
      <c r="A3" s="1168" t="s">
        <v>1600</v>
      </c>
      <c r="B3" s="1169"/>
      <c r="C3" s="1170"/>
      <c r="D3" s="1165" t="s">
        <v>1601</v>
      </c>
      <c r="E3" s="1166"/>
      <c r="F3" s="1166"/>
      <c r="G3" s="1166"/>
      <c r="H3" s="1166"/>
      <c r="I3" s="1166"/>
      <c r="J3" s="1166"/>
      <c r="K3" s="1166"/>
      <c r="L3" s="1167"/>
      <c r="M3" s="1175" t="s">
        <v>1602</v>
      </c>
      <c r="N3" s="1169"/>
      <c r="O3" s="1170"/>
      <c r="P3" s="1175" t="s">
        <v>1603</v>
      </c>
      <c r="Q3" s="1169"/>
      <c r="R3" s="1169"/>
      <c r="S3" s="1169"/>
      <c r="T3" s="1169"/>
      <c r="U3" s="1170"/>
      <c r="V3" s="1177" t="s">
        <v>1604</v>
      </c>
      <c r="W3" s="1162" t="s">
        <v>1605</v>
      </c>
    </row>
    <row r="4" spans="1:24" ht="25.95">
      <c r="A4" s="1171"/>
      <c r="B4" s="1171"/>
      <c r="C4" s="1172"/>
      <c r="D4" s="405" t="s">
        <v>1606</v>
      </c>
      <c r="E4" s="406"/>
      <c r="F4" s="406"/>
      <c r="G4" s="405" t="s">
        <v>1607</v>
      </c>
      <c r="H4" s="406"/>
      <c r="I4" s="406"/>
      <c r="J4" s="1165" t="s">
        <v>1608</v>
      </c>
      <c r="K4" s="1166"/>
      <c r="L4" s="1167"/>
      <c r="M4" s="1176"/>
      <c r="N4" s="1173"/>
      <c r="O4" s="1174"/>
      <c r="P4" s="1176"/>
      <c r="Q4" s="1173"/>
      <c r="R4" s="1173"/>
      <c r="S4" s="1173"/>
      <c r="T4" s="1173"/>
      <c r="U4" s="1174"/>
      <c r="V4" s="1178"/>
      <c r="W4" s="1163"/>
    </row>
    <row r="5" spans="1:24" ht="39.200000000000003" thickBot="1">
      <c r="A5" s="1173"/>
      <c r="B5" s="1173"/>
      <c r="C5" s="1174"/>
      <c r="D5" s="407" t="s">
        <v>1609</v>
      </c>
      <c r="E5" s="407" t="s">
        <v>1610</v>
      </c>
      <c r="F5" s="407" t="s">
        <v>1611</v>
      </c>
      <c r="G5" s="407" t="s">
        <v>1609</v>
      </c>
      <c r="H5" s="407" t="s">
        <v>1610</v>
      </c>
      <c r="I5" s="407" t="s">
        <v>1611</v>
      </c>
      <c r="J5" s="407" t="s">
        <v>1609</v>
      </c>
      <c r="K5" s="407" t="s">
        <v>1610</v>
      </c>
      <c r="L5" s="407" t="s">
        <v>1611</v>
      </c>
      <c r="M5" s="407" t="s">
        <v>1609</v>
      </c>
      <c r="N5" s="407" t="s">
        <v>1610</v>
      </c>
      <c r="O5" s="407" t="s">
        <v>1611</v>
      </c>
      <c r="P5" s="407" t="s">
        <v>1609</v>
      </c>
      <c r="Q5" s="407" t="s">
        <v>1612</v>
      </c>
      <c r="R5" s="407" t="s">
        <v>1613</v>
      </c>
      <c r="S5" s="407" t="s">
        <v>1614</v>
      </c>
      <c r="T5" s="407" t="s">
        <v>1615</v>
      </c>
      <c r="U5" s="407" t="s">
        <v>1616</v>
      </c>
      <c r="V5" s="1179"/>
      <c r="W5" s="1164"/>
    </row>
    <row r="6" spans="1:24">
      <c r="A6" s="1147" t="s">
        <v>1617</v>
      </c>
      <c r="B6" s="408" t="s">
        <v>1618</v>
      </c>
      <c r="C6" s="409"/>
      <c r="D6" s="409">
        <v>262</v>
      </c>
      <c r="E6" s="409">
        <v>118</v>
      </c>
      <c r="F6" s="409">
        <v>144</v>
      </c>
      <c r="G6" s="409">
        <v>18</v>
      </c>
      <c r="H6" s="409">
        <v>13</v>
      </c>
      <c r="I6" s="409">
        <v>5</v>
      </c>
      <c r="J6" s="409">
        <v>244</v>
      </c>
      <c r="K6" s="410">
        <v>105</v>
      </c>
      <c r="L6" s="411">
        <v>139</v>
      </c>
      <c r="M6" s="411">
        <v>69</v>
      </c>
      <c r="N6" s="412">
        <v>35</v>
      </c>
      <c r="O6" s="410">
        <v>34</v>
      </c>
      <c r="P6" s="1150">
        <v>801</v>
      </c>
      <c r="Q6" s="1153">
        <v>393</v>
      </c>
      <c r="R6" s="1153">
        <v>408</v>
      </c>
      <c r="S6" s="1156" t="s">
        <v>1619</v>
      </c>
      <c r="T6" s="1159" t="s">
        <v>1619</v>
      </c>
      <c r="U6" s="1141" t="s">
        <v>1619</v>
      </c>
      <c r="V6" s="1144" t="s">
        <v>1210</v>
      </c>
    </row>
    <row r="7" spans="1:24">
      <c r="A7" s="1148"/>
      <c r="B7" s="413" t="s">
        <v>1620</v>
      </c>
      <c r="C7" s="409"/>
      <c r="D7" s="409">
        <v>29</v>
      </c>
      <c r="E7" s="409">
        <v>16</v>
      </c>
      <c r="F7" s="409">
        <v>13</v>
      </c>
      <c r="G7" s="409">
        <v>3</v>
      </c>
      <c r="H7" s="409">
        <v>3</v>
      </c>
      <c r="I7" s="409">
        <v>0</v>
      </c>
      <c r="J7" s="409">
        <v>26</v>
      </c>
      <c r="K7" s="410">
        <v>13</v>
      </c>
      <c r="L7" s="411">
        <v>13</v>
      </c>
      <c r="M7" s="411">
        <v>6</v>
      </c>
      <c r="N7" s="412">
        <v>4</v>
      </c>
      <c r="O7" s="410">
        <v>2</v>
      </c>
      <c r="P7" s="1151"/>
      <c r="Q7" s="1154"/>
      <c r="R7" s="1154"/>
      <c r="S7" s="1157"/>
      <c r="T7" s="1160"/>
      <c r="U7" s="1142"/>
      <c r="V7" s="1145"/>
    </row>
    <row r="8" spans="1:24">
      <c r="A8" s="1148"/>
      <c r="B8" s="414" t="s">
        <v>1621</v>
      </c>
      <c r="C8" s="415"/>
      <c r="D8" s="415">
        <v>69</v>
      </c>
      <c r="E8" s="415">
        <v>28</v>
      </c>
      <c r="F8" s="415">
        <v>41</v>
      </c>
      <c r="G8" s="415">
        <v>4</v>
      </c>
      <c r="H8" s="416">
        <v>3</v>
      </c>
      <c r="I8" s="415">
        <v>1</v>
      </c>
      <c r="J8" s="415">
        <v>65</v>
      </c>
      <c r="K8" s="417">
        <v>25</v>
      </c>
      <c r="L8" s="418">
        <v>40</v>
      </c>
      <c r="M8" s="418">
        <v>26</v>
      </c>
      <c r="N8" s="419">
        <v>12</v>
      </c>
      <c r="O8" s="417">
        <v>14</v>
      </c>
      <c r="P8" s="1151"/>
      <c r="Q8" s="1154"/>
      <c r="R8" s="1154"/>
      <c r="S8" s="1157"/>
      <c r="T8" s="1160"/>
      <c r="U8" s="1142"/>
      <c r="V8" s="1145"/>
    </row>
    <row r="9" spans="1:24">
      <c r="A9" s="1148"/>
      <c r="B9" s="414" t="s">
        <v>1622</v>
      </c>
      <c r="C9" s="415"/>
      <c r="D9" s="415">
        <v>64</v>
      </c>
      <c r="E9" s="415">
        <v>24</v>
      </c>
      <c r="F9" s="415">
        <v>40</v>
      </c>
      <c r="G9" s="415">
        <v>6</v>
      </c>
      <c r="H9" s="415">
        <v>4</v>
      </c>
      <c r="I9" s="415">
        <v>2</v>
      </c>
      <c r="J9" s="415">
        <v>58</v>
      </c>
      <c r="K9" s="417">
        <v>20</v>
      </c>
      <c r="L9" s="418">
        <v>38</v>
      </c>
      <c r="M9" s="418">
        <v>17</v>
      </c>
      <c r="N9" s="419">
        <v>8</v>
      </c>
      <c r="O9" s="417">
        <v>9</v>
      </c>
      <c r="P9" s="1151"/>
      <c r="Q9" s="1154"/>
      <c r="R9" s="1154"/>
      <c r="S9" s="1157"/>
      <c r="T9" s="1160"/>
      <c r="U9" s="1142"/>
      <c r="V9" s="1145"/>
    </row>
    <row r="10" spans="1:24">
      <c r="A10" s="1148"/>
      <c r="B10" s="414" t="s">
        <v>1623</v>
      </c>
      <c r="C10" s="415"/>
      <c r="D10" s="415">
        <v>58</v>
      </c>
      <c r="E10" s="415">
        <v>31</v>
      </c>
      <c r="F10" s="415">
        <v>27</v>
      </c>
      <c r="G10" s="415">
        <v>2</v>
      </c>
      <c r="H10" s="415">
        <v>1</v>
      </c>
      <c r="I10" s="415">
        <v>1</v>
      </c>
      <c r="J10" s="415">
        <v>56</v>
      </c>
      <c r="K10" s="417">
        <v>30</v>
      </c>
      <c r="L10" s="418">
        <v>26</v>
      </c>
      <c r="M10" s="418">
        <v>14</v>
      </c>
      <c r="N10" s="419">
        <v>7</v>
      </c>
      <c r="O10" s="417">
        <v>7</v>
      </c>
      <c r="P10" s="1151"/>
      <c r="Q10" s="1154"/>
      <c r="R10" s="1154"/>
      <c r="S10" s="1157"/>
      <c r="T10" s="1160"/>
      <c r="U10" s="1142"/>
      <c r="V10" s="1145"/>
    </row>
    <row r="11" spans="1:24">
      <c r="A11" s="1149"/>
      <c r="B11" s="414" t="s">
        <v>1624</v>
      </c>
      <c r="C11" s="415"/>
      <c r="D11" s="415">
        <v>42</v>
      </c>
      <c r="E11" s="415">
        <v>19</v>
      </c>
      <c r="F11" s="415">
        <v>23</v>
      </c>
      <c r="G11" s="415">
        <v>3</v>
      </c>
      <c r="H11" s="415">
        <v>2</v>
      </c>
      <c r="I11" s="415">
        <v>1</v>
      </c>
      <c r="J11" s="415">
        <v>39</v>
      </c>
      <c r="K11" s="417">
        <v>17</v>
      </c>
      <c r="L11" s="418">
        <v>22</v>
      </c>
      <c r="M11" s="418">
        <v>6</v>
      </c>
      <c r="N11" s="419">
        <v>4</v>
      </c>
      <c r="O11" s="417">
        <v>2</v>
      </c>
      <c r="P11" s="1152"/>
      <c r="Q11" s="1155"/>
      <c r="R11" s="1155"/>
      <c r="S11" s="1158"/>
      <c r="T11" s="1161"/>
      <c r="U11" s="1143"/>
      <c r="V11" s="1146"/>
    </row>
    <row r="12" spans="1:24">
      <c r="W12" t="s">
        <v>1625</v>
      </c>
    </row>
  </sheetData>
  <mergeCells count="15">
    <mergeCell ref="W3:W5"/>
    <mergeCell ref="J4:L4"/>
    <mergeCell ref="A3:C5"/>
    <mergeCell ref="D3:L3"/>
    <mergeCell ref="M3:O4"/>
    <mergeCell ref="P3:U4"/>
    <mergeCell ref="V3:V5"/>
    <mergeCell ref="U6:U11"/>
    <mergeCell ref="V6:V11"/>
    <mergeCell ref="A6:A11"/>
    <mergeCell ref="P6:P11"/>
    <mergeCell ref="Q6:Q11"/>
    <mergeCell ref="R6:R11"/>
    <mergeCell ref="S6:S11"/>
    <mergeCell ref="T6:T11"/>
  </mergeCells>
  <phoneticPr fontId="14" type="noConversion"/>
  <hyperlinks>
    <hyperlink ref="X1" location="預告統計資料發布時間表!A1" display="返回發布時間表" xr:uid="{00000000-0004-0000-4B00-000000000000}"/>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I42"/>
  <sheetViews>
    <sheetView topLeftCell="Q1" zoomScale="60" zoomScaleNormal="60" workbookViewId="0">
      <selection activeCell="AI2" sqref="AI2"/>
    </sheetView>
  </sheetViews>
  <sheetFormatPr defaultRowHeight="16.149999999999999"/>
  <cols>
    <col min="2" max="2" width="30.09765625" bestFit="1" customWidth="1"/>
    <col min="3" max="3" width="22.5" bestFit="1" customWidth="1"/>
    <col min="4" max="5" width="10.09765625" bestFit="1" customWidth="1"/>
    <col min="6" max="7" width="31.69921875" bestFit="1" customWidth="1"/>
    <col min="8" max="8" width="10.09765625" bestFit="1" customWidth="1"/>
    <col min="9" max="9" width="16.19921875" bestFit="1" customWidth="1"/>
    <col min="10" max="10" width="25.5" bestFit="1" customWidth="1"/>
    <col min="11" max="11" width="10.09765625" bestFit="1" customWidth="1"/>
    <col min="13" max="13" width="36.5" customWidth="1"/>
    <col min="14" max="15" width="23.19921875" bestFit="1" customWidth="1"/>
    <col min="16" max="18" width="13.19921875" bestFit="1" customWidth="1"/>
    <col min="19" max="19" width="14.19921875" bestFit="1" customWidth="1"/>
    <col min="20" max="20" width="10.09765625" bestFit="1" customWidth="1"/>
    <col min="21" max="21" width="13.19921875" bestFit="1" customWidth="1"/>
    <col min="22" max="22" width="17.69921875" bestFit="1" customWidth="1"/>
    <col min="24" max="24" width="64.59765625" customWidth="1"/>
    <col min="25" max="25" width="19.19921875" customWidth="1"/>
    <col min="26" max="26" width="5.09765625" bestFit="1" customWidth="1"/>
    <col min="27" max="27" width="14.8984375" bestFit="1" customWidth="1"/>
    <col min="28" max="30" width="12.59765625" bestFit="1" customWidth="1"/>
    <col min="31" max="31" width="13.19921875" bestFit="1" customWidth="1"/>
    <col min="32" max="32" width="5.09765625" customWidth="1"/>
  </cols>
  <sheetData>
    <row r="1" spans="1:35" ht="20.2" thickBot="1">
      <c r="M1" s="422" t="s">
        <v>1626</v>
      </c>
      <c r="N1" s="285"/>
      <c r="O1" s="285"/>
      <c r="P1" s="285"/>
      <c r="Q1" s="285"/>
      <c r="R1" s="285"/>
      <c r="S1" s="285"/>
      <c r="T1" s="285"/>
      <c r="U1" s="422" t="s">
        <v>1627</v>
      </c>
      <c r="V1" s="423" t="s">
        <v>1628</v>
      </c>
      <c r="W1" s="424"/>
      <c r="X1" s="422" t="s">
        <v>1630</v>
      </c>
      <c r="Y1" s="285"/>
      <c r="Z1" s="285"/>
      <c r="AA1" s="285"/>
      <c r="AB1" s="285"/>
      <c r="AC1" s="285"/>
      <c r="AD1" s="285"/>
      <c r="AE1" s="425" t="s">
        <v>1631</v>
      </c>
      <c r="AF1" s="1208" t="s">
        <v>1632</v>
      </c>
      <c r="AG1" s="1209"/>
      <c r="AH1" s="285"/>
      <c r="AI1" s="424"/>
    </row>
    <row r="2" spans="1:35" ht="20.2" thickBot="1">
      <c r="M2" s="422" t="s">
        <v>1633</v>
      </c>
      <c r="N2" s="426" t="s">
        <v>1634</v>
      </c>
      <c r="O2" s="426" t="s">
        <v>1634</v>
      </c>
      <c r="P2" s="426"/>
      <c r="Q2" s="426"/>
      <c r="R2" s="426"/>
      <c r="S2" s="426"/>
      <c r="T2" s="426"/>
      <c r="U2" s="422" t="s">
        <v>1635</v>
      </c>
      <c r="V2" s="423" t="s">
        <v>1637</v>
      </c>
      <c r="W2" s="424"/>
      <c r="X2" s="422" t="s">
        <v>1638</v>
      </c>
      <c r="Y2" s="285" t="s">
        <v>1634</v>
      </c>
      <c r="Z2" s="285"/>
      <c r="AA2" s="426"/>
      <c r="AB2" s="426"/>
      <c r="AC2" s="426"/>
      <c r="AD2" s="426"/>
      <c r="AE2" s="422" t="s">
        <v>1639</v>
      </c>
      <c r="AF2" s="1210" t="s">
        <v>1640</v>
      </c>
      <c r="AG2" s="1211"/>
      <c r="AH2" s="285"/>
      <c r="AI2" s="427" t="s">
        <v>1129</v>
      </c>
    </row>
    <row r="3" spans="1:35" ht="39.75" thickBot="1">
      <c r="M3" s="1212" t="s">
        <v>1641</v>
      </c>
      <c r="N3" s="1212"/>
      <c r="O3" s="1212"/>
      <c r="P3" s="1212"/>
      <c r="Q3" s="1212"/>
      <c r="R3" s="1212"/>
      <c r="S3" s="1212"/>
      <c r="T3" s="1212"/>
      <c r="U3" s="1212"/>
      <c r="V3" s="1212"/>
      <c r="W3" s="428"/>
      <c r="X3" s="1212" t="s">
        <v>1642</v>
      </c>
      <c r="Y3" s="1212"/>
      <c r="Z3" s="1212"/>
      <c r="AA3" s="1212"/>
      <c r="AB3" s="1212"/>
      <c r="AC3" s="1212"/>
      <c r="AD3" s="1212"/>
      <c r="AE3" s="1212"/>
      <c r="AF3" s="1212"/>
      <c r="AG3" s="1212"/>
      <c r="AH3" s="285"/>
      <c r="AI3" s="428"/>
    </row>
    <row r="4" spans="1:35" ht="23.05" thickBot="1">
      <c r="M4" s="429" t="s">
        <v>1643</v>
      </c>
      <c r="N4" s="1213" t="s">
        <v>1644</v>
      </c>
      <c r="O4" s="1214"/>
      <c r="P4" s="1214"/>
      <c r="Q4" s="1214"/>
      <c r="R4" s="1214"/>
      <c r="S4" s="1214"/>
      <c r="T4" s="1214"/>
      <c r="U4" s="430"/>
      <c r="V4" s="431" t="s">
        <v>1645</v>
      </c>
      <c r="W4" s="428"/>
      <c r="X4" s="432" t="s">
        <v>1646</v>
      </c>
      <c r="Y4" s="1215" t="s">
        <v>1647</v>
      </c>
      <c r="Z4" s="1216"/>
      <c r="AA4" s="1216"/>
      <c r="AB4" s="1216"/>
      <c r="AC4" s="1216"/>
      <c r="AD4" s="1216"/>
      <c r="AE4" s="1216"/>
      <c r="AF4" s="1217" t="s">
        <v>1648</v>
      </c>
      <c r="AG4" s="1218"/>
      <c r="AH4" s="285"/>
      <c r="AI4" s="428"/>
    </row>
    <row r="5" spans="1:35" ht="20.2" thickBot="1">
      <c r="A5" s="422" t="s">
        <v>1629</v>
      </c>
      <c r="B5" s="433"/>
      <c r="C5" s="285"/>
      <c r="D5" s="285"/>
      <c r="E5" s="285"/>
      <c r="F5" s="285"/>
      <c r="G5" s="285"/>
      <c r="H5" s="285"/>
      <c r="I5" s="422" t="s">
        <v>1649</v>
      </c>
      <c r="J5" s="1191" t="s">
        <v>1650</v>
      </c>
      <c r="K5" s="1192"/>
      <c r="L5" s="285"/>
      <c r="M5" s="1199" t="s">
        <v>1651</v>
      </c>
      <c r="N5" s="1202" t="s">
        <v>1652</v>
      </c>
      <c r="O5" s="1203"/>
      <c r="P5" s="1203"/>
      <c r="Q5" s="1203"/>
      <c r="R5" s="1203"/>
      <c r="S5" s="1203"/>
      <c r="T5" s="1203"/>
      <c r="U5" s="1203"/>
      <c r="V5" s="1203"/>
      <c r="W5" s="428"/>
      <c r="X5" s="1204" t="s">
        <v>1653</v>
      </c>
      <c r="Y5" s="1206" t="s">
        <v>1654</v>
      </c>
      <c r="Z5" s="1188"/>
      <c r="AA5" s="1188"/>
      <c r="AB5" s="1207" t="s">
        <v>1655</v>
      </c>
      <c r="AC5" s="1189"/>
      <c r="AD5" s="1189"/>
      <c r="AE5" s="1188" t="s">
        <v>1656</v>
      </c>
      <c r="AF5" s="1189"/>
      <c r="AG5" s="1190"/>
      <c r="AH5" s="285"/>
      <c r="AI5" s="428"/>
    </row>
    <row r="6" spans="1:35" ht="20.2" thickBot="1">
      <c r="A6" s="422" t="s">
        <v>1657</v>
      </c>
      <c r="B6" s="434" t="s">
        <v>1634</v>
      </c>
      <c r="C6" s="435"/>
      <c r="D6" s="426"/>
      <c r="E6" s="426"/>
      <c r="F6" s="426"/>
      <c r="G6" s="426"/>
      <c r="H6" s="426"/>
      <c r="I6" s="422" t="s">
        <v>1071</v>
      </c>
      <c r="J6" s="1191" t="s">
        <v>1636</v>
      </c>
      <c r="K6" s="1192"/>
      <c r="L6" s="285"/>
      <c r="M6" s="1200"/>
      <c r="N6" s="1193" t="s">
        <v>1658</v>
      </c>
      <c r="O6" s="1138" t="s">
        <v>1659</v>
      </c>
      <c r="P6" s="1195"/>
      <c r="Q6" s="1195"/>
      <c r="R6" s="1195"/>
      <c r="S6" s="1195"/>
      <c r="T6" s="1196" t="s">
        <v>1660</v>
      </c>
      <c r="U6" s="1195"/>
      <c r="V6" s="1197"/>
      <c r="W6" s="428"/>
      <c r="X6" s="1205"/>
      <c r="Y6" s="436" t="s">
        <v>1661</v>
      </c>
      <c r="Z6" s="437" t="s">
        <v>1662</v>
      </c>
      <c r="AA6" s="437" t="s">
        <v>1663</v>
      </c>
      <c r="AB6" s="437" t="s">
        <v>1664</v>
      </c>
      <c r="AC6" s="438" t="s">
        <v>1665</v>
      </c>
      <c r="AD6" s="438" t="s">
        <v>1666</v>
      </c>
      <c r="AE6" s="438" t="s">
        <v>1664</v>
      </c>
      <c r="AF6" s="438" t="s">
        <v>1665</v>
      </c>
      <c r="AG6" s="439" t="s">
        <v>1666</v>
      </c>
      <c r="AH6" s="285"/>
      <c r="AI6" s="428"/>
    </row>
    <row r="7" spans="1:35" ht="98.5" thickBot="1">
      <c r="A7" s="1198" t="s">
        <v>1667</v>
      </c>
      <c r="B7" s="1198"/>
      <c r="C7" s="1198"/>
      <c r="D7" s="1198"/>
      <c r="E7" s="1198"/>
      <c r="F7" s="1198"/>
      <c r="G7" s="1198"/>
      <c r="H7" s="1198"/>
      <c r="I7" s="1198"/>
      <c r="J7" s="1198"/>
      <c r="K7" s="1198"/>
      <c r="L7" s="285"/>
      <c r="M7" s="1201"/>
      <c r="N7" s="1194"/>
      <c r="O7" s="437" t="s">
        <v>1664</v>
      </c>
      <c r="P7" s="437" t="s">
        <v>1668</v>
      </c>
      <c r="Q7" s="437" t="s">
        <v>1669</v>
      </c>
      <c r="R7" s="437" t="s">
        <v>1670</v>
      </c>
      <c r="S7" s="440" t="s">
        <v>1671</v>
      </c>
      <c r="T7" s="437" t="s">
        <v>1664</v>
      </c>
      <c r="U7" s="441" t="s">
        <v>1672</v>
      </c>
      <c r="V7" s="442" t="s">
        <v>1673</v>
      </c>
      <c r="W7" s="428"/>
      <c r="X7" s="443" t="s">
        <v>1674</v>
      </c>
      <c r="Y7" s="444">
        <v>16</v>
      </c>
      <c r="Z7" s="445">
        <v>11</v>
      </c>
      <c r="AA7" s="445">
        <v>5</v>
      </c>
      <c r="AB7" s="445">
        <f>SUM(AC7:AD7)</f>
        <v>0</v>
      </c>
      <c r="AC7" s="446">
        <v>0</v>
      </c>
      <c r="AD7" s="446">
        <v>0</v>
      </c>
      <c r="AE7" s="446">
        <v>16</v>
      </c>
      <c r="AF7" s="446">
        <v>11</v>
      </c>
      <c r="AG7" s="446">
        <v>5</v>
      </c>
      <c r="AH7" s="285"/>
      <c r="AI7" s="428"/>
    </row>
    <row r="8" spans="1:35" ht="20.2" thickBot="1">
      <c r="A8" s="447" t="s">
        <v>1675</v>
      </c>
      <c r="B8" s="1180" t="s">
        <v>1676</v>
      </c>
      <c r="C8" s="1180"/>
      <c r="D8" s="1180"/>
      <c r="E8" s="1180"/>
      <c r="F8" s="1180"/>
      <c r="G8" s="1180"/>
      <c r="H8" s="1180"/>
      <c r="I8" s="1180"/>
      <c r="J8" s="1181" t="s">
        <v>1677</v>
      </c>
      <c r="K8" s="1182"/>
      <c r="L8" s="285"/>
      <c r="M8" s="448" t="s">
        <v>1678</v>
      </c>
      <c r="N8" s="449">
        <f t="shared" ref="N8:V8" si="0">IF(AND(N9=N24,N24=N27,N27=N9),N9,"F")</f>
        <v>16</v>
      </c>
      <c r="O8" s="449">
        <f t="shared" si="0"/>
        <v>16</v>
      </c>
      <c r="P8" s="450">
        <v>8</v>
      </c>
      <c r="Q8" s="450">
        <f t="shared" si="0"/>
        <v>0</v>
      </c>
      <c r="R8" s="450">
        <v>8</v>
      </c>
      <c r="S8" s="450">
        <f>IF(AND(S9=S24,S24=S27,S27=S9),S9,"F")</f>
        <v>0</v>
      </c>
      <c r="T8" s="451">
        <f>T10+T16+T17+T23</f>
        <v>0</v>
      </c>
      <c r="U8" s="450">
        <f t="shared" si="0"/>
        <v>0</v>
      </c>
      <c r="V8" s="450">
        <f t="shared" si="0"/>
        <v>0</v>
      </c>
      <c r="W8" s="428"/>
      <c r="X8" s="452" t="s">
        <v>1679</v>
      </c>
      <c r="Y8" s="453">
        <v>2</v>
      </c>
      <c r="Z8" s="454">
        <f t="shared" ref="Z8:AF8" si="1">SUM(Z9:Z13)</f>
        <v>0</v>
      </c>
      <c r="AA8" s="454">
        <v>2</v>
      </c>
      <c r="AB8" s="454">
        <f>SUM(AC8:AD8)</f>
        <v>0</v>
      </c>
      <c r="AC8" s="455">
        <f>SUM(AC9:AC13)</f>
        <v>0</v>
      </c>
      <c r="AD8" s="455">
        <f t="shared" si="1"/>
        <v>0</v>
      </c>
      <c r="AE8" s="455">
        <v>2</v>
      </c>
      <c r="AF8" s="455">
        <f t="shared" si="1"/>
        <v>0</v>
      </c>
      <c r="AG8" s="455">
        <v>2</v>
      </c>
      <c r="AH8" s="285"/>
      <c r="AI8" s="428"/>
    </row>
    <row r="9" spans="1:35" ht="19.600000000000001">
      <c r="A9" s="1183" t="s">
        <v>1680</v>
      </c>
      <c r="B9" s="1185" t="s">
        <v>1681</v>
      </c>
      <c r="C9" s="1186"/>
      <c r="D9" s="1186"/>
      <c r="E9" s="1186"/>
      <c r="F9" s="1186"/>
      <c r="G9" s="1186"/>
      <c r="H9" s="1186"/>
      <c r="I9" s="1186"/>
      <c r="J9" s="1186"/>
      <c r="K9" s="1186"/>
      <c r="L9" s="285"/>
      <c r="M9" s="456" t="s">
        <v>1682</v>
      </c>
      <c r="N9" s="457">
        <v>16</v>
      </c>
      <c r="O9" s="457">
        <v>16</v>
      </c>
      <c r="P9" s="458">
        <v>8</v>
      </c>
      <c r="Q9" s="458">
        <f t="shared" ref="Q9:V9" si="2">SUM(Q11:Q17)+Q23</f>
        <v>0</v>
      </c>
      <c r="R9" s="458">
        <v>8</v>
      </c>
      <c r="S9" s="458">
        <f t="shared" si="2"/>
        <v>0</v>
      </c>
      <c r="T9" s="458">
        <f>SUM(U9:V9)</f>
        <v>0</v>
      </c>
      <c r="U9" s="458">
        <f t="shared" si="2"/>
        <v>0</v>
      </c>
      <c r="V9" s="458">
        <f t="shared" si="2"/>
        <v>0</v>
      </c>
      <c r="W9" s="428"/>
      <c r="X9" s="452" t="s">
        <v>1683</v>
      </c>
      <c r="Y9" s="453">
        <f t="shared" ref="Y9:Y16" si="3">SUM(Z9:AA9)</f>
        <v>0</v>
      </c>
      <c r="Z9" s="454">
        <f t="shared" ref="Z9:AA16" si="4">+AC9+AF9</f>
        <v>0</v>
      </c>
      <c r="AA9" s="454">
        <f t="shared" si="4"/>
        <v>0</v>
      </c>
      <c r="AB9" s="454">
        <v>0</v>
      </c>
      <c r="AC9" s="459"/>
      <c r="AD9" s="459"/>
      <c r="AE9" s="454">
        <v>0</v>
      </c>
      <c r="AF9" s="459"/>
      <c r="AG9" s="459"/>
      <c r="AH9" s="285"/>
      <c r="AI9" s="428"/>
    </row>
    <row r="10" spans="1:35" ht="82.4" thickBot="1">
      <c r="A10" s="1184"/>
      <c r="B10" s="460" t="s">
        <v>1684</v>
      </c>
      <c r="C10" s="461" t="s">
        <v>1685</v>
      </c>
      <c r="D10" s="461" t="s">
        <v>1686</v>
      </c>
      <c r="E10" s="461" t="s">
        <v>1687</v>
      </c>
      <c r="F10" s="462" t="s">
        <v>1688</v>
      </c>
      <c r="G10" s="462" t="s">
        <v>1689</v>
      </c>
      <c r="H10" s="461" t="s">
        <v>1690</v>
      </c>
      <c r="I10" s="461" t="s">
        <v>1691</v>
      </c>
      <c r="J10" s="461" t="s">
        <v>1692</v>
      </c>
      <c r="K10" s="463" t="s">
        <v>1693</v>
      </c>
      <c r="L10" s="285"/>
      <c r="M10" s="456" t="s">
        <v>1694</v>
      </c>
      <c r="N10" s="457">
        <v>2</v>
      </c>
      <c r="O10" s="457">
        <v>2</v>
      </c>
      <c r="P10" s="458">
        <v>2</v>
      </c>
      <c r="Q10" s="458">
        <f t="shared" ref="Q10:V10" si="5">SUM(Q11:Q15)</f>
        <v>0</v>
      </c>
      <c r="R10" s="458">
        <f t="shared" si="5"/>
        <v>0</v>
      </c>
      <c r="S10" s="458">
        <f t="shared" si="5"/>
        <v>0</v>
      </c>
      <c r="T10" s="458">
        <f t="shared" ref="T10:T33" si="6">SUM(U10:V10)</f>
        <v>0</v>
      </c>
      <c r="U10" s="458">
        <f t="shared" si="5"/>
        <v>0</v>
      </c>
      <c r="V10" s="458">
        <f t="shared" si="5"/>
        <v>0</v>
      </c>
      <c r="W10" s="428"/>
      <c r="X10" s="452" t="s">
        <v>1695</v>
      </c>
      <c r="Y10" s="453">
        <f t="shared" si="3"/>
        <v>0</v>
      </c>
      <c r="Z10" s="454">
        <f t="shared" si="4"/>
        <v>0</v>
      </c>
      <c r="AA10" s="454">
        <f t="shared" si="4"/>
        <v>0</v>
      </c>
      <c r="AB10" s="454">
        <v>0</v>
      </c>
      <c r="AC10" s="459"/>
      <c r="AD10" s="459"/>
      <c r="AE10" s="454">
        <v>0</v>
      </c>
      <c r="AF10" s="459"/>
      <c r="AG10" s="459"/>
      <c r="AH10" s="285"/>
      <c r="AI10" s="428"/>
    </row>
    <row r="11" spans="1:35" ht="19.600000000000001">
      <c r="A11" s="464" t="s">
        <v>1696</v>
      </c>
      <c r="B11" s="458">
        <v>16</v>
      </c>
      <c r="C11" s="458">
        <f>C12+C18+C19+C20</f>
        <v>0</v>
      </c>
      <c r="D11" s="458">
        <f>D12+D18+D19+D20</f>
        <v>0</v>
      </c>
      <c r="E11" s="458">
        <v>0</v>
      </c>
      <c r="F11" s="458">
        <f t="shared" ref="F11:K11" si="7">IF(AND(F12=F22,F22=F25,F25=F12),F12,"F")</f>
        <v>0</v>
      </c>
      <c r="G11" s="458">
        <f t="shared" si="7"/>
        <v>0</v>
      </c>
      <c r="H11" s="458">
        <f t="shared" si="7"/>
        <v>0</v>
      </c>
      <c r="I11" s="458">
        <f t="shared" si="7"/>
        <v>0</v>
      </c>
      <c r="J11" s="458">
        <f t="shared" si="7"/>
        <v>0</v>
      </c>
      <c r="K11" s="458">
        <f t="shared" si="7"/>
        <v>0</v>
      </c>
      <c r="L11" s="285"/>
      <c r="M11" s="456" t="s">
        <v>1697</v>
      </c>
      <c r="N11" s="457">
        <f t="shared" ref="N11:O33" si="8">O11+T11</f>
        <v>0</v>
      </c>
      <c r="O11" s="457">
        <f t="shared" si="8"/>
        <v>0</v>
      </c>
      <c r="P11" s="465"/>
      <c r="Q11" s="465"/>
      <c r="R11" s="465"/>
      <c r="S11" s="465"/>
      <c r="T11" s="458">
        <f t="shared" si="6"/>
        <v>0</v>
      </c>
      <c r="U11" s="465"/>
      <c r="V11" s="465"/>
      <c r="W11" s="428"/>
      <c r="X11" s="452" t="s">
        <v>1698</v>
      </c>
      <c r="Y11" s="453">
        <v>1</v>
      </c>
      <c r="Z11" s="454">
        <f t="shared" si="4"/>
        <v>0</v>
      </c>
      <c r="AA11" s="454">
        <v>1</v>
      </c>
      <c r="AB11" s="454">
        <v>0</v>
      </c>
      <c r="AC11" s="459"/>
      <c r="AD11" s="459"/>
      <c r="AE11" s="454">
        <v>1</v>
      </c>
      <c r="AF11" s="459"/>
      <c r="AG11" s="459">
        <v>1</v>
      </c>
      <c r="AH11" s="285"/>
      <c r="AI11" s="428"/>
    </row>
    <row r="12" spans="1:35" ht="19.600000000000001">
      <c r="A12" s="456" t="s">
        <v>1699</v>
      </c>
      <c r="B12" s="458">
        <v>16</v>
      </c>
      <c r="C12" s="458">
        <f>C13+C19+C20+C21</f>
        <v>0</v>
      </c>
      <c r="D12" s="458">
        <f t="shared" ref="D12:K12" si="9">D13+D19+D20+D21</f>
        <v>0</v>
      </c>
      <c r="E12" s="458">
        <v>0</v>
      </c>
      <c r="F12" s="458">
        <f t="shared" si="9"/>
        <v>0</v>
      </c>
      <c r="G12" s="458">
        <f t="shared" si="9"/>
        <v>0</v>
      </c>
      <c r="H12" s="458">
        <f t="shared" si="9"/>
        <v>0</v>
      </c>
      <c r="I12" s="458">
        <f t="shared" si="9"/>
        <v>0</v>
      </c>
      <c r="J12" s="458">
        <f t="shared" si="9"/>
        <v>0</v>
      </c>
      <c r="K12" s="458">
        <f t="shared" si="9"/>
        <v>0</v>
      </c>
      <c r="L12" s="285"/>
      <c r="M12" s="456" t="s">
        <v>1700</v>
      </c>
      <c r="N12" s="457">
        <f t="shared" si="8"/>
        <v>0</v>
      </c>
      <c r="O12" s="457">
        <f t="shared" si="8"/>
        <v>0</v>
      </c>
      <c r="P12" s="264"/>
      <c r="Q12" s="465"/>
      <c r="R12" s="465"/>
      <c r="S12" s="465"/>
      <c r="T12" s="458">
        <f t="shared" si="6"/>
        <v>0</v>
      </c>
      <c r="U12" s="465"/>
      <c r="V12" s="465"/>
      <c r="W12" s="428"/>
      <c r="X12" s="452" t="s">
        <v>1701</v>
      </c>
      <c r="Y12" s="453">
        <v>1</v>
      </c>
      <c r="Z12" s="454">
        <f t="shared" si="4"/>
        <v>0</v>
      </c>
      <c r="AA12" s="454">
        <v>1</v>
      </c>
      <c r="AB12" s="454">
        <v>0</v>
      </c>
      <c r="AC12" s="459"/>
      <c r="AD12" s="459"/>
      <c r="AE12" s="454">
        <v>1</v>
      </c>
      <c r="AF12" s="459"/>
      <c r="AG12" s="459">
        <v>1</v>
      </c>
      <c r="AH12" s="285"/>
      <c r="AI12" s="428"/>
    </row>
    <row r="13" spans="1:35" ht="19.600000000000001">
      <c r="A13" s="456" t="s">
        <v>1702</v>
      </c>
      <c r="B13" s="458">
        <v>2</v>
      </c>
      <c r="C13" s="458">
        <f t="shared" ref="C13:K13" si="10">SUM(C14:C18)</f>
        <v>0</v>
      </c>
      <c r="D13" s="458">
        <f t="shared" si="10"/>
        <v>0</v>
      </c>
      <c r="E13" s="458">
        <v>0</v>
      </c>
      <c r="F13" s="458">
        <f t="shared" si="10"/>
        <v>0</v>
      </c>
      <c r="G13" s="458">
        <f t="shared" si="10"/>
        <v>0</v>
      </c>
      <c r="H13" s="458">
        <f t="shared" si="10"/>
        <v>0</v>
      </c>
      <c r="I13" s="458">
        <f t="shared" si="10"/>
        <v>0</v>
      </c>
      <c r="J13" s="458">
        <f t="shared" si="10"/>
        <v>0</v>
      </c>
      <c r="K13" s="458">
        <f t="shared" si="10"/>
        <v>0</v>
      </c>
      <c r="L13" s="285"/>
      <c r="M13" s="456" t="s">
        <v>1703</v>
      </c>
      <c r="N13" s="457">
        <v>1</v>
      </c>
      <c r="O13" s="457">
        <v>1</v>
      </c>
      <c r="P13" s="465">
        <v>1</v>
      </c>
      <c r="Q13" s="465"/>
      <c r="R13" s="465"/>
      <c r="S13" s="465"/>
      <c r="T13" s="458">
        <f t="shared" si="6"/>
        <v>0</v>
      </c>
      <c r="U13" s="465"/>
      <c r="V13" s="465"/>
      <c r="W13" s="428"/>
      <c r="X13" s="452" t="s">
        <v>1704</v>
      </c>
      <c r="Y13" s="453">
        <f t="shared" si="3"/>
        <v>0</v>
      </c>
      <c r="Z13" s="454">
        <f t="shared" si="4"/>
        <v>0</v>
      </c>
      <c r="AA13" s="454">
        <f t="shared" si="4"/>
        <v>0</v>
      </c>
      <c r="AB13" s="454">
        <v>0</v>
      </c>
      <c r="AC13" s="459"/>
      <c r="AD13" s="459"/>
      <c r="AE13" s="454">
        <v>0</v>
      </c>
      <c r="AF13" s="459"/>
      <c r="AG13" s="459"/>
      <c r="AH13" s="285"/>
      <c r="AI13" s="428"/>
    </row>
    <row r="14" spans="1:35" ht="19.600000000000001">
      <c r="A14" s="456" t="s">
        <v>1697</v>
      </c>
      <c r="B14" s="458">
        <f>SUM(C14:K14)</f>
        <v>0</v>
      </c>
      <c r="C14" s="466"/>
      <c r="D14" s="466"/>
      <c r="E14" s="466"/>
      <c r="F14" s="466"/>
      <c r="G14" s="466"/>
      <c r="H14" s="466"/>
      <c r="I14" s="466"/>
      <c r="J14" s="466"/>
      <c r="K14" s="466"/>
      <c r="L14" s="285"/>
      <c r="M14" s="456" t="s">
        <v>1705</v>
      </c>
      <c r="N14" s="457">
        <v>1</v>
      </c>
      <c r="O14" s="457">
        <v>1</v>
      </c>
      <c r="P14" s="465">
        <v>1</v>
      </c>
      <c r="Q14" s="465"/>
      <c r="R14" s="465"/>
      <c r="S14" s="465"/>
      <c r="T14" s="458">
        <f t="shared" si="6"/>
        <v>0</v>
      </c>
      <c r="U14" s="465"/>
      <c r="V14" s="465"/>
      <c r="W14" s="428"/>
      <c r="X14" s="452" t="s">
        <v>1706</v>
      </c>
      <c r="Y14" s="453">
        <f>SUM(Z14:AA14)</f>
        <v>0</v>
      </c>
      <c r="Z14" s="454">
        <f t="shared" si="4"/>
        <v>0</v>
      </c>
      <c r="AA14" s="454">
        <f t="shared" si="4"/>
        <v>0</v>
      </c>
      <c r="AB14" s="454">
        <v>0</v>
      </c>
      <c r="AC14" s="459"/>
      <c r="AD14" s="459"/>
      <c r="AE14" s="454">
        <v>0</v>
      </c>
      <c r="AF14" s="459"/>
      <c r="AG14" s="459"/>
      <c r="AH14" s="285"/>
      <c r="AI14" s="428"/>
    </row>
    <row r="15" spans="1:35" ht="19.600000000000001">
      <c r="A15" s="456" t="s">
        <v>1707</v>
      </c>
      <c r="B15" s="458">
        <f t="shared" ref="B15:B21" si="11">SUM(C15:K15)</f>
        <v>0</v>
      </c>
      <c r="C15" s="466"/>
      <c r="D15" s="466"/>
      <c r="E15" s="466"/>
      <c r="F15" s="466"/>
      <c r="G15" s="466"/>
      <c r="H15" s="466"/>
      <c r="I15" s="466"/>
      <c r="J15" s="466"/>
      <c r="K15" s="466"/>
      <c r="L15" s="285"/>
      <c r="M15" s="456" t="s">
        <v>1708</v>
      </c>
      <c r="N15" s="457">
        <f t="shared" si="8"/>
        <v>0</v>
      </c>
      <c r="O15" s="457">
        <f t="shared" si="8"/>
        <v>0</v>
      </c>
      <c r="P15" s="465"/>
      <c r="Q15" s="465"/>
      <c r="R15" s="465"/>
      <c r="S15" s="465"/>
      <c r="T15" s="458">
        <f t="shared" si="6"/>
        <v>0</v>
      </c>
      <c r="U15" s="465"/>
      <c r="V15" s="465"/>
      <c r="W15" s="428"/>
      <c r="X15" s="452" t="s">
        <v>1709</v>
      </c>
      <c r="Y15" s="453">
        <v>14</v>
      </c>
      <c r="Z15" s="454">
        <v>11</v>
      </c>
      <c r="AA15" s="454">
        <v>3</v>
      </c>
      <c r="AB15" s="454">
        <v>0</v>
      </c>
      <c r="AC15" s="459"/>
      <c r="AD15" s="459"/>
      <c r="AE15" s="454">
        <v>14</v>
      </c>
      <c r="AF15" s="459">
        <v>12</v>
      </c>
      <c r="AG15" s="459">
        <v>3</v>
      </c>
      <c r="AH15" s="285"/>
      <c r="AI15" s="428"/>
    </row>
    <row r="16" spans="1:35" ht="20.2" thickBot="1">
      <c r="A16" s="456" t="s">
        <v>1710</v>
      </c>
      <c r="B16" s="458">
        <v>1</v>
      </c>
      <c r="C16" s="466"/>
      <c r="D16" s="466"/>
      <c r="E16" s="264"/>
      <c r="F16" s="466"/>
      <c r="G16" s="466"/>
      <c r="H16" s="466"/>
      <c r="I16" s="466"/>
      <c r="J16" s="466"/>
      <c r="K16" s="466"/>
      <c r="L16" s="285"/>
      <c r="M16" s="456" t="s">
        <v>1711</v>
      </c>
      <c r="N16" s="457">
        <v>1</v>
      </c>
      <c r="O16" s="457">
        <v>1</v>
      </c>
      <c r="P16" s="465">
        <v>1</v>
      </c>
      <c r="Q16" s="465"/>
      <c r="R16" s="465"/>
      <c r="S16" s="465"/>
      <c r="T16" s="458">
        <f t="shared" si="6"/>
        <v>0</v>
      </c>
      <c r="U16" s="465"/>
      <c r="V16" s="465"/>
      <c r="W16" s="428"/>
      <c r="X16" s="467" t="s">
        <v>1712</v>
      </c>
      <c r="Y16" s="468">
        <f t="shared" si="3"/>
        <v>0</v>
      </c>
      <c r="Z16" s="469">
        <f t="shared" si="4"/>
        <v>0</v>
      </c>
      <c r="AA16" s="469">
        <f t="shared" si="4"/>
        <v>0</v>
      </c>
      <c r="AB16" s="469">
        <v>0</v>
      </c>
      <c r="AC16" s="470"/>
      <c r="AD16" s="470"/>
      <c r="AE16" s="469">
        <v>0</v>
      </c>
      <c r="AF16" s="470"/>
      <c r="AG16" s="470"/>
      <c r="AH16" s="285"/>
      <c r="AI16" s="428"/>
    </row>
    <row r="17" spans="1:35">
      <c r="A17" s="456" t="s">
        <v>1713</v>
      </c>
      <c r="B17" s="458">
        <v>1</v>
      </c>
      <c r="C17" s="466"/>
      <c r="D17" s="466"/>
      <c r="E17" s="466"/>
      <c r="F17" s="466"/>
      <c r="G17" s="466"/>
      <c r="H17" s="466"/>
      <c r="I17" s="466"/>
      <c r="J17" s="466"/>
      <c r="K17" s="466"/>
      <c r="L17" s="285"/>
      <c r="M17" s="471" t="s">
        <v>1714</v>
      </c>
      <c r="N17" s="457">
        <v>14</v>
      </c>
      <c r="O17" s="457">
        <v>14</v>
      </c>
      <c r="P17" s="458">
        <v>6</v>
      </c>
      <c r="Q17" s="458">
        <f t="shared" ref="Q17:V17" si="12">SUM(Q18:Q22)</f>
        <v>0</v>
      </c>
      <c r="R17" s="458">
        <v>8</v>
      </c>
      <c r="S17" s="458">
        <f t="shared" si="12"/>
        <v>0</v>
      </c>
      <c r="T17" s="458">
        <f t="shared" si="6"/>
        <v>0</v>
      </c>
      <c r="U17" s="458">
        <f t="shared" si="12"/>
        <v>0</v>
      </c>
      <c r="V17" s="458">
        <f t="shared" si="12"/>
        <v>0</v>
      </c>
      <c r="W17" s="428"/>
      <c r="X17" s="285" t="s">
        <v>1566</v>
      </c>
      <c r="Y17" s="285" t="s">
        <v>1715</v>
      </c>
      <c r="Z17" s="285"/>
      <c r="AA17" s="285" t="s">
        <v>1716</v>
      </c>
      <c r="AB17" s="285"/>
      <c r="AC17" s="285"/>
      <c r="AD17" s="472" t="s">
        <v>1717</v>
      </c>
      <c r="AE17" s="285"/>
      <c r="AF17" s="1089" t="s">
        <v>1718</v>
      </c>
      <c r="AG17" s="1187"/>
      <c r="AH17" s="285"/>
      <c r="AI17" s="428"/>
    </row>
    <row r="18" spans="1:35">
      <c r="A18" s="456" t="s">
        <v>1708</v>
      </c>
      <c r="B18" s="458">
        <f t="shared" si="11"/>
        <v>0</v>
      </c>
      <c r="C18" s="466"/>
      <c r="D18" s="466"/>
      <c r="E18" s="466"/>
      <c r="F18" s="466"/>
      <c r="G18" s="466"/>
      <c r="H18" s="466"/>
      <c r="I18" s="466"/>
      <c r="J18" s="466"/>
      <c r="K18" s="466"/>
      <c r="L18" s="285"/>
      <c r="M18" s="456" t="s">
        <v>1719</v>
      </c>
      <c r="N18" s="457">
        <v>9</v>
      </c>
      <c r="O18" s="457">
        <v>9</v>
      </c>
      <c r="P18" s="465">
        <v>4</v>
      </c>
      <c r="Q18" s="465"/>
      <c r="R18" s="465">
        <v>5</v>
      </c>
      <c r="S18" s="465"/>
      <c r="T18" s="458">
        <f t="shared" si="6"/>
        <v>0</v>
      </c>
      <c r="U18" s="465"/>
      <c r="V18" s="465"/>
      <c r="W18" s="428"/>
      <c r="X18" s="285"/>
      <c r="Y18" s="285"/>
      <c r="Z18" s="285"/>
      <c r="AA18" s="285" t="s">
        <v>1720</v>
      </c>
      <c r="AB18" s="285"/>
      <c r="AC18" s="285"/>
      <c r="AD18" s="285"/>
      <c r="AE18" s="285"/>
      <c r="AF18" s="285"/>
      <c r="AG18" s="285"/>
      <c r="AH18" s="285"/>
      <c r="AI18" s="428"/>
    </row>
    <row r="19" spans="1:35">
      <c r="A19" s="456" t="s">
        <v>1711</v>
      </c>
      <c r="B19" s="458" t="s">
        <v>1721</v>
      </c>
      <c r="C19" s="473"/>
      <c r="D19" s="474"/>
      <c r="E19" s="474"/>
      <c r="F19" s="474"/>
      <c r="G19" s="474"/>
      <c r="H19" s="474"/>
      <c r="I19" s="474"/>
      <c r="J19" s="474"/>
      <c r="K19" s="466"/>
      <c r="L19" s="285"/>
      <c r="M19" s="456" t="s">
        <v>1722</v>
      </c>
      <c r="N19" s="457" t="s">
        <v>1721</v>
      </c>
      <c r="O19" s="457" t="s">
        <v>1721</v>
      </c>
      <c r="P19" s="465">
        <v>2</v>
      </c>
      <c r="Q19" s="465"/>
      <c r="R19" s="465"/>
      <c r="S19" s="465"/>
      <c r="T19" s="458">
        <f t="shared" si="6"/>
        <v>0</v>
      </c>
      <c r="U19" s="465"/>
      <c r="V19" s="465"/>
      <c r="W19" s="428"/>
      <c r="X19" s="285"/>
      <c r="Y19" s="285"/>
      <c r="Z19" s="285"/>
      <c r="AA19" s="285"/>
      <c r="AB19" s="285"/>
      <c r="AC19" s="285"/>
      <c r="AD19" s="285"/>
      <c r="AE19" s="285"/>
      <c r="AF19" s="285"/>
      <c r="AG19" s="285"/>
      <c r="AH19" s="285"/>
      <c r="AI19" s="428"/>
    </row>
    <row r="20" spans="1:35">
      <c r="A20" s="456" t="s">
        <v>1723</v>
      </c>
      <c r="B20" s="458">
        <v>14</v>
      </c>
      <c r="C20" s="475"/>
      <c r="D20" s="475"/>
      <c r="E20" s="475"/>
      <c r="F20" s="475"/>
      <c r="G20" s="475"/>
      <c r="H20" s="475"/>
      <c r="I20" s="475"/>
      <c r="J20" s="475"/>
      <c r="K20" s="466"/>
      <c r="L20" s="285"/>
      <c r="M20" s="456" t="s">
        <v>1724</v>
      </c>
      <c r="N20" s="457">
        <f t="shared" si="8"/>
        <v>0</v>
      </c>
      <c r="O20" s="457">
        <f t="shared" si="8"/>
        <v>0</v>
      </c>
      <c r="P20" s="465"/>
      <c r="Q20" s="465"/>
      <c r="R20" s="465"/>
      <c r="S20" s="465"/>
      <c r="T20" s="458">
        <f t="shared" si="6"/>
        <v>0</v>
      </c>
      <c r="U20" s="465"/>
      <c r="V20" s="465"/>
      <c r="W20" s="428"/>
      <c r="X20" s="285" t="s">
        <v>1725</v>
      </c>
      <c r="Y20" s="285"/>
      <c r="Z20" s="285"/>
      <c r="AA20" s="285"/>
      <c r="AB20" s="285"/>
      <c r="AC20" s="285"/>
      <c r="AD20" s="285"/>
      <c r="AE20" s="285"/>
      <c r="AF20" s="285"/>
      <c r="AG20" s="285"/>
      <c r="AH20" s="285"/>
      <c r="AI20" s="428"/>
    </row>
    <row r="21" spans="1:35">
      <c r="A21" s="456" t="s">
        <v>1726</v>
      </c>
      <c r="B21" s="458">
        <f t="shared" si="11"/>
        <v>0</v>
      </c>
      <c r="C21" s="476"/>
      <c r="D21" s="476"/>
      <c r="E21" s="476"/>
      <c r="F21" s="476"/>
      <c r="G21" s="476"/>
      <c r="H21" s="476"/>
      <c r="I21" s="476"/>
      <c r="J21" s="476"/>
      <c r="K21" s="476"/>
      <c r="L21" s="285"/>
      <c r="M21" s="456" t="s">
        <v>1727</v>
      </c>
      <c r="N21" s="457">
        <v>5</v>
      </c>
      <c r="O21" s="457">
        <v>5</v>
      </c>
      <c r="P21" s="465">
        <v>2</v>
      </c>
      <c r="Q21" s="465"/>
      <c r="R21" s="465">
        <v>3</v>
      </c>
      <c r="S21" s="465"/>
      <c r="T21" s="458">
        <f t="shared" si="6"/>
        <v>0</v>
      </c>
      <c r="U21" s="465"/>
      <c r="V21" s="465"/>
      <c r="W21" s="428"/>
      <c r="X21" s="285" t="s">
        <v>1728</v>
      </c>
      <c r="Y21" s="285"/>
      <c r="Z21" s="285"/>
      <c r="AA21" s="285"/>
      <c r="AB21" s="285"/>
      <c r="AC21" s="285"/>
      <c r="AD21" s="285"/>
      <c r="AE21" s="285"/>
      <c r="AF21" s="285"/>
      <c r="AG21" s="285"/>
      <c r="AH21" s="285"/>
      <c r="AI21" s="428"/>
    </row>
    <row r="22" spans="1:35">
      <c r="A22" s="456" t="s">
        <v>1729</v>
      </c>
      <c r="B22" s="458">
        <v>16</v>
      </c>
      <c r="C22" s="458">
        <f t="shared" ref="C22:K22" si="13">SUM(C23:C24)</f>
        <v>0</v>
      </c>
      <c r="D22" s="458">
        <f t="shared" si="13"/>
        <v>0</v>
      </c>
      <c r="E22" s="458">
        <f t="shared" si="13"/>
        <v>0</v>
      </c>
      <c r="F22" s="458">
        <f t="shared" si="13"/>
        <v>0</v>
      </c>
      <c r="G22" s="458">
        <f t="shared" si="13"/>
        <v>0</v>
      </c>
      <c r="H22" s="458">
        <f t="shared" si="13"/>
        <v>0</v>
      </c>
      <c r="I22" s="458">
        <f t="shared" si="13"/>
        <v>0</v>
      </c>
      <c r="J22" s="458">
        <f t="shared" si="13"/>
        <v>0</v>
      </c>
      <c r="K22" s="458">
        <f t="shared" si="13"/>
        <v>0</v>
      </c>
      <c r="L22" s="285"/>
      <c r="M22" s="456" t="s">
        <v>1730</v>
      </c>
      <c r="N22" s="457">
        <f t="shared" si="8"/>
        <v>0</v>
      </c>
      <c r="O22" s="457">
        <f t="shared" si="8"/>
        <v>0</v>
      </c>
      <c r="P22" s="465"/>
      <c r="Q22" s="465"/>
      <c r="R22" s="465"/>
      <c r="S22" s="465"/>
      <c r="T22" s="458">
        <f t="shared" si="6"/>
        <v>0</v>
      </c>
      <c r="U22" s="465"/>
      <c r="V22" s="465"/>
      <c r="W22" s="428"/>
      <c r="X22" s="428"/>
      <c r="Y22" s="428"/>
      <c r="Z22" s="428"/>
      <c r="AA22" s="428"/>
      <c r="AB22" s="428"/>
      <c r="AC22" s="428"/>
      <c r="AD22" s="428"/>
      <c r="AE22" s="428"/>
      <c r="AF22" s="428"/>
      <c r="AG22" s="428"/>
      <c r="AH22" s="428"/>
      <c r="AI22" s="428"/>
    </row>
    <row r="23" spans="1:35">
      <c r="A23" s="456" t="s">
        <v>1731</v>
      </c>
      <c r="B23" s="458">
        <v>11</v>
      </c>
      <c r="C23" s="466"/>
      <c r="D23" s="466"/>
      <c r="E23" s="466"/>
      <c r="F23" s="466"/>
      <c r="G23" s="466"/>
      <c r="H23" s="466"/>
      <c r="I23" s="466"/>
      <c r="J23" s="466"/>
      <c r="K23" s="466"/>
      <c r="L23" s="285"/>
      <c r="M23" s="471" t="s">
        <v>1732</v>
      </c>
      <c r="N23" s="457">
        <f t="shared" si="8"/>
        <v>0</v>
      </c>
      <c r="O23" s="457">
        <f t="shared" si="8"/>
        <v>0</v>
      </c>
      <c r="P23" s="465"/>
      <c r="Q23" s="465"/>
      <c r="R23" s="465"/>
      <c r="S23" s="465"/>
      <c r="T23" s="458">
        <f t="shared" si="6"/>
        <v>0</v>
      </c>
      <c r="U23" s="465"/>
      <c r="V23" s="465"/>
      <c r="W23" s="428"/>
      <c r="X23" s="428"/>
      <c r="Y23" s="428"/>
      <c r="Z23" s="428"/>
      <c r="AA23" s="428"/>
      <c r="AB23" s="428"/>
      <c r="AC23" s="428"/>
      <c r="AD23" s="428"/>
      <c r="AE23" s="428"/>
      <c r="AF23" s="428"/>
      <c r="AG23" s="428"/>
      <c r="AH23" s="428"/>
      <c r="AI23" s="428"/>
    </row>
    <row r="24" spans="1:35">
      <c r="A24" s="456" t="s">
        <v>1733</v>
      </c>
      <c r="B24" s="458">
        <v>5</v>
      </c>
      <c r="C24" s="466"/>
      <c r="D24" s="466"/>
      <c r="E24" s="466"/>
      <c r="F24" s="466"/>
      <c r="G24" s="466"/>
      <c r="H24" s="466"/>
      <c r="I24" s="466"/>
      <c r="J24" s="466"/>
      <c r="K24" s="466"/>
      <c r="L24" s="285"/>
      <c r="M24" s="456" t="s">
        <v>1729</v>
      </c>
      <c r="N24" s="457">
        <v>16</v>
      </c>
      <c r="O24" s="457">
        <v>16</v>
      </c>
      <c r="P24" s="458">
        <v>8</v>
      </c>
      <c r="Q24" s="458">
        <f t="shared" ref="Q24:V24" si="14">SUM(Q25:Q26)</f>
        <v>0</v>
      </c>
      <c r="R24" s="458">
        <f t="shared" si="14"/>
        <v>8</v>
      </c>
      <c r="S24" s="458">
        <f t="shared" si="14"/>
        <v>0</v>
      </c>
      <c r="T24" s="458">
        <f t="shared" si="6"/>
        <v>0</v>
      </c>
      <c r="U24" s="458">
        <f t="shared" si="14"/>
        <v>0</v>
      </c>
      <c r="V24" s="458">
        <f t="shared" si="14"/>
        <v>0</v>
      </c>
      <c r="W24" s="428"/>
      <c r="X24" s="428"/>
      <c r="Y24" s="428"/>
      <c r="Z24" s="428"/>
      <c r="AA24" s="428"/>
      <c r="AB24" s="428"/>
      <c r="AC24" s="428"/>
      <c r="AD24" s="428"/>
      <c r="AE24" s="428"/>
      <c r="AF24" s="428"/>
      <c r="AG24" s="428"/>
      <c r="AH24" s="428"/>
      <c r="AI24" s="428"/>
    </row>
    <row r="25" spans="1:35">
      <c r="A25" s="456" t="s">
        <v>1734</v>
      </c>
      <c r="B25" s="458">
        <v>16</v>
      </c>
      <c r="C25" s="458">
        <f t="shared" ref="C25:K25" si="15">SUM(C26:C31)</f>
        <v>0</v>
      </c>
      <c r="D25" s="458">
        <f t="shared" si="15"/>
        <v>0</v>
      </c>
      <c r="E25" s="458">
        <f t="shared" si="15"/>
        <v>0</v>
      </c>
      <c r="F25" s="458">
        <f t="shared" si="15"/>
        <v>0</v>
      </c>
      <c r="G25" s="458">
        <f t="shared" si="15"/>
        <v>0</v>
      </c>
      <c r="H25" s="458">
        <f t="shared" si="15"/>
        <v>0</v>
      </c>
      <c r="I25" s="458">
        <f t="shared" si="15"/>
        <v>0</v>
      </c>
      <c r="J25" s="458">
        <f t="shared" si="15"/>
        <v>0</v>
      </c>
      <c r="K25" s="458">
        <f t="shared" si="15"/>
        <v>0</v>
      </c>
      <c r="L25" s="285"/>
      <c r="M25" s="456" t="s">
        <v>1735</v>
      </c>
      <c r="N25" s="457">
        <v>11</v>
      </c>
      <c r="O25" s="457">
        <v>11</v>
      </c>
      <c r="P25" s="465">
        <v>5</v>
      </c>
      <c r="Q25" s="465"/>
      <c r="R25" s="465">
        <v>6</v>
      </c>
      <c r="S25" s="465"/>
      <c r="T25" s="458">
        <f t="shared" si="6"/>
        <v>0</v>
      </c>
      <c r="U25" s="465"/>
      <c r="V25" s="465"/>
      <c r="W25" s="428"/>
      <c r="X25" s="428"/>
      <c r="Y25" s="428"/>
      <c r="Z25" s="428"/>
      <c r="AA25" s="428"/>
      <c r="AB25" s="428"/>
      <c r="AC25" s="428"/>
      <c r="AD25" s="428"/>
      <c r="AE25" s="428"/>
      <c r="AF25" s="428"/>
      <c r="AG25" s="428"/>
      <c r="AH25" s="428"/>
      <c r="AI25" s="428"/>
    </row>
    <row r="26" spans="1:35">
      <c r="A26" s="456" t="s">
        <v>1736</v>
      </c>
      <c r="B26" s="458" t="s">
        <v>1721</v>
      </c>
      <c r="C26" s="466"/>
      <c r="D26" s="466"/>
      <c r="E26" s="466"/>
      <c r="F26" s="466"/>
      <c r="G26" s="466"/>
      <c r="H26" s="466"/>
      <c r="I26" s="466"/>
      <c r="J26" s="466"/>
      <c r="K26" s="466"/>
      <c r="L26" s="285"/>
      <c r="M26" s="456" t="s">
        <v>1737</v>
      </c>
      <c r="N26" s="457">
        <v>5</v>
      </c>
      <c r="O26" s="457">
        <v>5</v>
      </c>
      <c r="P26" s="465">
        <v>3</v>
      </c>
      <c r="Q26" s="465"/>
      <c r="R26" s="465">
        <v>2</v>
      </c>
      <c r="S26" s="465"/>
      <c r="T26" s="458">
        <f t="shared" si="6"/>
        <v>0</v>
      </c>
      <c r="U26" s="465"/>
      <c r="V26" s="465"/>
      <c r="W26" s="428"/>
      <c r="X26" s="428"/>
      <c r="Y26" s="428"/>
      <c r="Z26" s="428"/>
      <c r="AA26" s="428"/>
      <c r="AB26" s="428"/>
      <c r="AC26" s="428"/>
      <c r="AD26" s="428"/>
      <c r="AE26" s="428"/>
      <c r="AF26" s="428"/>
      <c r="AG26" s="428"/>
      <c r="AH26" s="428"/>
      <c r="AI26" s="428"/>
    </row>
    <row r="27" spans="1:35">
      <c r="A27" s="456" t="s">
        <v>1738</v>
      </c>
      <c r="B27" s="458">
        <v>9</v>
      </c>
      <c r="C27" s="466"/>
      <c r="D27" s="466"/>
      <c r="E27" s="466"/>
      <c r="F27" s="466"/>
      <c r="G27" s="466"/>
      <c r="H27" s="466"/>
      <c r="I27" s="466"/>
      <c r="J27" s="466"/>
      <c r="K27" s="466"/>
      <c r="L27" s="285"/>
      <c r="M27" s="456" t="s">
        <v>1739</v>
      </c>
      <c r="N27" s="457">
        <v>16</v>
      </c>
      <c r="O27" s="457">
        <v>16</v>
      </c>
      <c r="P27" s="458">
        <v>8</v>
      </c>
      <c r="Q27" s="458">
        <f t="shared" ref="Q27:V27" si="16">SUM(Q28:Q33)</f>
        <v>0</v>
      </c>
      <c r="R27" s="458">
        <f t="shared" si="16"/>
        <v>8</v>
      </c>
      <c r="S27" s="458">
        <f t="shared" si="16"/>
        <v>0</v>
      </c>
      <c r="T27" s="458">
        <f t="shared" si="6"/>
        <v>0</v>
      </c>
      <c r="U27" s="458">
        <f t="shared" si="16"/>
        <v>0</v>
      </c>
      <c r="V27" s="458">
        <f t="shared" si="16"/>
        <v>0</v>
      </c>
      <c r="W27" s="428"/>
      <c r="X27" s="428"/>
      <c r="Y27" s="428"/>
      <c r="Z27" s="428"/>
      <c r="AA27" s="428"/>
      <c r="AB27" s="428"/>
      <c r="AC27" s="428"/>
      <c r="AD27" s="428"/>
      <c r="AE27" s="428"/>
      <c r="AF27" s="428"/>
      <c r="AG27" s="428"/>
      <c r="AH27" s="428"/>
      <c r="AI27" s="428"/>
    </row>
    <row r="28" spans="1:35">
      <c r="A28" s="456" t="s">
        <v>1740</v>
      </c>
      <c r="B28" s="458">
        <v>5</v>
      </c>
      <c r="C28" s="466"/>
      <c r="D28" s="466"/>
      <c r="E28" s="466"/>
      <c r="F28" s="466"/>
      <c r="G28" s="466"/>
      <c r="H28" s="466"/>
      <c r="I28" s="466"/>
      <c r="J28" s="466"/>
      <c r="K28" s="466"/>
      <c r="L28" s="285"/>
      <c r="M28" s="456" t="s">
        <v>1741</v>
      </c>
      <c r="N28" s="457" t="s">
        <v>1742</v>
      </c>
      <c r="O28" s="457" t="s">
        <v>1742</v>
      </c>
      <c r="P28" s="465"/>
      <c r="Q28" s="465"/>
      <c r="R28" s="465"/>
      <c r="S28" s="465"/>
      <c r="T28" s="458">
        <f t="shared" si="6"/>
        <v>0</v>
      </c>
      <c r="U28" s="465"/>
      <c r="V28" s="465"/>
      <c r="W28" s="428"/>
      <c r="X28" s="428"/>
      <c r="Y28" s="428"/>
      <c r="Z28" s="428"/>
      <c r="AA28" s="428"/>
      <c r="AB28" s="428"/>
      <c r="AC28" s="428"/>
      <c r="AD28" s="428"/>
      <c r="AE28" s="428"/>
      <c r="AF28" s="428"/>
      <c r="AG28" s="428"/>
      <c r="AH28" s="428"/>
      <c r="AI28" s="428"/>
    </row>
    <row r="29" spans="1:35">
      <c r="A29" s="456" t="s">
        <v>1743</v>
      </c>
      <c r="B29" s="458">
        <v>2</v>
      </c>
      <c r="C29" s="466"/>
      <c r="D29" s="466"/>
      <c r="E29" s="466"/>
      <c r="F29" s="466"/>
      <c r="G29" s="466"/>
      <c r="H29" s="466"/>
      <c r="I29" s="466"/>
      <c r="J29" s="466"/>
      <c r="K29" s="466"/>
      <c r="L29" s="285"/>
      <c r="M29" s="456" t="s">
        <v>1744</v>
      </c>
      <c r="N29" s="457">
        <v>9</v>
      </c>
      <c r="O29" s="457">
        <v>9</v>
      </c>
      <c r="P29" s="465">
        <v>3</v>
      </c>
      <c r="Q29" s="465"/>
      <c r="R29" s="465">
        <v>6</v>
      </c>
      <c r="S29" s="465"/>
      <c r="T29" s="458">
        <f t="shared" si="6"/>
        <v>0</v>
      </c>
      <c r="U29" s="465"/>
      <c r="V29" s="465"/>
      <c r="W29" s="428"/>
      <c r="X29" s="428"/>
      <c r="Y29" s="428"/>
      <c r="Z29" s="428"/>
      <c r="AA29" s="428"/>
      <c r="AB29" s="428"/>
      <c r="AC29" s="428"/>
      <c r="AD29" s="428"/>
      <c r="AE29" s="428"/>
      <c r="AF29" s="428"/>
      <c r="AG29" s="428"/>
      <c r="AH29" s="428"/>
      <c r="AI29" s="428"/>
    </row>
    <row r="30" spans="1:35">
      <c r="A30" s="456" t="s">
        <v>1745</v>
      </c>
      <c r="B30" s="458" t="s">
        <v>1742</v>
      </c>
      <c r="C30" s="466"/>
      <c r="D30" s="466"/>
      <c r="E30" s="466"/>
      <c r="F30" s="466"/>
      <c r="G30" s="466"/>
      <c r="H30" s="466"/>
      <c r="I30" s="466"/>
      <c r="J30" s="466"/>
      <c r="K30" s="466"/>
      <c r="L30" s="285"/>
      <c r="M30" s="456" t="s">
        <v>1746</v>
      </c>
      <c r="N30" s="457">
        <v>5</v>
      </c>
      <c r="O30" s="457">
        <v>5</v>
      </c>
      <c r="P30" s="465">
        <v>3</v>
      </c>
      <c r="Q30" s="465"/>
      <c r="R30" s="465">
        <v>2</v>
      </c>
      <c r="S30" s="465"/>
      <c r="T30" s="458">
        <f t="shared" si="6"/>
        <v>0</v>
      </c>
      <c r="U30" s="465"/>
      <c r="V30" s="465"/>
      <c r="W30" s="428"/>
      <c r="X30" s="428"/>
      <c r="Y30" s="428"/>
      <c r="Z30" s="428"/>
      <c r="AA30" s="428"/>
      <c r="AB30" s="428"/>
      <c r="AC30" s="428"/>
      <c r="AD30" s="428"/>
      <c r="AE30" s="428"/>
      <c r="AF30" s="428"/>
      <c r="AG30" s="428"/>
      <c r="AH30" s="428"/>
      <c r="AI30" s="428"/>
    </row>
    <row r="31" spans="1:35" ht="16.7" thickBot="1">
      <c r="A31" s="477" t="s">
        <v>1747</v>
      </c>
      <c r="B31" s="478">
        <f t="shared" ref="B31" si="17">SUM(C31:K31)</f>
        <v>0</v>
      </c>
      <c r="C31" s="479"/>
      <c r="D31" s="479"/>
      <c r="E31" s="479"/>
      <c r="F31" s="479"/>
      <c r="G31" s="479"/>
      <c r="H31" s="479"/>
      <c r="I31" s="479"/>
      <c r="J31" s="479"/>
      <c r="K31" s="479"/>
      <c r="L31" s="285"/>
      <c r="M31" s="456" t="s">
        <v>1748</v>
      </c>
      <c r="N31" s="457">
        <v>2</v>
      </c>
      <c r="O31" s="457">
        <v>2</v>
      </c>
      <c r="P31" s="465">
        <v>2</v>
      </c>
      <c r="Q31" s="465"/>
      <c r="R31" s="465"/>
      <c r="S31" s="465"/>
      <c r="T31" s="458">
        <f t="shared" si="6"/>
        <v>0</v>
      </c>
      <c r="U31" s="465"/>
      <c r="V31" s="465"/>
      <c r="W31" s="428"/>
      <c r="X31" s="428"/>
      <c r="Y31" s="428"/>
      <c r="Z31" s="428"/>
      <c r="AA31" s="428"/>
      <c r="AB31" s="428"/>
      <c r="AC31" s="428"/>
      <c r="AD31" s="428"/>
      <c r="AE31" s="428"/>
      <c r="AF31" s="428"/>
      <c r="AG31" s="428"/>
      <c r="AH31" s="428"/>
      <c r="AI31" s="428"/>
    </row>
    <row r="32" spans="1:35">
      <c r="A32" s="285"/>
      <c r="B32" s="285"/>
      <c r="C32" s="285"/>
      <c r="D32" s="285"/>
      <c r="E32" s="285"/>
      <c r="F32" s="285"/>
      <c r="G32" s="285"/>
      <c r="H32" s="285"/>
      <c r="I32" s="285"/>
      <c r="J32" s="285"/>
      <c r="K32" s="285"/>
      <c r="L32" s="285"/>
      <c r="M32" s="456" t="s">
        <v>1749</v>
      </c>
      <c r="N32" s="457" t="s">
        <v>1742</v>
      </c>
      <c r="O32" s="457" t="s">
        <v>1742</v>
      </c>
      <c r="P32" s="465"/>
      <c r="Q32" s="465"/>
      <c r="R32" s="465"/>
      <c r="S32" s="465"/>
      <c r="T32" s="458">
        <f t="shared" si="6"/>
        <v>0</v>
      </c>
      <c r="U32" s="465"/>
      <c r="V32" s="465"/>
      <c r="W32" s="428"/>
      <c r="X32" s="428"/>
      <c r="Y32" s="428"/>
      <c r="Z32" s="428"/>
      <c r="AA32" s="428"/>
      <c r="AB32" s="428"/>
      <c r="AC32" s="428"/>
      <c r="AD32" s="428"/>
      <c r="AE32" s="428"/>
      <c r="AF32" s="428"/>
      <c r="AG32" s="428"/>
      <c r="AH32" s="428"/>
      <c r="AI32" s="428"/>
    </row>
    <row r="33" spans="1:35" ht="16.7" thickBot="1">
      <c r="A33" s="428"/>
      <c r="B33" s="428"/>
      <c r="C33" s="480"/>
      <c r="D33" s="481"/>
      <c r="E33" s="480"/>
      <c r="F33" s="480"/>
      <c r="G33" s="480"/>
      <c r="H33" s="428"/>
      <c r="I33" s="428"/>
      <c r="J33" s="428"/>
      <c r="K33" s="428"/>
      <c r="L33" s="428"/>
      <c r="M33" s="477" t="s">
        <v>1747</v>
      </c>
      <c r="N33" s="482">
        <f t="shared" si="8"/>
        <v>0</v>
      </c>
      <c r="O33" s="482">
        <f t="shared" si="8"/>
        <v>0</v>
      </c>
      <c r="P33" s="483"/>
      <c r="Q33" s="483"/>
      <c r="R33" s="483"/>
      <c r="S33" s="483"/>
      <c r="T33" s="478">
        <f t="shared" si="6"/>
        <v>0</v>
      </c>
      <c r="U33" s="483"/>
      <c r="V33" s="483"/>
      <c r="W33" s="428"/>
      <c r="X33" s="428"/>
      <c r="Y33" s="428"/>
      <c r="Z33" s="428"/>
      <c r="AA33" s="428"/>
      <c r="AB33" s="428"/>
      <c r="AC33" s="428"/>
      <c r="AD33" s="428"/>
      <c r="AE33" s="428"/>
      <c r="AF33" s="428"/>
      <c r="AG33" s="428"/>
      <c r="AH33" s="428"/>
      <c r="AI33" s="428"/>
    </row>
    <row r="34" spans="1:35" ht="19.600000000000001">
      <c r="A34" s="428"/>
      <c r="B34" s="428"/>
      <c r="C34" s="424"/>
      <c r="D34" s="424"/>
      <c r="E34" s="484"/>
      <c r="F34" s="484"/>
      <c r="G34" s="484"/>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row>
    <row r="35" spans="1:35" ht="19.600000000000001">
      <c r="A35" s="428"/>
      <c r="B35" s="428"/>
      <c r="C35" s="424"/>
      <c r="D35" s="424"/>
      <c r="E35" s="484"/>
      <c r="F35" s="484"/>
      <c r="G35" s="484"/>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row>
    <row r="36" spans="1:35" ht="19.600000000000001">
      <c r="A36" s="428"/>
      <c r="B36" s="428"/>
      <c r="C36" s="424"/>
      <c r="D36" s="424"/>
      <c r="E36" s="484"/>
      <c r="F36" s="484"/>
      <c r="G36" s="484"/>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row>
    <row r="37" spans="1:35" ht="19.600000000000001">
      <c r="A37" s="485"/>
      <c r="B37" s="484"/>
      <c r="C37" s="424"/>
      <c r="D37" s="424"/>
      <c r="E37" s="484"/>
      <c r="F37" s="484"/>
      <c r="G37" s="484"/>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row>
    <row r="38" spans="1:35">
      <c r="A38" s="428"/>
      <c r="B38" s="428"/>
      <c r="C38" s="486"/>
      <c r="D38" s="486"/>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row>
    <row r="39" spans="1:35">
      <c r="A39" s="428"/>
      <c r="B39" s="428"/>
      <c r="C39" s="486"/>
      <c r="D39" s="486"/>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row>
    <row r="40" spans="1:35">
      <c r="A40" s="428"/>
      <c r="B40" s="428"/>
      <c r="C40" s="486"/>
      <c r="D40" s="486"/>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row>
    <row r="41" spans="1:35">
      <c r="A41" s="428"/>
      <c r="B41" s="428"/>
      <c r="C41" s="486"/>
      <c r="D41" s="486"/>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row>
    <row r="42" spans="1:35">
      <c r="A42" s="428"/>
      <c r="B42" s="428"/>
      <c r="C42" s="486"/>
      <c r="D42" s="486"/>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row>
  </sheetData>
  <protectedRanges>
    <protectedRange sqref="B14:B31 C22:K22 C25:K25 B11:K13" name="範圍1_3"/>
    <protectedRange sqref="P8:V10 P17:S17 P24:S24 P27:S27 U17:V17 U24:V24 U27:V27 T11:T33 N8:O33" name="範圍1_1_2"/>
    <protectedRange sqref="Y7:AB16 AC7:AG8 AE9:AE16" name="範圍1_2_2"/>
  </protectedRanges>
  <mergeCells count="24">
    <mergeCell ref="AF1:AG1"/>
    <mergeCell ref="AF2:AG2"/>
    <mergeCell ref="M3:V3"/>
    <mergeCell ref="X3:AG3"/>
    <mergeCell ref="N4:T4"/>
    <mergeCell ref="Y4:AE4"/>
    <mergeCell ref="AF4:AG4"/>
    <mergeCell ref="AE5:AG5"/>
    <mergeCell ref="J6:K6"/>
    <mergeCell ref="N6:N7"/>
    <mergeCell ref="O6:S6"/>
    <mergeCell ref="T6:V6"/>
    <mergeCell ref="A7:K7"/>
    <mergeCell ref="J5:K5"/>
    <mergeCell ref="M5:M7"/>
    <mergeCell ref="N5:V5"/>
    <mergeCell ref="X5:X6"/>
    <mergeCell ref="Y5:AA5"/>
    <mergeCell ref="AB5:AD5"/>
    <mergeCell ref="B8:I8"/>
    <mergeCell ref="J8:K8"/>
    <mergeCell ref="A9:A10"/>
    <mergeCell ref="B9:K9"/>
    <mergeCell ref="AF17:AG17"/>
  </mergeCells>
  <phoneticPr fontId="14" type="noConversion"/>
  <hyperlinks>
    <hyperlink ref="AI2" location="預告統計資料發布時間表!A1" display="回發布時間表" xr:uid="{00000000-0004-0000-4C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B37"/>
  <sheetViews>
    <sheetView workbookViewId="0">
      <selection activeCell="B1" sqref="B1"/>
    </sheetView>
  </sheetViews>
  <sheetFormatPr defaultRowHeight="16.149999999999999"/>
  <cols>
    <col min="1" max="1" width="93.59765625" customWidth="1"/>
  </cols>
  <sheetData>
    <row r="1" spans="1:2" ht="19.600000000000001">
      <c r="A1" s="12" t="s">
        <v>559</v>
      </c>
      <c r="B1" s="1" t="s">
        <v>13</v>
      </c>
    </row>
    <row r="2" spans="1:2" ht="19.600000000000001">
      <c r="A2" s="13" t="s">
        <v>243</v>
      </c>
    </row>
    <row r="3" spans="1:2" ht="19.600000000000001">
      <c r="A3" s="13" t="s">
        <v>492</v>
      </c>
    </row>
    <row r="4" spans="1:2" ht="19.600000000000001">
      <c r="A4" s="14" t="s">
        <v>1</v>
      </c>
    </row>
    <row r="5" spans="1:2" ht="19.600000000000001">
      <c r="A5" s="9" t="s">
        <v>257</v>
      </c>
    </row>
    <row r="6" spans="1:2" ht="19.600000000000001">
      <c r="A6" s="9" t="s">
        <v>258</v>
      </c>
    </row>
    <row r="7" spans="1:2" ht="19.600000000000001">
      <c r="A7" s="25" t="s">
        <v>260</v>
      </c>
    </row>
    <row r="8" spans="1:2" ht="19.600000000000001">
      <c r="A8" s="25" t="s">
        <v>262</v>
      </c>
    </row>
    <row r="9" spans="1:2" ht="19.600000000000001">
      <c r="A9" s="25" t="s">
        <v>264</v>
      </c>
    </row>
    <row r="10" spans="1:2" ht="19.600000000000001">
      <c r="A10" s="14" t="s">
        <v>2</v>
      </c>
    </row>
    <row r="11" spans="1:2" ht="19.600000000000001">
      <c r="A11" s="9" t="s">
        <v>19</v>
      </c>
    </row>
    <row r="12" spans="1:2" ht="78.349999999999994">
      <c r="A12" s="10" t="s">
        <v>471</v>
      </c>
    </row>
    <row r="13" spans="1:2" ht="19.600000000000001">
      <c r="A13" s="14" t="s">
        <v>4</v>
      </c>
    </row>
    <row r="14" spans="1:2" ht="95.05">
      <c r="A14" s="17" t="s">
        <v>484</v>
      </c>
    </row>
    <row r="15" spans="1:2" ht="19.600000000000001">
      <c r="A15" s="10" t="s">
        <v>266</v>
      </c>
    </row>
    <row r="16" spans="1:2" ht="19.600000000000001">
      <c r="A16" s="9" t="s">
        <v>5</v>
      </c>
    </row>
    <row r="17" spans="1:1" ht="39.200000000000003">
      <c r="A17" s="22" t="s">
        <v>485</v>
      </c>
    </row>
    <row r="18" spans="1:1" ht="39.200000000000003">
      <c r="A18" s="22" t="s">
        <v>486</v>
      </c>
    </row>
    <row r="19" spans="1:1" ht="19.600000000000001">
      <c r="A19" s="22" t="s">
        <v>142</v>
      </c>
    </row>
    <row r="20" spans="1:1" ht="19.600000000000001">
      <c r="A20" s="22" t="s">
        <v>487</v>
      </c>
    </row>
    <row r="21" spans="1:1" ht="19.600000000000001">
      <c r="A21" s="22" t="s">
        <v>488</v>
      </c>
    </row>
    <row r="22" spans="1:1" ht="19.600000000000001">
      <c r="A22" s="22" t="s">
        <v>489</v>
      </c>
    </row>
    <row r="23" spans="1:1" ht="19.600000000000001">
      <c r="A23" s="22" t="s">
        <v>490</v>
      </c>
    </row>
    <row r="24" spans="1:1" ht="19.600000000000001">
      <c r="A24" s="22" t="s">
        <v>491</v>
      </c>
    </row>
    <row r="25" spans="1:1" ht="19.600000000000001">
      <c r="A25" s="22" t="s">
        <v>495</v>
      </c>
    </row>
    <row r="26" spans="1:1" ht="58.75">
      <c r="A26" s="22" t="s">
        <v>496</v>
      </c>
    </row>
    <row r="27" spans="1:1" ht="19.600000000000001">
      <c r="A27" s="22" t="s">
        <v>94</v>
      </c>
    </row>
    <row r="28" spans="1:1" ht="19.600000000000001">
      <c r="A28" s="22" t="s">
        <v>956</v>
      </c>
    </row>
    <row r="29" spans="1:1" ht="19.600000000000001">
      <c r="A29" s="22" t="s">
        <v>7</v>
      </c>
    </row>
    <row r="30" spans="1:1" ht="19.600000000000001">
      <c r="A30" s="28" t="s">
        <v>8</v>
      </c>
    </row>
    <row r="31" spans="1:1" ht="39.200000000000003">
      <c r="A31" s="22" t="s">
        <v>482</v>
      </c>
    </row>
    <row r="32" spans="1:1" ht="39.200000000000003">
      <c r="A32" s="22" t="s">
        <v>493</v>
      </c>
    </row>
    <row r="33" spans="1:1" ht="19.600000000000001">
      <c r="A33" s="28" t="s">
        <v>9</v>
      </c>
    </row>
    <row r="34" spans="1:1" ht="39.200000000000003">
      <c r="A34" s="22" t="s">
        <v>494</v>
      </c>
    </row>
    <row r="35" spans="1:1" ht="19.600000000000001">
      <c r="A35" s="22" t="s">
        <v>26</v>
      </c>
    </row>
    <row r="36" spans="1:1" ht="39.200000000000003">
      <c r="A36" s="15" t="s">
        <v>12</v>
      </c>
    </row>
    <row r="37" spans="1:1" ht="20.2" thickBot="1">
      <c r="A37" s="16" t="s">
        <v>265</v>
      </c>
    </row>
  </sheetData>
  <phoneticPr fontId="14" type="noConversion"/>
  <hyperlinks>
    <hyperlink ref="B1" location="預告統計資料發布時間表!A1" display="回發布時間表" xr:uid="{00000000-0004-0000-0700-000000000000}"/>
  </hyperlink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I25"/>
  <sheetViews>
    <sheetView workbookViewId="0">
      <selection activeCell="I2" sqref="I2"/>
    </sheetView>
  </sheetViews>
  <sheetFormatPr defaultRowHeight="16.149999999999999"/>
  <cols>
    <col min="8" max="8" width="8.59765625" customWidth="1"/>
  </cols>
  <sheetData>
    <row r="1" spans="1:9" ht="16.7" thickBot="1">
      <c r="A1" s="487" t="s">
        <v>1751</v>
      </c>
      <c r="B1" s="488"/>
      <c r="C1" s="489"/>
      <c r="D1" s="490"/>
      <c r="E1" s="491"/>
      <c r="F1" s="492" t="s">
        <v>1752</v>
      </c>
      <c r="G1" s="1232" t="s">
        <v>1753</v>
      </c>
      <c r="H1" s="1233"/>
      <c r="I1" s="491"/>
    </row>
    <row r="2" spans="1:9" ht="16.7" thickBot="1">
      <c r="A2" s="487" t="s">
        <v>1754</v>
      </c>
      <c r="B2" s="493" t="s">
        <v>1755</v>
      </c>
      <c r="C2" s="494"/>
      <c r="D2" s="494"/>
      <c r="E2" s="495"/>
      <c r="F2" s="492" t="s">
        <v>1756</v>
      </c>
      <c r="G2" s="1234" t="s">
        <v>1784</v>
      </c>
      <c r="H2" s="1235"/>
      <c r="I2" s="161" t="s">
        <v>1129</v>
      </c>
    </row>
    <row r="3" spans="1:9" ht="47.25">
      <c r="A3" s="1236" t="s">
        <v>1757</v>
      </c>
      <c r="B3" s="1237"/>
      <c r="C3" s="1237"/>
      <c r="D3" s="1237"/>
      <c r="E3" s="1237"/>
      <c r="F3" s="1237"/>
      <c r="G3" s="1237"/>
      <c r="H3" s="1237"/>
      <c r="I3" s="496"/>
    </row>
    <row r="4" spans="1:9" ht="24.8" thickBot="1">
      <c r="A4" s="1238" t="s">
        <v>1785</v>
      </c>
      <c r="B4" s="1238"/>
      <c r="C4" s="1238"/>
      <c r="D4" s="1238"/>
      <c r="E4" s="1238"/>
      <c r="F4" s="1238"/>
      <c r="G4" s="1238"/>
      <c r="H4" s="1238"/>
      <c r="I4" s="497"/>
    </row>
    <row r="5" spans="1:9">
      <c r="A5" s="1239" t="s">
        <v>1758</v>
      </c>
      <c r="B5" s="1239"/>
      <c r="C5" s="1239"/>
      <c r="D5" s="1239"/>
      <c r="E5" s="1239"/>
      <c r="F5" s="1241" t="s">
        <v>1759</v>
      </c>
      <c r="G5" s="1242"/>
      <c r="H5" s="1242"/>
      <c r="I5" s="491"/>
    </row>
    <row r="6" spans="1:9" ht="16.7" thickBot="1">
      <c r="A6" s="1240"/>
      <c r="B6" s="1240"/>
      <c r="C6" s="1240"/>
      <c r="D6" s="1240"/>
      <c r="E6" s="1240"/>
      <c r="F6" s="1243"/>
      <c r="G6" s="1244"/>
      <c r="H6" s="1244"/>
      <c r="I6" s="491"/>
    </row>
    <row r="7" spans="1:9" ht="19.600000000000001">
      <c r="A7" s="1219" t="s">
        <v>1760</v>
      </c>
      <c r="B7" s="490" t="s">
        <v>1761</v>
      </c>
      <c r="C7" s="498"/>
      <c r="D7" s="498"/>
      <c r="E7" s="499"/>
      <c r="F7" s="500">
        <v>1</v>
      </c>
      <c r="G7" s="501"/>
      <c r="H7" s="501"/>
      <c r="I7" s="491"/>
    </row>
    <row r="8" spans="1:9" ht="19.600000000000001">
      <c r="A8" s="1220"/>
      <c r="B8" s="502" t="s">
        <v>1762</v>
      </c>
      <c r="C8" s="503"/>
      <c r="D8" s="504"/>
      <c r="E8" s="505"/>
      <c r="F8" s="506"/>
      <c r="G8" s="490"/>
      <c r="H8" s="490"/>
      <c r="I8" s="491"/>
    </row>
    <row r="9" spans="1:9" ht="19.600000000000001">
      <c r="A9" s="1220"/>
      <c r="B9" s="507" t="s">
        <v>1763</v>
      </c>
      <c r="C9" s="508"/>
      <c r="D9" s="499"/>
      <c r="E9" s="499"/>
      <c r="F9" s="506">
        <v>1</v>
      </c>
      <c r="G9" s="490"/>
      <c r="H9" s="490"/>
      <c r="I9" s="491"/>
    </row>
    <row r="10" spans="1:9" ht="19.600000000000001">
      <c r="A10" s="1220"/>
      <c r="B10" s="509" t="s">
        <v>1764</v>
      </c>
      <c r="C10" s="503"/>
      <c r="D10" s="503"/>
      <c r="E10" s="510"/>
      <c r="F10" s="506"/>
      <c r="G10" s="490"/>
      <c r="H10" s="511"/>
      <c r="I10" s="491"/>
    </row>
    <row r="11" spans="1:9" ht="19.600000000000001">
      <c r="A11" s="1221"/>
      <c r="B11" s="509" t="s">
        <v>1765</v>
      </c>
      <c r="C11" s="503"/>
      <c r="D11" s="503"/>
      <c r="E11" s="499"/>
      <c r="F11" s="512"/>
      <c r="G11" s="490"/>
      <c r="H11" s="511"/>
      <c r="I11" s="491"/>
    </row>
    <row r="12" spans="1:9" ht="19.600000000000001">
      <c r="A12" s="1222" t="s">
        <v>1766</v>
      </c>
      <c r="B12" s="513" t="s">
        <v>1767</v>
      </c>
      <c r="C12" s="514"/>
      <c r="D12" s="514"/>
      <c r="E12" s="498"/>
      <c r="F12" s="515">
        <v>3</v>
      </c>
      <c r="G12" s="516"/>
      <c r="H12" s="516"/>
      <c r="I12" s="491"/>
    </row>
    <row r="13" spans="1:9" ht="19.600000000000001">
      <c r="A13" s="1223"/>
      <c r="B13" s="517" t="s">
        <v>1768</v>
      </c>
      <c r="C13" s="518"/>
      <c r="D13" s="519"/>
      <c r="E13" s="510"/>
      <c r="F13" s="515"/>
      <c r="G13" s="516"/>
      <c r="H13" s="516"/>
      <c r="I13" s="491"/>
    </row>
    <row r="14" spans="1:9" ht="19.600000000000001">
      <c r="A14" s="1223"/>
      <c r="B14" s="517" t="s">
        <v>1769</v>
      </c>
      <c r="C14" s="518"/>
      <c r="D14" s="519"/>
      <c r="E14" s="510"/>
      <c r="F14" s="515">
        <v>3</v>
      </c>
      <c r="G14" s="516"/>
      <c r="H14" s="516"/>
      <c r="I14" s="491"/>
    </row>
    <row r="15" spans="1:9">
      <c r="A15" s="1223"/>
      <c r="B15" s="1225" t="s">
        <v>1770</v>
      </c>
      <c r="C15" s="520" t="s">
        <v>1771</v>
      </c>
      <c r="D15" s="520"/>
      <c r="E15" s="520"/>
      <c r="F15" s="515">
        <v>6</v>
      </c>
      <c r="G15" s="516"/>
      <c r="H15" s="516"/>
      <c r="I15" s="491"/>
    </row>
    <row r="16" spans="1:9">
      <c r="A16" s="1223"/>
      <c r="B16" s="1226"/>
      <c r="C16" s="1228" t="s">
        <v>1772</v>
      </c>
      <c r="D16" s="1229"/>
      <c r="E16" s="1230"/>
      <c r="F16" s="515">
        <v>6</v>
      </c>
      <c r="G16" s="516"/>
      <c r="H16" s="516"/>
      <c r="I16" s="491"/>
    </row>
    <row r="17" spans="1:9">
      <c r="A17" s="1223"/>
      <c r="B17" s="1227"/>
      <c r="C17" s="520" t="s">
        <v>1773</v>
      </c>
      <c r="D17" s="520"/>
      <c r="E17" s="520"/>
      <c r="F17" s="515"/>
      <c r="G17" s="516"/>
      <c r="H17" s="516"/>
      <c r="I17" s="491"/>
    </row>
    <row r="18" spans="1:9" ht="19.600000000000001">
      <c r="A18" s="1223"/>
      <c r="B18" s="517" t="s">
        <v>1774</v>
      </c>
      <c r="C18" s="518"/>
      <c r="D18" s="510"/>
      <c r="E18" s="510"/>
      <c r="F18" s="515"/>
      <c r="G18" s="516"/>
      <c r="H18" s="516"/>
      <c r="I18" s="491"/>
    </row>
    <row r="19" spans="1:9" ht="19.600000000000001">
      <c r="A19" s="1223"/>
      <c r="B19" s="521" t="s">
        <v>1775</v>
      </c>
      <c r="C19" s="499"/>
      <c r="D19" s="499"/>
      <c r="E19" s="510"/>
      <c r="F19" s="515">
        <v>1</v>
      </c>
      <c r="G19" s="516"/>
      <c r="H19" s="516"/>
      <c r="I19" s="491"/>
    </row>
    <row r="20" spans="1:9" ht="20.2" thickBot="1">
      <c r="A20" s="1224"/>
      <c r="B20" s="522" t="s">
        <v>1776</v>
      </c>
      <c r="C20" s="523"/>
      <c r="D20" s="524"/>
      <c r="E20" s="524"/>
      <c r="F20" s="525"/>
      <c r="G20" s="526"/>
      <c r="H20" s="526"/>
      <c r="I20" s="491"/>
    </row>
    <row r="21" spans="1:9">
      <c r="A21" s="527" t="s">
        <v>1777</v>
      </c>
      <c r="B21" s="528" t="s">
        <v>1778</v>
      </c>
      <c r="C21" s="528"/>
      <c r="D21" s="529" t="s">
        <v>1779</v>
      </c>
      <c r="E21" s="529"/>
      <c r="F21" s="527" t="s">
        <v>1780</v>
      </c>
      <c r="G21" s="527"/>
      <c r="H21" s="530"/>
      <c r="I21" s="491"/>
    </row>
    <row r="22" spans="1:9">
      <c r="A22" s="531"/>
      <c r="B22" s="531"/>
      <c r="C22" s="531"/>
      <c r="D22" s="532" t="s">
        <v>1781</v>
      </c>
      <c r="E22" s="532"/>
      <c r="F22" s="533" t="s">
        <v>1786</v>
      </c>
      <c r="G22" s="531"/>
      <c r="H22" s="534"/>
      <c r="I22" s="491"/>
    </row>
    <row r="23" spans="1:9">
      <c r="A23" s="527"/>
      <c r="B23" s="527"/>
      <c r="C23" s="527"/>
      <c r="D23" s="535"/>
      <c r="E23" s="535"/>
      <c r="F23" s="529"/>
      <c r="G23" s="531"/>
      <c r="H23" s="530"/>
      <c r="I23" s="491"/>
    </row>
    <row r="24" spans="1:9">
      <c r="A24" s="1231" t="s">
        <v>1782</v>
      </c>
      <c r="B24" s="1231"/>
      <c r="C24" s="1231"/>
      <c r="D24" s="1231"/>
      <c r="E24" s="1231"/>
      <c r="F24" s="1231"/>
      <c r="G24" s="1231"/>
      <c r="H24" s="1231"/>
      <c r="I24" s="491"/>
    </row>
    <row r="25" spans="1:9">
      <c r="A25" s="536" t="s">
        <v>1783</v>
      </c>
      <c r="B25" s="491"/>
      <c r="C25" s="491"/>
      <c r="D25" s="491"/>
      <c r="E25" s="491"/>
      <c r="F25" s="490"/>
      <c r="G25" s="490"/>
      <c r="H25" s="537"/>
      <c r="I25" s="490"/>
    </row>
  </sheetData>
  <mergeCells count="11">
    <mergeCell ref="G1:H1"/>
    <mergeCell ref="G2:H2"/>
    <mergeCell ref="A3:H3"/>
    <mergeCell ref="A4:H4"/>
    <mergeCell ref="A5:E6"/>
    <mergeCell ref="F5:H6"/>
    <mergeCell ref="A7:A11"/>
    <mergeCell ref="A12:A20"/>
    <mergeCell ref="B15:B17"/>
    <mergeCell ref="C16:E16"/>
    <mergeCell ref="A24:H24"/>
  </mergeCells>
  <phoneticPr fontId="14" type="noConversion"/>
  <hyperlinks>
    <hyperlink ref="I2" location="預告統計資料發布時間表!A1" display="回發布時間表" xr:uid="{00000000-0004-0000-4D00-000000000000}"/>
  </hyperlink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V30"/>
  <sheetViews>
    <sheetView topLeftCell="J1" workbookViewId="0">
      <selection activeCell="V2" sqref="V2"/>
    </sheetView>
  </sheetViews>
  <sheetFormatPr defaultRowHeight="16.149999999999999"/>
  <cols>
    <col min="1" max="1" width="14.69921875" bestFit="1" customWidth="1"/>
    <col min="3" max="4" width="12.3984375" bestFit="1" customWidth="1"/>
    <col min="5" max="5" width="14.69921875" bestFit="1" customWidth="1"/>
    <col min="6" max="8" width="12.3984375" bestFit="1" customWidth="1"/>
    <col min="9" max="9" width="17.09765625" bestFit="1" customWidth="1"/>
    <col min="10" max="10" width="14.69921875" bestFit="1" customWidth="1"/>
    <col min="11" max="11" width="17.5" customWidth="1"/>
    <col min="12" max="12" width="23" bestFit="1" customWidth="1"/>
    <col min="13" max="13" width="12.3984375" bestFit="1" customWidth="1"/>
    <col min="14" max="14" width="10" bestFit="1" customWidth="1"/>
    <col min="15" max="15" width="17.09765625" bestFit="1" customWidth="1"/>
    <col min="16" max="16" width="19.5" bestFit="1" customWidth="1"/>
    <col min="17" max="17" width="8.8984375" bestFit="1" customWidth="1"/>
  </cols>
  <sheetData>
    <row r="1" spans="1:22" ht="16.7" thickBot="1">
      <c r="A1" s="538" t="s">
        <v>1788</v>
      </c>
      <c r="B1" s="539"/>
      <c r="C1" s="539"/>
      <c r="D1" s="539"/>
      <c r="E1" s="539"/>
      <c r="F1" s="539"/>
      <c r="G1" s="540" t="s">
        <v>1067</v>
      </c>
      <c r="H1" s="1249" t="s">
        <v>1789</v>
      </c>
      <c r="I1" s="1249"/>
      <c r="J1" s="541"/>
      <c r="K1" s="538" t="s">
        <v>1788</v>
      </c>
      <c r="L1" s="539"/>
      <c r="M1" s="539"/>
      <c r="N1" s="539"/>
      <c r="O1" s="539"/>
      <c r="P1" s="539"/>
      <c r="Q1" s="539"/>
      <c r="R1" s="539"/>
      <c r="S1" s="540" t="s">
        <v>1067</v>
      </c>
      <c r="T1" s="1249" t="s">
        <v>1182</v>
      </c>
      <c r="U1" s="1249"/>
      <c r="V1" s="541"/>
    </row>
    <row r="2" spans="1:22" ht="16.7" thickBot="1">
      <c r="A2" s="542" t="s">
        <v>1790</v>
      </c>
      <c r="B2" s="543" t="s">
        <v>1791</v>
      </c>
      <c r="C2" s="544"/>
      <c r="D2" s="544"/>
      <c r="E2" s="544"/>
      <c r="F2" s="544"/>
      <c r="G2" s="540" t="s">
        <v>1224</v>
      </c>
      <c r="H2" s="1249" t="s">
        <v>1825</v>
      </c>
      <c r="I2" s="1249"/>
      <c r="J2" s="427" t="s">
        <v>1129</v>
      </c>
      <c r="K2" s="542" t="s">
        <v>1790</v>
      </c>
      <c r="L2" s="543" t="s">
        <v>1791</v>
      </c>
      <c r="M2" s="544"/>
      <c r="N2" s="544"/>
      <c r="O2" s="544"/>
      <c r="P2" s="544"/>
      <c r="Q2" s="544"/>
      <c r="R2" s="544"/>
      <c r="S2" s="540" t="s">
        <v>1224</v>
      </c>
      <c r="T2" s="1249" t="s">
        <v>1825</v>
      </c>
      <c r="U2" s="1249"/>
      <c r="V2" s="427" t="s">
        <v>1129</v>
      </c>
    </row>
    <row r="3" spans="1:22">
      <c r="A3" s="539"/>
      <c r="B3" s="539"/>
      <c r="C3" s="539"/>
      <c r="D3" s="539"/>
      <c r="E3" s="539"/>
      <c r="F3" s="539"/>
      <c r="G3" s="539"/>
      <c r="H3" s="539"/>
      <c r="I3" s="539"/>
      <c r="J3" s="541"/>
      <c r="K3" s="539"/>
      <c r="L3" s="539"/>
      <c r="M3" s="539"/>
      <c r="N3" s="539"/>
      <c r="O3" s="539"/>
      <c r="P3" s="539"/>
      <c r="Q3" s="539"/>
      <c r="R3" s="539"/>
      <c r="S3" s="539"/>
      <c r="T3" s="539"/>
      <c r="U3" s="539"/>
      <c r="V3" s="541"/>
    </row>
    <row r="4" spans="1:22" ht="22.5">
      <c r="A4" s="1250" t="s">
        <v>1792</v>
      </c>
      <c r="B4" s="1250"/>
      <c r="C4" s="1250"/>
      <c r="D4" s="1250"/>
      <c r="E4" s="1250"/>
      <c r="F4" s="1250"/>
      <c r="G4" s="1250"/>
      <c r="H4" s="1250"/>
      <c r="I4" s="1250"/>
      <c r="J4" s="541"/>
      <c r="K4" s="1250" t="s">
        <v>1793</v>
      </c>
      <c r="L4" s="1250"/>
      <c r="M4" s="1250"/>
      <c r="N4" s="1250"/>
      <c r="O4" s="1250"/>
      <c r="P4" s="1250"/>
      <c r="Q4" s="1250"/>
      <c r="R4" s="1250"/>
      <c r="S4" s="1250"/>
      <c r="T4" s="1250"/>
      <c r="U4" s="1250"/>
      <c r="V4" s="541"/>
    </row>
    <row r="5" spans="1:22">
      <c r="A5" s="539"/>
      <c r="B5" s="539"/>
      <c r="C5" s="539"/>
      <c r="D5" s="539"/>
      <c r="E5" s="539"/>
      <c r="F5" s="539"/>
      <c r="G5" s="545"/>
      <c r="H5" s="539"/>
      <c r="I5" s="539"/>
      <c r="J5" s="541"/>
      <c r="K5" s="539"/>
      <c r="L5" s="539"/>
      <c r="M5" s="539"/>
      <c r="N5" s="539"/>
      <c r="O5" s="539"/>
      <c r="P5" s="539"/>
      <c r="Q5" s="539"/>
      <c r="R5" s="539"/>
      <c r="S5" s="539"/>
      <c r="T5" s="545" t="s">
        <v>1794</v>
      </c>
      <c r="U5" s="545"/>
      <c r="V5" s="541"/>
    </row>
    <row r="6" spans="1:22" ht="16.7" thickBot="1">
      <c r="A6" s="539"/>
      <c r="B6" s="1251" t="s">
        <v>1795</v>
      </c>
      <c r="C6" s="1251"/>
      <c r="D6" s="1251"/>
      <c r="E6" s="1251"/>
      <c r="F6" s="1251"/>
      <c r="G6" s="1251"/>
      <c r="H6" s="541"/>
      <c r="I6" s="545" t="s">
        <v>1796</v>
      </c>
      <c r="J6" s="541"/>
      <c r="K6" s="1251" t="s">
        <v>1797</v>
      </c>
      <c r="L6" s="1251"/>
      <c r="M6" s="1251"/>
      <c r="N6" s="1251"/>
      <c r="O6" s="1251"/>
      <c r="P6" s="1251"/>
      <c r="Q6" s="1251"/>
      <c r="R6" s="1251"/>
      <c r="S6" s="1251"/>
      <c r="T6" s="1251"/>
      <c r="U6" s="1251"/>
      <c r="V6" s="541"/>
    </row>
    <row r="7" spans="1:22">
      <c r="A7" s="546" t="s">
        <v>1798</v>
      </c>
      <c r="B7" s="547" t="s">
        <v>1799</v>
      </c>
      <c r="C7" s="1252" t="s">
        <v>1800</v>
      </c>
      <c r="D7" s="1252"/>
      <c r="E7" s="1252"/>
      <c r="F7" s="1252"/>
      <c r="G7" s="1253" t="s">
        <v>1801</v>
      </c>
      <c r="H7" s="1253"/>
      <c r="I7" s="1253"/>
      <c r="J7" s="541"/>
      <c r="K7" s="546" t="s">
        <v>1798</v>
      </c>
      <c r="L7" s="547" t="s">
        <v>1799</v>
      </c>
      <c r="M7" s="1254" t="s">
        <v>1801</v>
      </c>
      <c r="N7" s="1254"/>
      <c r="O7" s="1254"/>
      <c r="P7" s="1254"/>
      <c r="Q7" s="1254"/>
      <c r="R7" s="1254"/>
      <c r="S7" s="1254"/>
      <c r="T7" s="1254"/>
      <c r="U7" s="1254"/>
      <c r="V7" s="541"/>
    </row>
    <row r="8" spans="1:22" ht="49" thickBot="1">
      <c r="A8" s="544"/>
      <c r="B8" s="548" t="s">
        <v>1802</v>
      </c>
      <c r="C8" s="549" t="s">
        <v>1803</v>
      </c>
      <c r="D8" s="549" t="s">
        <v>1804</v>
      </c>
      <c r="E8" s="549" t="s">
        <v>1805</v>
      </c>
      <c r="F8" s="549" t="s">
        <v>1806</v>
      </c>
      <c r="G8" s="550" t="s">
        <v>1807</v>
      </c>
      <c r="H8" s="550" t="s">
        <v>1808</v>
      </c>
      <c r="I8" s="549" t="s">
        <v>1809</v>
      </c>
      <c r="J8" s="541"/>
      <c r="K8" s="544"/>
      <c r="L8" s="548" t="s">
        <v>1802</v>
      </c>
      <c r="M8" s="551" t="s">
        <v>1810</v>
      </c>
      <c r="N8" s="549" t="s">
        <v>1811</v>
      </c>
      <c r="O8" s="549" t="s">
        <v>1812</v>
      </c>
      <c r="P8" s="549" t="s">
        <v>1813</v>
      </c>
      <c r="Q8" s="552" t="s">
        <v>1814</v>
      </c>
      <c r="R8" s="553" t="s">
        <v>1815</v>
      </c>
      <c r="S8" s="1248" t="s">
        <v>1816</v>
      </c>
      <c r="T8" s="1248"/>
      <c r="U8" s="1248"/>
      <c r="V8" s="541"/>
    </row>
    <row r="9" spans="1:22">
      <c r="A9" s="554" t="s">
        <v>1817</v>
      </c>
      <c r="B9" s="555" t="s">
        <v>1818</v>
      </c>
      <c r="C9" s="556" t="s">
        <v>1818</v>
      </c>
      <c r="D9" s="557" t="s">
        <v>1104</v>
      </c>
      <c r="E9" s="557" t="s">
        <v>1104</v>
      </c>
      <c r="F9" s="558" t="s">
        <v>1104</v>
      </c>
      <c r="G9" s="557" t="s">
        <v>1818</v>
      </c>
      <c r="H9" s="557" t="s">
        <v>1818</v>
      </c>
      <c r="I9" s="557" t="s">
        <v>1110</v>
      </c>
      <c r="J9" s="541"/>
      <c r="K9" s="554" t="s">
        <v>1817</v>
      </c>
      <c r="L9" s="555" t="s">
        <v>1110</v>
      </c>
      <c r="M9" s="556" t="s">
        <v>1110</v>
      </c>
      <c r="N9" s="557" t="s">
        <v>1110</v>
      </c>
      <c r="O9" s="557" t="s">
        <v>1110</v>
      </c>
      <c r="P9" s="558" t="s">
        <v>1110</v>
      </c>
      <c r="Q9" s="559" t="s">
        <v>1110</v>
      </c>
      <c r="R9" s="559" t="s">
        <v>1818</v>
      </c>
      <c r="S9" s="1247" t="s">
        <v>1110</v>
      </c>
      <c r="T9" s="1247"/>
      <c r="U9" s="1247"/>
      <c r="V9" s="541"/>
    </row>
    <row r="10" spans="1:22">
      <c r="A10" s="554"/>
      <c r="B10" s="560"/>
      <c r="C10" s="561"/>
      <c r="D10" s="562"/>
      <c r="E10" s="562"/>
      <c r="F10" s="562"/>
      <c r="G10" s="539"/>
      <c r="H10" s="539"/>
      <c r="I10" s="539"/>
      <c r="J10" s="541"/>
      <c r="K10" s="554"/>
      <c r="L10" s="560"/>
      <c r="M10" s="561"/>
      <c r="N10" s="562"/>
      <c r="O10" s="562"/>
      <c r="P10" s="562"/>
      <c r="Q10" s="563"/>
      <c r="R10" s="563"/>
      <c r="S10" s="1245"/>
      <c r="T10" s="1245"/>
      <c r="U10" s="1245"/>
      <c r="V10" s="541"/>
    </row>
    <row r="11" spans="1:22">
      <c r="A11" s="564"/>
      <c r="B11" s="555"/>
      <c r="C11" s="565"/>
      <c r="D11" s="566"/>
      <c r="E11" s="566"/>
      <c r="F11" s="539"/>
      <c r="G11" s="539"/>
      <c r="H11" s="539"/>
      <c r="I11" s="539"/>
      <c r="J11" s="541"/>
      <c r="K11" s="554"/>
      <c r="L11" s="560"/>
      <c r="M11" s="561"/>
      <c r="N11" s="562"/>
      <c r="O11" s="562"/>
      <c r="P11" s="562"/>
      <c r="Q11" s="563"/>
      <c r="R11" s="563"/>
      <c r="S11" s="1245"/>
      <c r="T11" s="1245"/>
      <c r="U11" s="1245"/>
      <c r="V11" s="541"/>
    </row>
    <row r="12" spans="1:22">
      <c r="A12" s="554"/>
      <c r="B12" s="567"/>
      <c r="C12" s="568"/>
      <c r="D12" s="569"/>
      <c r="E12" s="569"/>
      <c r="F12" s="569"/>
      <c r="G12" s="539"/>
      <c r="H12" s="539"/>
      <c r="I12" s="539"/>
      <c r="J12" s="541"/>
      <c r="K12" s="554"/>
      <c r="L12" s="560"/>
      <c r="M12" s="561"/>
      <c r="N12" s="562"/>
      <c r="O12" s="562"/>
      <c r="P12" s="562"/>
      <c r="Q12" s="563"/>
      <c r="R12" s="563"/>
      <c r="S12" s="1245"/>
      <c r="T12" s="1245"/>
      <c r="U12" s="1245"/>
      <c r="V12" s="541"/>
    </row>
    <row r="13" spans="1:22">
      <c r="A13" s="554"/>
      <c r="B13" s="567"/>
      <c r="C13" s="568"/>
      <c r="D13" s="569"/>
      <c r="E13" s="569"/>
      <c r="F13" s="569"/>
      <c r="G13" s="539"/>
      <c r="H13" s="539"/>
      <c r="I13" s="539"/>
      <c r="J13" s="541"/>
      <c r="K13" s="554"/>
      <c r="L13" s="567"/>
      <c r="M13" s="568"/>
      <c r="N13" s="569"/>
      <c r="O13" s="569"/>
      <c r="P13" s="569"/>
      <c r="Q13" s="570"/>
      <c r="R13" s="570"/>
      <c r="S13" s="1245"/>
      <c r="T13" s="1245"/>
      <c r="U13" s="1245"/>
      <c r="V13" s="541"/>
    </row>
    <row r="14" spans="1:22">
      <c r="A14" s="554"/>
      <c r="B14" s="567"/>
      <c r="C14" s="568"/>
      <c r="D14" s="569"/>
      <c r="E14" s="569"/>
      <c r="F14" s="569"/>
      <c r="G14" s="539"/>
      <c r="H14" s="539"/>
      <c r="I14" s="539"/>
      <c r="J14" s="541"/>
      <c r="K14" s="554"/>
      <c r="L14" s="567"/>
      <c r="M14" s="568"/>
      <c r="N14" s="569"/>
      <c r="O14" s="569"/>
      <c r="P14" s="569"/>
      <c r="Q14" s="570"/>
      <c r="R14" s="570"/>
      <c r="S14" s="1245"/>
      <c r="T14" s="1245"/>
      <c r="U14" s="1245"/>
      <c r="V14" s="541"/>
    </row>
    <row r="15" spans="1:22">
      <c r="A15" s="554"/>
      <c r="B15" s="567"/>
      <c r="C15" s="568"/>
      <c r="D15" s="569"/>
      <c r="E15" s="569"/>
      <c r="F15" s="569"/>
      <c r="G15" s="539"/>
      <c r="H15" s="539"/>
      <c r="I15" s="539"/>
      <c r="J15" s="541"/>
      <c r="K15" s="554"/>
      <c r="L15" s="567"/>
      <c r="M15" s="568"/>
      <c r="N15" s="569"/>
      <c r="O15" s="569"/>
      <c r="P15" s="569"/>
      <c r="Q15" s="570"/>
      <c r="R15" s="570"/>
      <c r="S15" s="1245"/>
      <c r="T15" s="1245"/>
      <c r="U15" s="1245"/>
      <c r="V15" s="541"/>
    </row>
    <row r="16" spans="1:22">
      <c r="A16" s="554"/>
      <c r="B16" s="567"/>
      <c r="C16" s="568"/>
      <c r="D16" s="569"/>
      <c r="E16" s="569"/>
      <c r="F16" s="569"/>
      <c r="G16" s="539"/>
      <c r="H16" s="539"/>
      <c r="I16" s="539"/>
      <c r="J16" s="541"/>
      <c r="K16" s="554"/>
      <c r="L16" s="567"/>
      <c r="M16" s="568"/>
      <c r="N16" s="569"/>
      <c r="O16" s="569"/>
      <c r="P16" s="569"/>
      <c r="Q16" s="570"/>
      <c r="R16" s="570"/>
      <c r="S16" s="1245"/>
      <c r="T16" s="1245"/>
      <c r="U16" s="1245"/>
      <c r="V16" s="541"/>
    </row>
    <row r="17" spans="1:22">
      <c r="A17" s="554"/>
      <c r="B17" s="560"/>
      <c r="C17" s="561"/>
      <c r="D17" s="562"/>
      <c r="E17" s="562"/>
      <c r="F17" s="562"/>
      <c r="G17" s="539"/>
      <c r="H17" s="539"/>
      <c r="I17" s="539"/>
      <c r="J17" s="541"/>
      <c r="K17" s="554"/>
      <c r="L17" s="567"/>
      <c r="M17" s="568"/>
      <c r="N17" s="569"/>
      <c r="O17" s="569"/>
      <c r="P17" s="569"/>
      <c r="Q17" s="570"/>
      <c r="R17" s="570"/>
      <c r="S17" s="1245"/>
      <c r="T17" s="1245"/>
      <c r="U17" s="1245"/>
      <c r="V17" s="541"/>
    </row>
    <row r="18" spans="1:22">
      <c r="A18" s="564"/>
      <c r="B18" s="555"/>
      <c r="C18" s="565"/>
      <c r="D18" s="566"/>
      <c r="E18" s="566"/>
      <c r="F18" s="539"/>
      <c r="G18" s="539"/>
      <c r="H18" s="539"/>
      <c r="I18" s="539"/>
      <c r="J18" s="541"/>
      <c r="K18" s="554"/>
      <c r="L18" s="560"/>
      <c r="M18" s="561"/>
      <c r="N18" s="562"/>
      <c r="O18" s="562"/>
      <c r="P18" s="562"/>
      <c r="Q18" s="563"/>
      <c r="R18" s="563"/>
      <c r="S18" s="1245"/>
      <c r="T18" s="1245"/>
      <c r="U18" s="1245"/>
      <c r="V18" s="541"/>
    </row>
    <row r="19" spans="1:22">
      <c r="A19" s="554"/>
      <c r="B19" s="567"/>
      <c r="C19" s="568"/>
      <c r="D19" s="569"/>
      <c r="E19" s="569"/>
      <c r="F19" s="569"/>
      <c r="G19" s="539"/>
      <c r="H19" s="539"/>
      <c r="I19" s="539"/>
      <c r="J19" s="541"/>
      <c r="K19" s="554"/>
      <c r="L19" s="567"/>
      <c r="M19" s="568"/>
      <c r="N19" s="569"/>
      <c r="O19" s="569"/>
      <c r="P19" s="569"/>
      <c r="Q19" s="570"/>
      <c r="R19" s="570"/>
      <c r="S19" s="1245"/>
      <c r="T19" s="1245"/>
      <c r="U19" s="1245"/>
      <c r="V19" s="541"/>
    </row>
    <row r="20" spans="1:22">
      <c r="A20" s="554"/>
      <c r="B20" s="567"/>
      <c r="C20" s="568"/>
      <c r="D20" s="569"/>
      <c r="E20" s="569"/>
      <c r="F20" s="569"/>
      <c r="G20" s="539"/>
      <c r="H20" s="539"/>
      <c r="I20" s="539"/>
      <c r="J20" s="541"/>
      <c r="K20" s="554"/>
      <c r="L20" s="567"/>
      <c r="M20" s="568"/>
      <c r="N20" s="569"/>
      <c r="O20" s="569"/>
      <c r="P20" s="569"/>
      <c r="Q20" s="570"/>
      <c r="R20" s="570"/>
      <c r="S20" s="1245"/>
      <c r="T20" s="1245"/>
      <c r="U20" s="1245"/>
      <c r="V20" s="541"/>
    </row>
    <row r="21" spans="1:22">
      <c r="A21" s="554"/>
      <c r="B21" s="567"/>
      <c r="C21" s="568"/>
      <c r="D21" s="569"/>
      <c r="E21" s="569"/>
      <c r="F21" s="569"/>
      <c r="G21" s="539"/>
      <c r="H21" s="539"/>
      <c r="I21" s="539"/>
      <c r="J21" s="541"/>
      <c r="K21" s="554"/>
      <c r="L21" s="567"/>
      <c r="M21" s="568"/>
      <c r="N21" s="569"/>
      <c r="O21" s="569"/>
      <c r="P21" s="569"/>
      <c r="Q21" s="570"/>
      <c r="R21" s="570"/>
      <c r="S21" s="1245"/>
      <c r="T21" s="1245"/>
      <c r="U21" s="1245"/>
      <c r="V21" s="541"/>
    </row>
    <row r="22" spans="1:22">
      <c r="A22" s="554"/>
      <c r="B22" s="567"/>
      <c r="C22" s="568"/>
      <c r="D22" s="569"/>
      <c r="E22" s="569"/>
      <c r="F22" s="569"/>
      <c r="G22" s="539"/>
      <c r="H22" s="539"/>
      <c r="I22" s="539"/>
      <c r="J22" s="541"/>
      <c r="K22" s="554"/>
      <c r="L22" s="567"/>
      <c r="M22" s="568"/>
      <c r="N22" s="569"/>
      <c r="O22" s="569"/>
      <c r="P22" s="569"/>
      <c r="Q22" s="570"/>
      <c r="R22" s="570"/>
      <c r="S22" s="1245"/>
      <c r="T22" s="1245"/>
      <c r="U22" s="1245"/>
      <c r="V22" s="541"/>
    </row>
    <row r="23" spans="1:22">
      <c r="A23" s="554"/>
      <c r="B23" s="567"/>
      <c r="C23" s="568"/>
      <c r="D23" s="569"/>
      <c r="E23" s="569"/>
      <c r="F23" s="569"/>
      <c r="G23" s="539"/>
      <c r="H23" s="539"/>
      <c r="I23" s="539"/>
      <c r="J23" s="541"/>
      <c r="K23" s="554"/>
      <c r="L23" s="567"/>
      <c r="M23" s="568"/>
      <c r="N23" s="569"/>
      <c r="O23" s="569"/>
      <c r="P23" s="569"/>
      <c r="Q23" s="570"/>
      <c r="R23" s="570"/>
      <c r="S23" s="1245"/>
      <c r="T23" s="1245"/>
      <c r="U23" s="1245"/>
      <c r="V23" s="541"/>
    </row>
    <row r="24" spans="1:22">
      <c r="A24" s="564"/>
      <c r="B24" s="567"/>
      <c r="C24" s="568"/>
      <c r="D24" s="569"/>
      <c r="E24" s="569"/>
      <c r="F24" s="569"/>
      <c r="G24" s="539"/>
      <c r="H24" s="539"/>
      <c r="I24" s="539"/>
      <c r="J24" s="541"/>
      <c r="K24" s="554"/>
      <c r="L24" s="567"/>
      <c r="M24" s="568"/>
      <c r="N24" s="569"/>
      <c r="O24" s="569"/>
      <c r="P24" s="569"/>
      <c r="Q24" s="570"/>
      <c r="R24" s="570"/>
      <c r="S24" s="1245"/>
      <c r="T24" s="1245"/>
      <c r="U24" s="1245"/>
      <c r="V24" s="541"/>
    </row>
    <row r="25" spans="1:22" ht="16.7" thickBot="1">
      <c r="A25" s="549"/>
      <c r="B25" s="571"/>
      <c r="C25" s="572"/>
      <c r="D25" s="573"/>
      <c r="E25" s="573"/>
      <c r="F25" s="573"/>
      <c r="G25" s="544"/>
      <c r="H25" s="544"/>
      <c r="I25" s="544"/>
      <c r="J25" s="541"/>
      <c r="K25" s="574"/>
      <c r="L25" s="575"/>
      <c r="M25" s="576"/>
      <c r="N25" s="543"/>
      <c r="O25" s="543"/>
      <c r="P25" s="543"/>
      <c r="Q25" s="544"/>
      <c r="R25" s="544"/>
      <c r="S25" s="1246"/>
      <c r="T25" s="1246"/>
      <c r="U25" s="1246"/>
      <c r="V25" s="541"/>
    </row>
    <row r="26" spans="1:22">
      <c r="A26" s="541"/>
      <c r="B26" s="541"/>
      <c r="C26" s="541"/>
      <c r="D26" s="541"/>
      <c r="E26" s="541"/>
      <c r="F26" s="541"/>
      <c r="G26" s="541"/>
      <c r="H26" s="541"/>
      <c r="I26" s="541"/>
      <c r="J26" s="541"/>
      <c r="K26" s="577" t="s">
        <v>1819</v>
      </c>
      <c r="L26" s="578"/>
      <c r="M26" s="578" t="s">
        <v>1820</v>
      </c>
      <c r="N26" s="539"/>
      <c r="O26" s="578" t="s">
        <v>1336</v>
      </c>
      <c r="P26" s="539"/>
      <c r="Q26" s="539"/>
      <c r="R26" s="539" t="s">
        <v>1821</v>
      </c>
      <c r="S26" s="539"/>
      <c r="T26" s="539" t="s">
        <v>1822</v>
      </c>
      <c r="U26" s="539"/>
      <c r="V26" s="541"/>
    </row>
    <row r="27" spans="1:22">
      <c r="A27" s="541"/>
      <c r="B27" s="541"/>
      <c r="C27" s="541"/>
      <c r="D27" s="541"/>
      <c r="E27" s="541"/>
      <c r="F27" s="541"/>
      <c r="G27" s="541"/>
      <c r="H27" s="541"/>
      <c r="I27" s="541"/>
      <c r="J27" s="541"/>
      <c r="K27" s="579"/>
      <c r="L27" s="579"/>
      <c r="M27" s="577"/>
      <c r="N27" s="539"/>
      <c r="O27" s="578" t="s">
        <v>1337</v>
      </c>
      <c r="P27" s="580"/>
      <c r="Q27" s="580"/>
      <c r="R27" s="580"/>
      <c r="S27" s="545"/>
      <c r="T27" s="539"/>
      <c r="U27" s="539"/>
      <c r="V27" s="541"/>
    </row>
    <row r="28" spans="1:22">
      <c r="A28" s="541"/>
      <c r="B28" s="541"/>
      <c r="C28" s="541"/>
      <c r="D28" s="541"/>
      <c r="E28" s="541"/>
      <c r="F28" s="541"/>
      <c r="G28" s="541"/>
      <c r="H28" s="541"/>
      <c r="I28" s="541"/>
      <c r="J28" s="541"/>
      <c r="K28" s="539"/>
      <c r="L28" s="539"/>
      <c r="M28" s="539"/>
      <c r="N28" s="539"/>
      <c r="O28" s="539"/>
      <c r="P28" s="539"/>
      <c r="Q28" s="539"/>
      <c r="R28" s="539"/>
      <c r="S28" s="539"/>
      <c r="T28" s="539"/>
      <c r="U28" s="539"/>
      <c r="V28" s="541"/>
    </row>
    <row r="29" spans="1:22">
      <c r="A29" s="541"/>
      <c r="B29" s="541"/>
      <c r="C29" s="541"/>
      <c r="D29" s="541"/>
      <c r="E29" s="541"/>
      <c r="F29" s="541"/>
      <c r="G29" s="541"/>
      <c r="H29" s="541"/>
      <c r="I29" s="541"/>
      <c r="J29" s="541"/>
      <c r="K29" s="539" t="s">
        <v>1823</v>
      </c>
      <c r="L29" s="539"/>
      <c r="M29" s="539"/>
      <c r="N29" s="539"/>
      <c r="O29" s="539"/>
      <c r="P29" s="539"/>
      <c r="Q29" s="539"/>
      <c r="R29" s="539"/>
      <c r="S29" s="539"/>
      <c r="T29" s="539"/>
      <c r="U29" s="539"/>
      <c r="V29" s="541"/>
    </row>
    <row r="30" spans="1:22">
      <c r="A30" s="541"/>
      <c r="B30" s="541"/>
      <c r="C30" s="541"/>
      <c r="D30" s="541"/>
      <c r="E30" s="541"/>
      <c r="F30" s="541"/>
      <c r="G30" s="541"/>
      <c r="H30" s="541"/>
      <c r="I30" s="541"/>
      <c r="J30" s="541"/>
      <c r="K30" s="539" t="s">
        <v>1824</v>
      </c>
      <c r="L30" s="539"/>
      <c r="M30" s="539"/>
      <c r="N30" s="539"/>
      <c r="O30" s="539"/>
      <c r="P30" s="539"/>
      <c r="Q30" s="539"/>
      <c r="R30" s="539"/>
      <c r="S30" s="539"/>
      <c r="T30" s="539"/>
      <c r="U30" s="539"/>
      <c r="V30" s="541"/>
    </row>
  </sheetData>
  <protectedRanges>
    <protectedRange sqref="B7:K9 B10:B27 C18:K18 C21:K21" name="範圍1"/>
    <protectedRange sqref="P8:V10 P17:S17 P24:S24 P27:S27 U17:V17 U24:V24 U27:V27 N8:O30 T11:T30" name="範圍1_1"/>
  </protectedRanges>
  <mergeCells count="29">
    <mergeCell ref="S8:U8"/>
    <mergeCell ref="H1:I1"/>
    <mergeCell ref="T1:U1"/>
    <mergeCell ref="H2:I2"/>
    <mergeCell ref="T2:U2"/>
    <mergeCell ref="A4:I4"/>
    <mergeCell ref="K4:U4"/>
    <mergeCell ref="B6:G6"/>
    <mergeCell ref="K6:U6"/>
    <mergeCell ref="C7:F7"/>
    <mergeCell ref="G7:I7"/>
    <mergeCell ref="M7:U7"/>
    <mergeCell ref="S20:U20"/>
    <mergeCell ref="S9:U9"/>
    <mergeCell ref="S10:U10"/>
    <mergeCell ref="S11:U11"/>
    <mergeCell ref="S12:U12"/>
    <mergeCell ref="S13:U13"/>
    <mergeCell ref="S14:U14"/>
    <mergeCell ref="S15:U15"/>
    <mergeCell ref="S16:U16"/>
    <mergeCell ref="S17:U17"/>
    <mergeCell ref="S18:U18"/>
    <mergeCell ref="S19:U19"/>
    <mergeCell ref="S21:U21"/>
    <mergeCell ref="S22:U22"/>
    <mergeCell ref="S23:U23"/>
    <mergeCell ref="S24:U24"/>
    <mergeCell ref="S25:U25"/>
  </mergeCells>
  <phoneticPr fontId="14" type="noConversion"/>
  <hyperlinks>
    <hyperlink ref="V2" location="預告統計資料發布時間表!A1" display="回發布時間表" xr:uid="{00000000-0004-0000-4E00-000000000000}"/>
    <hyperlink ref="J2" location="預告統計資料發布時間表!A1" display="回發布時間表" xr:uid="{00000000-0004-0000-4E00-000001000000}"/>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S31"/>
  <sheetViews>
    <sheetView workbookViewId="0">
      <selection activeCell="S1" sqref="S1"/>
    </sheetView>
  </sheetViews>
  <sheetFormatPr defaultRowHeight="16.149999999999999"/>
  <sheetData>
    <row r="1" spans="1:19">
      <c r="A1" s="1274" t="s">
        <v>1828</v>
      </c>
      <c r="B1" s="1275"/>
      <c r="C1" s="581"/>
      <c r="D1" s="582"/>
      <c r="E1" s="582"/>
      <c r="F1" s="582"/>
      <c r="G1" s="582"/>
      <c r="H1" s="582"/>
      <c r="I1" s="582"/>
      <c r="J1" s="582"/>
      <c r="K1" s="582"/>
      <c r="L1" s="582"/>
      <c r="M1" s="582"/>
      <c r="N1" s="1276" t="s">
        <v>1067</v>
      </c>
      <c r="O1" s="1277"/>
      <c r="P1" s="1278" t="s">
        <v>1829</v>
      </c>
      <c r="Q1" s="1279"/>
      <c r="R1" s="1280"/>
      <c r="S1" s="583" t="s">
        <v>1830</v>
      </c>
    </row>
    <row r="2" spans="1:19">
      <c r="A2" s="1281" t="s">
        <v>1831</v>
      </c>
      <c r="B2" s="1281"/>
      <c r="C2" s="584" t="s">
        <v>1832</v>
      </c>
      <c r="D2" s="585"/>
      <c r="E2" s="585"/>
      <c r="F2" s="585"/>
      <c r="G2" s="585"/>
      <c r="H2" s="585"/>
      <c r="I2" s="585"/>
      <c r="J2" s="585"/>
      <c r="K2" s="585"/>
      <c r="L2" s="585"/>
      <c r="M2" s="585"/>
      <c r="N2" s="1282" t="s">
        <v>1833</v>
      </c>
      <c r="O2" s="1282"/>
      <c r="P2" s="1283" t="s">
        <v>1834</v>
      </c>
      <c r="Q2" s="1283"/>
      <c r="R2" s="1283"/>
      <c r="S2" s="581"/>
    </row>
    <row r="3" spans="1:19" ht="32.85">
      <c r="A3" s="1261" t="s">
        <v>1835</v>
      </c>
      <c r="B3" s="1261"/>
      <c r="C3" s="1261"/>
      <c r="D3" s="1261"/>
      <c r="E3" s="1261"/>
      <c r="F3" s="1261"/>
      <c r="G3" s="1261"/>
      <c r="H3" s="1261"/>
      <c r="I3" s="1261"/>
      <c r="J3" s="1261"/>
      <c r="K3" s="1261"/>
      <c r="L3" s="1261"/>
      <c r="M3" s="1261"/>
      <c r="N3" s="1261"/>
      <c r="O3" s="1261"/>
      <c r="P3" s="1261"/>
      <c r="Q3" s="1261"/>
      <c r="R3" s="1261"/>
    </row>
    <row r="4" spans="1:19" ht="16.7" thickBot="1">
      <c r="A4" s="1262" t="s">
        <v>1876</v>
      </c>
      <c r="B4" s="1262"/>
      <c r="C4" s="1262"/>
      <c r="D4" s="1262"/>
      <c r="E4" s="1262"/>
      <c r="F4" s="1262"/>
      <c r="G4" s="1262"/>
      <c r="H4" s="1262"/>
      <c r="I4" s="1262"/>
      <c r="J4" s="1262"/>
      <c r="K4" s="1262"/>
      <c r="L4" s="1262"/>
      <c r="M4" s="1262"/>
      <c r="N4" s="1262"/>
      <c r="O4" s="1262"/>
      <c r="P4" s="1262"/>
      <c r="Q4" s="1263" t="s">
        <v>1836</v>
      </c>
      <c r="R4" s="1263"/>
    </row>
    <row r="5" spans="1:19">
      <c r="A5" s="1264" t="s">
        <v>1837</v>
      </c>
      <c r="B5" s="1267" t="s">
        <v>1838</v>
      </c>
      <c r="C5" s="1268"/>
      <c r="D5" s="1268"/>
      <c r="E5" s="1268"/>
      <c r="F5" s="1268"/>
      <c r="G5" s="1268"/>
      <c r="H5" s="1268"/>
      <c r="I5" s="1268"/>
      <c r="J5" s="1268"/>
      <c r="K5" s="1268"/>
      <c r="L5" s="1268"/>
      <c r="M5" s="1268"/>
      <c r="N5" s="1268"/>
      <c r="O5" s="1268"/>
      <c r="P5" s="1268"/>
      <c r="Q5" s="1269"/>
      <c r="R5" s="1270" t="s">
        <v>1839</v>
      </c>
    </row>
    <row r="6" spans="1:19">
      <c r="A6" s="1265"/>
      <c r="B6" s="1273" t="s">
        <v>1840</v>
      </c>
      <c r="C6" s="1258"/>
      <c r="D6" s="1257" t="s">
        <v>1841</v>
      </c>
      <c r="E6" s="1258"/>
      <c r="F6" s="1257" t="s">
        <v>1842</v>
      </c>
      <c r="G6" s="1258"/>
      <c r="H6" s="1257" t="s">
        <v>1843</v>
      </c>
      <c r="I6" s="1258"/>
      <c r="J6" s="1255" t="s">
        <v>1844</v>
      </c>
      <c r="K6" s="1256"/>
      <c r="L6" s="1257" t="s">
        <v>1845</v>
      </c>
      <c r="M6" s="1258"/>
      <c r="N6" s="1257" t="s">
        <v>1846</v>
      </c>
      <c r="O6" s="1258"/>
      <c r="P6" s="1259" t="s">
        <v>1847</v>
      </c>
      <c r="Q6" s="1260"/>
      <c r="R6" s="1271"/>
    </row>
    <row r="7" spans="1:19" ht="16.7" thickBot="1">
      <c r="A7" s="1266"/>
      <c r="B7" s="587" t="s">
        <v>1849</v>
      </c>
      <c r="C7" s="588" t="s">
        <v>1850</v>
      </c>
      <c r="D7" s="588" t="s">
        <v>1848</v>
      </c>
      <c r="E7" s="588" t="s">
        <v>1851</v>
      </c>
      <c r="F7" s="588" t="s">
        <v>1849</v>
      </c>
      <c r="G7" s="588" t="s">
        <v>1851</v>
      </c>
      <c r="H7" s="588" t="s">
        <v>1852</v>
      </c>
      <c r="I7" s="588" t="s">
        <v>1850</v>
      </c>
      <c r="J7" s="588" t="s">
        <v>1852</v>
      </c>
      <c r="K7" s="588" t="s">
        <v>1853</v>
      </c>
      <c r="L7" s="588" t="s">
        <v>1852</v>
      </c>
      <c r="M7" s="588" t="s">
        <v>1851</v>
      </c>
      <c r="N7" s="588" t="s">
        <v>1848</v>
      </c>
      <c r="O7" s="588" t="s">
        <v>1851</v>
      </c>
      <c r="P7" s="588" t="s">
        <v>1852</v>
      </c>
      <c r="Q7" s="589" t="s">
        <v>1850</v>
      </c>
      <c r="R7" s="1272"/>
    </row>
    <row r="8" spans="1:19" ht="32.25">
      <c r="A8" s="590" t="s">
        <v>1854</v>
      </c>
      <c r="B8" s="591"/>
      <c r="C8" s="592"/>
      <c r="D8" s="591"/>
      <c r="E8" s="592"/>
      <c r="F8" s="591"/>
      <c r="G8" s="592"/>
      <c r="H8" s="591"/>
      <c r="I8" s="592"/>
      <c r="J8" s="591"/>
      <c r="K8" s="592"/>
      <c r="L8" s="591"/>
      <c r="M8" s="592"/>
      <c r="N8" s="591"/>
      <c r="O8" s="591"/>
      <c r="P8" s="591"/>
      <c r="Q8" s="591"/>
      <c r="R8" s="593"/>
    </row>
    <row r="9" spans="1:19" ht="32.25">
      <c r="A9" s="594" t="s">
        <v>1855</v>
      </c>
      <c r="B9" s="591"/>
      <c r="C9" s="592"/>
      <c r="D9" s="591"/>
      <c r="E9" s="592"/>
      <c r="F9" s="591"/>
      <c r="G9" s="592"/>
      <c r="H9" s="591"/>
      <c r="I9" s="592"/>
      <c r="J9" s="591"/>
      <c r="K9" s="592"/>
      <c r="L9" s="591"/>
      <c r="M9" s="592"/>
      <c r="N9" s="591"/>
      <c r="O9" s="591"/>
      <c r="P9" s="591"/>
      <c r="Q9" s="591"/>
      <c r="R9" s="593"/>
    </row>
    <row r="10" spans="1:19" ht="32.25">
      <c r="A10" s="594" t="s">
        <v>1856</v>
      </c>
      <c r="B10" s="591"/>
      <c r="C10" s="592"/>
      <c r="D10" s="591"/>
      <c r="E10" s="592"/>
      <c r="F10" s="591"/>
      <c r="G10" s="592"/>
      <c r="H10" s="591"/>
      <c r="I10" s="592"/>
      <c r="J10" s="591"/>
      <c r="K10" s="592"/>
      <c r="L10" s="591"/>
      <c r="M10" s="592"/>
      <c r="N10" s="591"/>
      <c r="O10" s="591"/>
      <c r="P10" s="591"/>
      <c r="Q10" s="591"/>
      <c r="R10" s="593"/>
    </row>
    <row r="11" spans="1:19" ht="32.25">
      <c r="A11" s="594" t="s">
        <v>1857</v>
      </c>
      <c r="B11" s="591"/>
      <c r="C11" s="592"/>
      <c r="D11" s="591"/>
      <c r="E11" s="592"/>
      <c r="F11" s="591"/>
      <c r="G11" s="592"/>
      <c r="H11" s="591"/>
      <c r="I11" s="592"/>
      <c r="J11" s="591"/>
      <c r="K11" s="592"/>
      <c r="L11" s="591"/>
      <c r="M11" s="592"/>
      <c r="N11" s="591"/>
      <c r="O11" s="591"/>
      <c r="P11" s="591"/>
      <c r="Q11" s="591"/>
      <c r="R11" s="593"/>
    </row>
    <row r="12" spans="1:19" ht="32.25">
      <c r="A12" s="594" t="s">
        <v>1858</v>
      </c>
      <c r="B12" s="591"/>
      <c r="C12" s="592"/>
      <c r="D12" s="591"/>
      <c r="E12" s="592"/>
      <c r="F12" s="591"/>
      <c r="G12" s="592"/>
      <c r="H12" s="591"/>
      <c r="I12" s="592"/>
      <c r="J12" s="591"/>
      <c r="K12" s="592"/>
      <c r="L12" s="591"/>
      <c r="M12" s="592"/>
      <c r="N12" s="591"/>
      <c r="O12" s="591"/>
      <c r="P12" s="591"/>
      <c r="Q12" s="591"/>
      <c r="R12" s="593"/>
    </row>
    <row r="13" spans="1:19" ht="32.25">
      <c r="A13" s="595" t="s">
        <v>1859</v>
      </c>
      <c r="B13" s="591"/>
      <c r="C13" s="592"/>
      <c r="D13" s="591"/>
      <c r="E13" s="592"/>
      <c r="F13" s="591"/>
      <c r="G13" s="592"/>
      <c r="H13" s="591"/>
      <c r="I13" s="592"/>
      <c r="J13" s="591"/>
      <c r="K13" s="592"/>
      <c r="L13" s="591"/>
      <c r="M13" s="592"/>
      <c r="N13" s="591"/>
      <c r="O13" s="591"/>
      <c r="P13" s="591"/>
      <c r="Q13" s="591"/>
      <c r="R13" s="593"/>
    </row>
    <row r="14" spans="1:19" ht="32.25">
      <c r="A14" s="594" t="s">
        <v>1860</v>
      </c>
      <c r="B14" s="591">
        <v>19</v>
      </c>
      <c r="C14" s="592">
        <v>8</v>
      </c>
      <c r="D14" s="591"/>
      <c r="E14" s="592"/>
      <c r="F14" s="591"/>
      <c r="G14" s="592"/>
      <c r="H14" s="591">
        <v>18</v>
      </c>
      <c r="I14" s="592">
        <v>8</v>
      </c>
      <c r="J14" s="591"/>
      <c r="K14" s="592"/>
      <c r="L14" s="591">
        <v>1</v>
      </c>
      <c r="M14" s="592"/>
      <c r="N14" s="591"/>
      <c r="O14" s="591"/>
      <c r="P14" s="591"/>
      <c r="Q14" s="591"/>
      <c r="R14" s="593"/>
    </row>
    <row r="15" spans="1:19" ht="32.25">
      <c r="A15" s="594" t="s">
        <v>1861</v>
      </c>
      <c r="B15" s="591"/>
      <c r="C15" s="592"/>
      <c r="D15" s="591"/>
      <c r="E15" s="592"/>
      <c r="F15" s="591"/>
      <c r="G15" s="592"/>
      <c r="H15" s="591"/>
      <c r="I15" s="592"/>
      <c r="J15" s="591"/>
      <c r="K15" s="592"/>
      <c r="L15" s="591"/>
      <c r="M15" s="592"/>
      <c r="N15" s="591"/>
      <c r="O15" s="591"/>
      <c r="P15" s="591"/>
      <c r="Q15" s="591"/>
      <c r="R15" s="593"/>
    </row>
    <row r="16" spans="1:19" ht="32.25">
      <c r="A16" s="594" t="s">
        <v>1862</v>
      </c>
      <c r="B16" s="591"/>
      <c r="C16" s="592"/>
      <c r="D16" s="591"/>
      <c r="E16" s="592"/>
      <c r="F16" s="591"/>
      <c r="G16" s="592"/>
      <c r="H16" s="591"/>
      <c r="I16" s="592"/>
      <c r="J16" s="591"/>
      <c r="K16" s="592"/>
      <c r="L16" s="591"/>
      <c r="M16" s="592"/>
      <c r="N16" s="591"/>
      <c r="O16" s="591"/>
      <c r="P16" s="591"/>
      <c r="Q16" s="591"/>
      <c r="R16" s="593"/>
    </row>
    <row r="17" spans="1:18" ht="32.25">
      <c r="A17" s="594" t="s">
        <v>1863</v>
      </c>
      <c r="B17" s="591"/>
      <c r="C17" s="592"/>
      <c r="D17" s="591"/>
      <c r="E17" s="592"/>
      <c r="F17" s="591"/>
      <c r="G17" s="592"/>
      <c r="H17" s="591"/>
      <c r="I17" s="592"/>
      <c r="J17" s="591"/>
      <c r="K17" s="592"/>
      <c r="L17" s="591"/>
      <c r="M17" s="592"/>
      <c r="N17" s="591"/>
      <c r="O17" s="591"/>
      <c r="P17" s="591"/>
      <c r="Q17" s="591"/>
      <c r="R17" s="593"/>
    </row>
    <row r="18" spans="1:18" ht="32.25">
      <c r="A18" s="594" t="s">
        <v>1864</v>
      </c>
      <c r="B18" s="591"/>
      <c r="C18" s="592"/>
      <c r="D18" s="591"/>
      <c r="E18" s="592"/>
      <c r="F18" s="591"/>
      <c r="G18" s="592"/>
      <c r="H18" s="591"/>
      <c r="I18" s="592"/>
      <c r="J18" s="591"/>
      <c r="K18" s="592"/>
      <c r="L18" s="591"/>
      <c r="M18" s="592"/>
      <c r="N18" s="591"/>
      <c r="O18" s="591"/>
      <c r="P18" s="591"/>
      <c r="Q18" s="591"/>
      <c r="R18" s="593"/>
    </row>
    <row r="19" spans="1:18" ht="32.25">
      <c r="A19" s="594" t="s">
        <v>1865</v>
      </c>
      <c r="B19" s="591"/>
      <c r="C19" s="592"/>
      <c r="D19" s="591"/>
      <c r="E19" s="592"/>
      <c r="F19" s="591"/>
      <c r="G19" s="592"/>
      <c r="H19" s="591"/>
      <c r="I19" s="592"/>
      <c r="J19" s="591"/>
      <c r="K19" s="592"/>
      <c r="L19" s="591"/>
      <c r="M19" s="592"/>
      <c r="N19" s="591"/>
      <c r="O19" s="591"/>
      <c r="P19" s="591"/>
      <c r="Q19" s="591"/>
      <c r="R19" s="593"/>
    </row>
    <row r="20" spans="1:18" ht="32.25">
      <c r="A20" s="594" t="s">
        <v>1866</v>
      </c>
      <c r="B20" s="591"/>
      <c r="C20" s="592"/>
      <c r="D20" s="591"/>
      <c r="E20" s="592"/>
      <c r="F20" s="591"/>
      <c r="G20" s="592"/>
      <c r="H20" s="591"/>
      <c r="I20" s="592"/>
      <c r="J20" s="591"/>
      <c r="K20" s="592"/>
      <c r="L20" s="591"/>
      <c r="M20" s="592"/>
      <c r="N20" s="591"/>
      <c r="O20" s="591"/>
      <c r="P20" s="591"/>
      <c r="Q20" s="591"/>
      <c r="R20" s="593"/>
    </row>
    <row r="21" spans="1:18" ht="32.25">
      <c r="A21" s="594" t="s">
        <v>1860</v>
      </c>
      <c r="B21" s="591"/>
      <c r="C21" s="592"/>
      <c r="D21" s="591"/>
      <c r="E21" s="592"/>
      <c r="F21" s="591"/>
      <c r="G21" s="592"/>
      <c r="H21" s="591"/>
      <c r="I21" s="592"/>
      <c r="J21" s="591"/>
      <c r="K21" s="592"/>
      <c r="L21" s="591"/>
      <c r="M21" s="592"/>
      <c r="N21" s="591"/>
      <c r="O21" s="591"/>
      <c r="P21" s="591"/>
      <c r="Q21" s="591"/>
      <c r="R21" s="593"/>
    </row>
    <row r="22" spans="1:18" ht="32.25">
      <c r="A22" s="594" t="s">
        <v>1867</v>
      </c>
      <c r="B22" s="591"/>
      <c r="C22" s="592"/>
      <c r="D22" s="591"/>
      <c r="E22" s="592"/>
      <c r="F22" s="591"/>
      <c r="G22" s="592"/>
      <c r="H22" s="591"/>
      <c r="I22" s="592"/>
      <c r="J22" s="591"/>
      <c r="K22" s="592"/>
      <c r="L22" s="591"/>
      <c r="M22" s="592"/>
      <c r="N22" s="591"/>
      <c r="O22" s="591"/>
      <c r="P22" s="591"/>
      <c r="Q22" s="591"/>
      <c r="R22" s="593"/>
    </row>
    <row r="23" spans="1:18" ht="32.25">
      <c r="A23" s="594" t="s">
        <v>1868</v>
      </c>
      <c r="B23" s="591"/>
      <c r="C23" s="592"/>
      <c r="D23" s="591"/>
      <c r="E23" s="592"/>
      <c r="F23" s="591"/>
      <c r="G23" s="592"/>
      <c r="H23" s="591"/>
      <c r="I23" s="592"/>
      <c r="J23" s="591"/>
      <c r="K23" s="592"/>
      <c r="L23" s="591"/>
      <c r="M23" s="592"/>
      <c r="N23" s="591"/>
      <c r="O23" s="591"/>
      <c r="P23" s="591"/>
      <c r="Q23" s="591"/>
      <c r="R23" s="593"/>
    </row>
    <row r="24" spans="1:18" ht="32.25">
      <c r="A24" s="594" t="s">
        <v>1869</v>
      </c>
      <c r="B24" s="591"/>
      <c r="C24" s="592"/>
      <c r="D24" s="591"/>
      <c r="E24" s="592"/>
      <c r="F24" s="591"/>
      <c r="G24" s="592"/>
      <c r="H24" s="591"/>
      <c r="I24" s="592"/>
      <c r="J24" s="591"/>
      <c r="K24" s="592"/>
      <c r="L24" s="591"/>
      <c r="M24" s="592"/>
      <c r="N24" s="591"/>
      <c r="O24" s="591"/>
      <c r="P24" s="591"/>
      <c r="Q24" s="591"/>
      <c r="R24" s="593"/>
    </row>
    <row r="25" spans="1:18">
      <c r="A25" s="594"/>
      <c r="B25" s="596"/>
      <c r="C25" s="597"/>
      <c r="D25" s="596"/>
      <c r="E25" s="597"/>
      <c r="F25" s="596"/>
      <c r="G25" s="597"/>
      <c r="H25" s="596"/>
      <c r="I25" s="597"/>
      <c r="J25" s="596"/>
      <c r="K25" s="597"/>
      <c r="L25" s="596"/>
      <c r="M25" s="597"/>
      <c r="N25" s="596"/>
      <c r="O25" s="596"/>
      <c r="P25" s="596"/>
      <c r="Q25" s="596"/>
      <c r="R25" s="598"/>
    </row>
    <row r="26" spans="1:18" ht="16.7" thickBot="1">
      <c r="A26" s="594"/>
      <c r="B26" s="596"/>
      <c r="C26" s="597"/>
      <c r="D26" s="596"/>
      <c r="E26" s="597"/>
      <c r="F26" s="596"/>
      <c r="G26" s="597"/>
      <c r="H26" s="596"/>
      <c r="I26" s="597"/>
      <c r="J26" s="596"/>
      <c r="K26" s="597"/>
      <c r="L26" s="596"/>
      <c r="M26" s="597"/>
      <c r="N26" s="596"/>
      <c r="O26" s="596"/>
      <c r="P26" s="596"/>
      <c r="Q26" s="596"/>
      <c r="R26" s="598"/>
    </row>
    <row r="27" spans="1:18">
      <c r="A27" s="599" t="s">
        <v>1870</v>
      </c>
      <c r="B27" s="600"/>
      <c r="C27" s="600"/>
      <c r="D27" s="600"/>
      <c r="E27" s="600"/>
      <c r="F27" s="600"/>
      <c r="G27" s="600"/>
      <c r="H27" s="600"/>
      <c r="I27" s="600"/>
      <c r="J27" s="600"/>
      <c r="K27" s="600"/>
      <c r="L27" s="600"/>
      <c r="M27" s="600"/>
      <c r="N27" s="600"/>
      <c r="O27" s="600"/>
      <c r="P27" s="600"/>
      <c r="Q27" s="600"/>
      <c r="R27" s="600"/>
    </row>
    <row r="28" spans="1:18">
      <c r="A28" s="601" t="s">
        <v>1871</v>
      </c>
      <c r="B28" s="602"/>
      <c r="C28" s="603"/>
      <c r="D28" s="602"/>
      <c r="E28" s="603"/>
      <c r="F28" s="602"/>
      <c r="G28" s="602"/>
      <c r="H28" s="602"/>
      <c r="I28" s="602"/>
      <c r="J28" s="602"/>
      <c r="K28" s="602"/>
      <c r="L28" s="602"/>
      <c r="M28" s="602"/>
      <c r="N28" s="602"/>
      <c r="O28" s="602"/>
      <c r="P28" s="602"/>
      <c r="Q28" s="603"/>
      <c r="R28" s="602"/>
    </row>
    <row r="29" spans="1:18">
      <c r="A29" s="601"/>
      <c r="B29" s="602"/>
      <c r="C29" s="603"/>
      <c r="D29" s="602"/>
      <c r="E29" s="603"/>
      <c r="F29" s="602"/>
      <c r="G29" s="602"/>
      <c r="H29" s="604" t="s">
        <v>1872</v>
      </c>
      <c r="I29" s="604" t="s">
        <v>1873</v>
      </c>
      <c r="J29" s="602"/>
      <c r="K29" s="602"/>
      <c r="L29" s="602"/>
      <c r="M29" s="602"/>
      <c r="N29" s="602"/>
      <c r="O29" s="602"/>
      <c r="P29" s="602"/>
      <c r="Q29" s="603"/>
      <c r="R29" s="602"/>
    </row>
    <row r="30" spans="1:18">
      <c r="A30" s="605" t="s">
        <v>1874</v>
      </c>
      <c r="B30" s="605"/>
      <c r="C30" s="605"/>
      <c r="D30" s="605"/>
      <c r="E30" s="605"/>
      <c r="F30" s="605"/>
      <c r="G30" s="605"/>
      <c r="H30" s="605"/>
      <c r="I30" s="605"/>
      <c r="J30" s="605"/>
      <c r="K30" s="605"/>
      <c r="L30" s="605"/>
      <c r="M30" s="605"/>
      <c r="N30" s="605"/>
      <c r="O30" s="605"/>
      <c r="P30" s="605"/>
      <c r="Q30" s="605"/>
      <c r="R30" s="605"/>
    </row>
    <row r="31" spans="1:18">
      <c r="A31" s="605" t="s">
        <v>1875</v>
      </c>
      <c r="B31" s="605"/>
      <c r="C31" s="605"/>
      <c r="D31" s="605"/>
      <c r="E31" s="605"/>
      <c r="F31" s="605"/>
      <c r="G31" s="605"/>
      <c r="H31" s="605"/>
      <c r="I31" s="605"/>
      <c r="J31" s="605"/>
      <c r="K31" s="605"/>
      <c r="L31" s="605"/>
      <c r="M31" s="605"/>
      <c r="N31" s="605"/>
      <c r="O31" s="605"/>
      <c r="P31" s="605"/>
      <c r="Q31" s="605"/>
      <c r="R31" s="605"/>
    </row>
  </sheetData>
  <mergeCells count="20">
    <mergeCell ref="A1:B1"/>
    <mergeCell ref="N1:O1"/>
    <mergeCell ref="P1:R1"/>
    <mergeCell ref="A2:B2"/>
    <mergeCell ref="N2:O2"/>
    <mergeCell ref="P2:R2"/>
    <mergeCell ref="J6:K6"/>
    <mergeCell ref="L6:M6"/>
    <mergeCell ref="N6:O6"/>
    <mergeCell ref="P6:Q6"/>
    <mergeCell ref="A3:R3"/>
    <mergeCell ref="A4:P4"/>
    <mergeCell ref="Q4:R4"/>
    <mergeCell ref="A5:A7"/>
    <mergeCell ref="B5:Q5"/>
    <mergeCell ref="R5:R7"/>
    <mergeCell ref="B6:C6"/>
    <mergeCell ref="D6:E6"/>
    <mergeCell ref="F6:G6"/>
    <mergeCell ref="H6:I6"/>
  </mergeCells>
  <phoneticPr fontId="14" type="noConversion"/>
  <hyperlinks>
    <hyperlink ref="S1" location="預告統計資料發布時間表!A1" display="返回發布時間表" xr:uid="{00000000-0004-0000-4F00-000000000000}"/>
  </hyperlink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X41"/>
  <sheetViews>
    <sheetView topLeftCell="H1" workbookViewId="0">
      <selection activeCell="X3" sqref="X3"/>
    </sheetView>
  </sheetViews>
  <sheetFormatPr defaultRowHeight="16.149999999999999"/>
  <sheetData>
    <row r="1" spans="1:24" ht="19.600000000000001">
      <c r="A1" s="1302" t="s">
        <v>1827</v>
      </c>
      <c r="B1" s="1302"/>
      <c r="C1" s="606"/>
      <c r="D1" s="607"/>
      <c r="E1" s="607"/>
      <c r="F1" s="607"/>
      <c r="G1" s="607"/>
      <c r="H1" s="607"/>
      <c r="I1" s="607"/>
      <c r="J1" s="607"/>
      <c r="K1" s="607"/>
      <c r="L1" s="607"/>
      <c r="M1" s="607"/>
      <c r="N1" s="607"/>
      <c r="O1" s="607"/>
      <c r="P1" s="607"/>
      <c r="Q1" s="607"/>
      <c r="R1" s="1303" t="s">
        <v>1067</v>
      </c>
      <c r="S1" s="1303"/>
      <c r="T1" s="1304" t="s">
        <v>1829</v>
      </c>
      <c r="U1" s="1305"/>
      <c r="V1" s="1305"/>
      <c r="W1" s="1306"/>
    </row>
    <row r="2" spans="1:24" ht="19.600000000000001">
      <c r="A2" s="608" t="s">
        <v>1878</v>
      </c>
      <c r="B2" s="608"/>
      <c r="C2" s="609" t="s">
        <v>1879</v>
      </c>
      <c r="D2" s="610"/>
      <c r="E2" s="610"/>
      <c r="F2" s="610"/>
      <c r="G2" s="610"/>
      <c r="H2" s="610"/>
      <c r="I2" s="610"/>
      <c r="J2" s="610"/>
      <c r="K2" s="610"/>
      <c r="L2" s="610"/>
      <c r="M2" s="610"/>
      <c r="N2" s="610"/>
      <c r="O2" s="610"/>
      <c r="P2" s="610"/>
      <c r="Q2" s="610"/>
      <c r="R2" s="1303" t="s">
        <v>1135</v>
      </c>
      <c r="S2" s="1303"/>
      <c r="T2" s="1304" t="s">
        <v>1880</v>
      </c>
      <c r="U2" s="1305"/>
      <c r="V2" s="1305"/>
      <c r="W2" s="1306"/>
      <c r="X2" s="611"/>
    </row>
    <row r="3" spans="1:24">
      <c r="A3" s="612"/>
      <c r="B3" s="612"/>
      <c r="C3" s="613"/>
      <c r="D3" s="614"/>
      <c r="E3" s="582"/>
      <c r="F3" s="582"/>
      <c r="G3" s="614"/>
      <c r="H3" s="582"/>
      <c r="I3" s="582"/>
      <c r="J3" s="582"/>
      <c r="K3" s="582"/>
      <c r="L3" s="582"/>
      <c r="M3" s="582"/>
      <c r="N3" s="582"/>
      <c r="O3" s="582"/>
      <c r="P3" s="582"/>
      <c r="Q3" s="582"/>
      <c r="R3" s="582"/>
      <c r="S3" s="582"/>
      <c r="T3" s="582"/>
      <c r="U3" s="582"/>
      <c r="V3" s="582"/>
      <c r="W3" s="582"/>
      <c r="X3" s="583" t="s">
        <v>13</v>
      </c>
    </row>
    <row r="4" spans="1:24" ht="39.200000000000003">
      <c r="A4" s="1301" t="s">
        <v>1881</v>
      </c>
      <c r="B4" s="1301"/>
      <c r="C4" s="1301"/>
      <c r="D4" s="1301"/>
      <c r="E4" s="1301"/>
      <c r="F4" s="1301"/>
      <c r="G4" s="1301"/>
      <c r="H4" s="1301"/>
      <c r="I4" s="1301"/>
      <c r="J4" s="1301"/>
      <c r="K4" s="1301"/>
      <c r="L4" s="1301"/>
      <c r="M4" s="1301"/>
      <c r="N4" s="1301"/>
      <c r="O4" s="1301"/>
      <c r="P4" s="1301"/>
      <c r="Q4" s="1301"/>
      <c r="R4" s="1301"/>
      <c r="S4" s="1301"/>
      <c r="T4" s="1301"/>
      <c r="U4" s="1301"/>
      <c r="V4" s="1301"/>
      <c r="W4" s="1301"/>
      <c r="X4" s="615"/>
    </row>
    <row r="5" spans="1:24" ht="22.5">
      <c r="A5" s="616"/>
      <c r="B5" s="617"/>
      <c r="C5" s="617"/>
      <c r="D5" s="617"/>
      <c r="E5" s="617"/>
      <c r="F5" s="617"/>
      <c r="G5" s="617"/>
      <c r="H5" s="617"/>
      <c r="I5" s="617"/>
      <c r="J5" s="617"/>
      <c r="K5" s="617"/>
      <c r="L5" s="617"/>
      <c r="M5" s="617"/>
      <c r="N5" s="617"/>
      <c r="O5" s="617"/>
      <c r="P5" s="617"/>
      <c r="Q5" s="617"/>
      <c r="R5" s="617"/>
      <c r="S5" s="617"/>
      <c r="T5" s="617"/>
      <c r="U5" s="582"/>
      <c r="V5" s="582"/>
      <c r="W5" s="582"/>
      <c r="X5" s="582"/>
    </row>
    <row r="6" spans="1:24" ht="21.35" thickBot="1">
      <c r="A6" s="1290" t="s">
        <v>1882</v>
      </c>
      <c r="B6" s="1290"/>
      <c r="C6" s="1290"/>
      <c r="D6" s="1290"/>
      <c r="E6" s="1290"/>
      <c r="F6" s="1290"/>
      <c r="G6" s="1290"/>
      <c r="H6" s="1290"/>
      <c r="I6" s="1290"/>
      <c r="J6" s="1290"/>
      <c r="K6" s="1290"/>
      <c r="L6" s="1290"/>
      <c r="M6" s="1290"/>
      <c r="N6" s="1290"/>
      <c r="O6" s="1290"/>
      <c r="P6" s="1290"/>
      <c r="Q6" s="1290"/>
      <c r="R6" s="1290"/>
      <c r="S6" s="1290"/>
      <c r="T6" s="1290"/>
      <c r="U6" s="1290"/>
      <c r="V6" s="582" t="s">
        <v>1883</v>
      </c>
      <c r="W6" s="582"/>
      <c r="X6" s="582"/>
    </row>
    <row r="7" spans="1:24">
      <c r="A7" s="1291" t="s">
        <v>1884</v>
      </c>
      <c r="B7" s="1293" t="s">
        <v>1885</v>
      </c>
      <c r="C7" s="1153" t="s">
        <v>1886</v>
      </c>
      <c r="D7" s="1296" t="s">
        <v>1887</v>
      </c>
      <c r="E7" s="1297"/>
      <c r="F7" s="1296" t="s">
        <v>1888</v>
      </c>
      <c r="G7" s="1268"/>
      <c r="H7" s="1268"/>
      <c r="I7" s="1297"/>
      <c r="J7" s="1296" t="s">
        <v>1889</v>
      </c>
      <c r="K7" s="1268"/>
      <c r="L7" s="1268"/>
      <c r="M7" s="1297"/>
      <c r="N7" s="1296" t="s">
        <v>1890</v>
      </c>
      <c r="O7" s="1268"/>
      <c r="P7" s="1268"/>
      <c r="Q7" s="1297"/>
      <c r="R7" s="1268" t="s">
        <v>1891</v>
      </c>
      <c r="S7" s="1297"/>
      <c r="T7" s="1298" t="s">
        <v>1892</v>
      </c>
      <c r="U7" s="1299"/>
      <c r="V7" s="1299"/>
      <c r="W7" s="1300"/>
    </row>
    <row r="8" spans="1:24" ht="35.15" thickBot="1">
      <c r="A8" s="1292"/>
      <c r="B8" s="1294"/>
      <c r="C8" s="1295"/>
      <c r="D8" s="588" t="s">
        <v>1893</v>
      </c>
      <c r="E8" s="588" t="s">
        <v>1894</v>
      </c>
      <c r="F8" s="588" t="s">
        <v>1895</v>
      </c>
      <c r="G8" s="618" t="s">
        <v>1896</v>
      </c>
      <c r="H8" s="618" t="s">
        <v>1897</v>
      </c>
      <c r="I8" s="618" t="s">
        <v>1898</v>
      </c>
      <c r="J8" s="588" t="s">
        <v>1899</v>
      </c>
      <c r="K8" s="588" t="s">
        <v>1900</v>
      </c>
      <c r="L8" s="588" t="s">
        <v>1901</v>
      </c>
      <c r="M8" s="588" t="s">
        <v>1902</v>
      </c>
      <c r="N8" s="619" t="s">
        <v>1903</v>
      </c>
      <c r="O8" s="619" t="s">
        <v>1904</v>
      </c>
      <c r="P8" s="588" t="s">
        <v>1905</v>
      </c>
      <c r="Q8" s="588" t="s">
        <v>1906</v>
      </c>
      <c r="R8" s="588" t="s">
        <v>1907</v>
      </c>
      <c r="S8" s="588" t="s">
        <v>1908</v>
      </c>
      <c r="T8" s="588" t="s">
        <v>1909</v>
      </c>
      <c r="U8" s="618" t="s">
        <v>1910</v>
      </c>
      <c r="V8" s="618" t="s">
        <v>1911</v>
      </c>
      <c r="W8" s="620" t="s">
        <v>1912</v>
      </c>
    </row>
    <row r="9" spans="1:24">
      <c r="A9" s="621" t="s">
        <v>1854</v>
      </c>
      <c r="B9" s="622"/>
      <c r="C9" s="623"/>
      <c r="D9" s="592"/>
      <c r="E9" s="592"/>
      <c r="F9" s="624"/>
      <c r="G9" s="624"/>
      <c r="H9" s="624"/>
      <c r="I9" s="624"/>
      <c r="J9" s="624"/>
      <c r="K9" s="624"/>
      <c r="L9" s="624"/>
      <c r="M9" s="624"/>
      <c r="N9" s="624"/>
      <c r="O9" s="624"/>
      <c r="P9" s="624"/>
      <c r="Q9" s="624"/>
      <c r="R9" s="624"/>
      <c r="S9" s="624"/>
      <c r="T9" s="624"/>
      <c r="U9" s="624"/>
      <c r="V9" s="624"/>
      <c r="W9" s="625"/>
    </row>
    <row r="10" spans="1:24">
      <c r="A10" s="626" t="s">
        <v>1855</v>
      </c>
      <c r="B10" s="622"/>
      <c r="C10" s="623"/>
      <c r="D10" s="592"/>
      <c r="E10" s="592"/>
      <c r="F10" s="624"/>
      <c r="G10" s="624"/>
      <c r="H10" s="624"/>
      <c r="I10" s="624"/>
      <c r="J10" s="624"/>
      <c r="K10" s="624"/>
      <c r="L10" s="624"/>
      <c r="M10" s="624"/>
      <c r="N10" s="624"/>
      <c r="O10" s="624"/>
      <c r="P10" s="624"/>
      <c r="Q10" s="624"/>
      <c r="R10" s="624"/>
      <c r="S10" s="624"/>
      <c r="T10" s="624"/>
      <c r="U10" s="624"/>
      <c r="V10" s="624"/>
      <c r="W10" s="625"/>
    </row>
    <row r="11" spans="1:24">
      <c r="A11" s="626" t="s">
        <v>1856</v>
      </c>
      <c r="B11" s="622"/>
      <c r="C11" s="623"/>
      <c r="D11" s="592"/>
      <c r="E11" s="592"/>
      <c r="F11" s="624"/>
      <c r="G11" s="624"/>
      <c r="H11" s="624"/>
      <c r="I11" s="624"/>
      <c r="J11" s="624"/>
      <c r="K11" s="624"/>
      <c r="L11" s="624"/>
      <c r="M11" s="624"/>
      <c r="N11" s="624"/>
      <c r="O11" s="624"/>
      <c r="P11" s="624"/>
      <c r="Q11" s="624"/>
      <c r="R11" s="624"/>
      <c r="S11" s="624"/>
      <c r="T11" s="624"/>
      <c r="U11" s="624"/>
      <c r="V11" s="624"/>
      <c r="W11" s="625"/>
    </row>
    <row r="12" spans="1:24">
      <c r="A12" s="626" t="s">
        <v>1857</v>
      </c>
      <c r="B12" s="622"/>
      <c r="C12" s="623"/>
      <c r="D12" s="592"/>
      <c r="E12" s="592"/>
      <c r="F12" s="624"/>
      <c r="G12" s="624"/>
      <c r="H12" s="624"/>
      <c r="I12" s="624"/>
      <c r="J12" s="624"/>
      <c r="K12" s="624"/>
      <c r="L12" s="624"/>
      <c r="M12" s="624"/>
      <c r="N12" s="624"/>
      <c r="O12" s="624"/>
      <c r="P12" s="624"/>
      <c r="Q12" s="624"/>
      <c r="R12" s="624"/>
      <c r="S12" s="624"/>
      <c r="T12" s="624"/>
      <c r="U12" s="624"/>
      <c r="V12" s="624"/>
      <c r="W12" s="625"/>
    </row>
    <row r="13" spans="1:24">
      <c r="A13" s="626" t="s">
        <v>1858</v>
      </c>
      <c r="B13" s="622"/>
      <c r="C13" s="623"/>
      <c r="D13" s="592"/>
      <c r="E13" s="592"/>
      <c r="F13" s="624"/>
      <c r="G13" s="624"/>
      <c r="H13" s="624"/>
      <c r="I13" s="624"/>
      <c r="J13" s="624"/>
      <c r="K13" s="624"/>
      <c r="L13" s="624"/>
      <c r="M13" s="624"/>
      <c r="N13" s="624"/>
      <c r="O13" s="624"/>
      <c r="P13" s="624"/>
      <c r="Q13" s="624"/>
      <c r="R13" s="624"/>
      <c r="S13" s="624"/>
      <c r="T13" s="624"/>
      <c r="U13" s="624"/>
      <c r="V13" s="624"/>
      <c r="W13" s="625"/>
    </row>
    <row r="14" spans="1:24">
      <c r="A14" s="626" t="s">
        <v>1859</v>
      </c>
      <c r="B14" s="622"/>
      <c r="C14" s="623"/>
      <c r="D14" s="592"/>
      <c r="E14" s="592"/>
      <c r="F14" s="624"/>
      <c r="G14" s="624"/>
      <c r="H14" s="624"/>
      <c r="I14" s="624"/>
      <c r="J14" s="624"/>
      <c r="K14" s="624"/>
      <c r="L14" s="624"/>
      <c r="M14" s="624"/>
      <c r="N14" s="624"/>
      <c r="O14" s="624"/>
      <c r="P14" s="624"/>
      <c r="Q14" s="624"/>
      <c r="R14" s="624"/>
      <c r="S14" s="624"/>
      <c r="T14" s="624"/>
      <c r="U14" s="624"/>
      <c r="V14" s="624"/>
      <c r="W14" s="625"/>
    </row>
    <row r="15" spans="1:24">
      <c r="A15" s="626" t="s">
        <v>1860</v>
      </c>
      <c r="B15" s="622"/>
      <c r="C15" s="623">
        <v>9</v>
      </c>
      <c r="D15" s="592">
        <v>6</v>
      </c>
      <c r="E15" s="592">
        <v>3</v>
      </c>
      <c r="F15" s="624" t="s">
        <v>1913</v>
      </c>
      <c r="G15" s="624">
        <v>1</v>
      </c>
      <c r="H15" s="624">
        <v>2</v>
      </c>
      <c r="I15" s="624">
        <v>6</v>
      </c>
      <c r="J15" s="624">
        <v>4</v>
      </c>
      <c r="K15" s="624">
        <v>4</v>
      </c>
      <c r="L15" s="624">
        <v>1</v>
      </c>
      <c r="M15" s="624" t="s">
        <v>1914</v>
      </c>
      <c r="N15" s="624">
        <v>5</v>
      </c>
      <c r="O15" s="624" t="s">
        <v>1104</v>
      </c>
      <c r="P15" s="624">
        <v>2</v>
      </c>
      <c r="Q15" s="624">
        <v>2</v>
      </c>
      <c r="R15" s="624">
        <v>2</v>
      </c>
      <c r="S15" s="624">
        <v>7</v>
      </c>
      <c r="T15" s="624">
        <v>4</v>
      </c>
      <c r="U15" s="624">
        <v>4</v>
      </c>
      <c r="V15" s="624">
        <v>1</v>
      </c>
      <c r="W15" s="625" t="s">
        <v>1913</v>
      </c>
    </row>
    <row r="16" spans="1:24">
      <c r="A16" s="626" t="s">
        <v>1915</v>
      </c>
      <c r="B16" s="622"/>
      <c r="C16" s="623"/>
      <c r="D16" s="592"/>
      <c r="E16" s="592"/>
      <c r="F16" s="624"/>
      <c r="G16" s="624"/>
      <c r="H16" s="624"/>
      <c r="I16" s="624"/>
      <c r="J16" s="624"/>
      <c r="K16" s="624"/>
      <c r="L16" s="624"/>
      <c r="M16" s="624"/>
      <c r="N16" s="624"/>
      <c r="O16" s="624"/>
      <c r="P16" s="624"/>
      <c r="Q16" s="624"/>
      <c r="R16" s="624"/>
      <c r="S16" s="624"/>
      <c r="T16" s="624"/>
      <c r="U16" s="624"/>
      <c r="V16" s="624"/>
      <c r="W16" s="625"/>
    </row>
    <row r="17" spans="1:23">
      <c r="A17" s="626" t="s">
        <v>1862</v>
      </c>
      <c r="B17" s="622"/>
      <c r="C17" s="623"/>
      <c r="D17" s="592"/>
      <c r="E17" s="592"/>
      <c r="F17" s="624"/>
      <c r="G17" s="624"/>
      <c r="H17" s="624"/>
      <c r="I17" s="624"/>
      <c r="J17" s="624"/>
      <c r="K17" s="624"/>
      <c r="L17" s="624"/>
      <c r="M17" s="624"/>
      <c r="N17" s="624"/>
      <c r="O17" s="624"/>
      <c r="P17" s="624"/>
      <c r="Q17" s="624"/>
      <c r="R17" s="624"/>
      <c r="S17" s="624"/>
      <c r="T17" s="624"/>
      <c r="U17" s="624"/>
      <c r="V17" s="624"/>
      <c r="W17" s="625"/>
    </row>
    <row r="18" spans="1:23">
      <c r="A18" s="626" t="s">
        <v>1863</v>
      </c>
      <c r="B18" s="622"/>
      <c r="C18" s="623"/>
      <c r="D18" s="592"/>
      <c r="E18" s="592"/>
      <c r="F18" s="624"/>
      <c r="G18" s="624"/>
      <c r="H18" s="624"/>
      <c r="I18" s="624"/>
      <c r="J18" s="624"/>
      <c r="K18" s="624"/>
      <c r="L18" s="624"/>
      <c r="M18" s="624"/>
      <c r="N18" s="624"/>
      <c r="O18" s="624"/>
      <c r="P18" s="624"/>
      <c r="Q18" s="624"/>
      <c r="R18" s="624"/>
      <c r="S18" s="624"/>
      <c r="T18" s="624"/>
      <c r="U18" s="624"/>
      <c r="V18" s="624"/>
      <c r="W18" s="625"/>
    </row>
    <row r="19" spans="1:23">
      <c r="A19" s="626" t="s">
        <v>1864</v>
      </c>
      <c r="B19" s="622"/>
      <c r="C19" s="623"/>
      <c r="D19" s="592"/>
      <c r="E19" s="592"/>
      <c r="F19" s="624"/>
      <c r="G19" s="624"/>
      <c r="H19" s="624"/>
      <c r="I19" s="624"/>
      <c r="J19" s="624"/>
      <c r="K19" s="624"/>
      <c r="L19" s="624"/>
      <c r="M19" s="624"/>
      <c r="N19" s="624"/>
      <c r="O19" s="624"/>
      <c r="P19" s="624"/>
      <c r="Q19" s="624"/>
      <c r="R19" s="624"/>
      <c r="S19" s="624"/>
      <c r="T19" s="624"/>
      <c r="U19" s="624"/>
      <c r="V19" s="624"/>
      <c r="W19" s="625"/>
    </row>
    <row r="20" spans="1:23">
      <c r="A20" s="626" t="s">
        <v>1865</v>
      </c>
      <c r="B20" s="622"/>
      <c r="C20" s="623"/>
      <c r="D20" s="592"/>
      <c r="E20" s="592"/>
      <c r="F20" s="624"/>
      <c r="G20" s="624"/>
      <c r="H20" s="624"/>
      <c r="I20" s="624"/>
      <c r="J20" s="624"/>
      <c r="K20" s="624"/>
      <c r="L20" s="624"/>
      <c r="M20" s="624"/>
      <c r="N20" s="624"/>
      <c r="O20" s="624"/>
      <c r="P20" s="624"/>
      <c r="Q20" s="624"/>
      <c r="R20" s="624"/>
      <c r="S20" s="624"/>
      <c r="T20" s="624"/>
      <c r="U20" s="624"/>
      <c r="V20" s="624"/>
      <c r="W20" s="625"/>
    </row>
    <row r="21" spans="1:23">
      <c r="A21" s="626" t="s">
        <v>1866</v>
      </c>
      <c r="B21" s="622"/>
      <c r="C21" s="623"/>
      <c r="D21" s="592"/>
      <c r="E21" s="592"/>
      <c r="F21" s="624"/>
      <c r="G21" s="624"/>
      <c r="H21" s="624"/>
      <c r="I21" s="624"/>
      <c r="J21" s="624"/>
      <c r="K21" s="624"/>
      <c r="L21" s="624"/>
      <c r="M21" s="624"/>
      <c r="N21" s="624"/>
      <c r="O21" s="624"/>
      <c r="P21" s="624"/>
      <c r="Q21" s="624"/>
      <c r="R21" s="624"/>
      <c r="S21" s="624"/>
      <c r="T21" s="624"/>
      <c r="U21" s="624"/>
      <c r="V21" s="624"/>
      <c r="W21" s="625"/>
    </row>
    <row r="22" spans="1:23">
      <c r="A22" s="626" t="s">
        <v>1860</v>
      </c>
      <c r="B22" s="622"/>
      <c r="C22" s="623"/>
      <c r="D22" s="592"/>
      <c r="E22" s="592"/>
      <c r="F22" s="624"/>
      <c r="G22" s="624"/>
      <c r="H22" s="624"/>
      <c r="I22" s="624"/>
      <c r="J22" s="624"/>
      <c r="K22" s="624"/>
      <c r="L22" s="624"/>
      <c r="M22" s="624"/>
      <c r="N22" s="624"/>
      <c r="O22" s="624"/>
      <c r="P22" s="624"/>
      <c r="Q22" s="624"/>
      <c r="R22" s="624"/>
      <c r="S22" s="624"/>
      <c r="T22" s="624"/>
      <c r="U22" s="624"/>
      <c r="V22" s="624"/>
      <c r="W22" s="625"/>
    </row>
    <row r="23" spans="1:23">
      <c r="A23" s="626" t="s">
        <v>1867</v>
      </c>
      <c r="B23" s="622"/>
      <c r="C23" s="623"/>
      <c r="D23" s="592"/>
      <c r="E23" s="592"/>
      <c r="F23" s="624"/>
      <c r="G23" s="624"/>
      <c r="H23" s="624"/>
      <c r="I23" s="624"/>
      <c r="J23" s="624"/>
      <c r="K23" s="624"/>
      <c r="L23" s="624"/>
      <c r="M23" s="624"/>
      <c r="N23" s="624"/>
      <c r="O23" s="624"/>
      <c r="P23" s="624"/>
      <c r="Q23" s="624"/>
      <c r="R23" s="624"/>
      <c r="S23" s="624"/>
      <c r="T23" s="624"/>
      <c r="U23" s="624"/>
      <c r="V23" s="624"/>
      <c r="W23" s="625"/>
    </row>
    <row r="24" spans="1:23">
      <c r="A24" s="626" t="s">
        <v>1868</v>
      </c>
      <c r="B24" s="622"/>
      <c r="C24" s="623"/>
      <c r="D24" s="592"/>
      <c r="E24" s="592"/>
      <c r="F24" s="624"/>
      <c r="G24" s="624"/>
      <c r="H24" s="624"/>
      <c r="I24" s="624"/>
      <c r="J24" s="624"/>
      <c r="K24" s="624"/>
      <c r="L24" s="624"/>
      <c r="M24" s="624"/>
      <c r="N24" s="624"/>
      <c r="O24" s="624"/>
      <c r="P24" s="624"/>
      <c r="Q24" s="624"/>
      <c r="R24" s="624"/>
      <c r="S24" s="624"/>
      <c r="T24" s="624"/>
      <c r="U24" s="624"/>
      <c r="V24" s="624"/>
      <c r="W24" s="625"/>
    </row>
    <row r="25" spans="1:23">
      <c r="A25" s="626" t="s">
        <v>1869</v>
      </c>
      <c r="B25" s="622"/>
      <c r="C25" s="623"/>
      <c r="D25" s="592"/>
      <c r="E25" s="592"/>
      <c r="F25" s="624"/>
      <c r="G25" s="624"/>
      <c r="H25" s="624"/>
      <c r="I25" s="624"/>
      <c r="J25" s="624"/>
      <c r="K25" s="624"/>
      <c r="L25" s="624"/>
      <c r="M25" s="624"/>
      <c r="N25" s="624"/>
      <c r="O25" s="624"/>
      <c r="P25" s="624"/>
      <c r="Q25" s="624"/>
      <c r="R25" s="624"/>
      <c r="S25" s="624"/>
      <c r="T25" s="624"/>
      <c r="U25" s="624"/>
      <c r="V25" s="624"/>
      <c r="W25" s="625"/>
    </row>
    <row r="26" spans="1:23">
      <c r="A26" s="626"/>
      <c r="B26" s="622"/>
      <c r="C26" s="623"/>
      <c r="D26" s="592"/>
      <c r="E26" s="592"/>
      <c r="F26" s="624"/>
      <c r="G26" s="624"/>
      <c r="H26" s="624"/>
      <c r="I26" s="624"/>
      <c r="J26" s="624"/>
      <c r="K26" s="624"/>
      <c r="L26" s="624"/>
      <c r="M26" s="624"/>
      <c r="N26" s="624"/>
      <c r="O26" s="624"/>
      <c r="P26" s="624"/>
      <c r="Q26" s="624"/>
      <c r="R26" s="624"/>
      <c r="S26" s="624"/>
      <c r="T26" s="624"/>
      <c r="U26" s="624"/>
      <c r="V26" s="624"/>
      <c r="W26" s="625"/>
    </row>
    <row r="27" spans="1:23">
      <c r="A27" s="626"/>
      <c r="B27" s="627"/>
      <c r="C27" s="628"/>
      <c r="D27" s="629"/>
      <c r="E27" s="629"/>
      <c r="F27" s="630"/>
      <c r="G27" s="630"/>
      <c r="H27" s="630"/>
      <c r="I27" s="630"/>
      <c r="J27" s="630"/>
      <c r="K27" s="630"/>
      <c r="L27" s="630"/>
      <c r="M27" s="630"/>
      <c r="N27" s="630"/>
      <c r="O27" s="630"/>
      <c r="P27" s="630"/>
      <c r="Q27" s="630"/>
      <c r="R27" s="630"/>
      <c r="S27" s="630"/>
      <c r="T27" s="630"/>
      <c r="U27" s="630"/>
      <c r="V27" s="630"/>
      <c r="W27" s="631"/>
    </row>
    <row r="28" spans="1:23">
      <c r="A28" s="626"/>
      <c r="B28" s="627"/>
      <c r="C28" s="628"/>
      <c r="D28" s="629"/>
      <c r="E28" s="629"/>
      <c r="F28" s="630"/>
      <c r="G28" s="630"/>
      <c r="H28" s="630"/>
      <c r="I28" s="630"/>
      <c r="J28" s="630"/>
      <c r="K28" s="630"/>
      <c r="L28" s="630"/>
      <c r="M28" s="630"/>
      <c r="N28" s="630"/>
      <c r="O28" s="630"/>
      <c r="P28" s="630"/>
      <c r="Q28" s="630"/>
      <c r="R28" s="630"/>
      <c r="S28" s="630"/>
      <c r="T28" s="630"/>
      <c r="U28" s="630"/>
      <c r="V28" s="630"/>
      <c r="W28" s="631"/>
    </row>
    <row r="29" spans="1:23">
      <c r="A29" s="626"/>
      <c r="B29" s="627"/>
      <c r="C29" s="628"/>
      <c r="D29" s="629"/>
      <c r="E29" s="629"/>
      <c r="F29" s="630"/>
      <c r="G29" s="630"/>
      <c r="H29" s="630"/>
      <c r="I29" s="630"/>
      <c r="J29" s="630"/>
      <c r="K29" s="630"/>
      <c r="L29" s="630"/>
      <c r="M29" s="630"/>
      <c r="N29" s="630"/>
      <c r="O29" s="630"/>
      <c r="P29" s="630"/>
      <c r="Q29" s="630"/>
      <c r="R29" s="630"/>
      <c r="S29" s="630"/>
      <c r="T29" s="630"/>
      <c r="U29" s="630"/>
      <c r="V29" s="630"/>
      <c r="W29" s="631"/>
    </row>
    <row r="30" spans="1:23">
      <c r="A30" s="626"/>
      <c r="B30" s="627"/>
      <c r="C30" s="628"/>
      <c r="D30" s="629"/>
      <c r="E30" s="629"/>
      <c r="F30" s="630"/>
      <c r="G30" s="630"/>
      <c r="H30" s="630"/>
      <c r="I30" s="630"/>
      <c r="J30" s="630"/>
      <c r="K30" s="630"/>
      <c r="L30" s="630"/>
      <c r="M30" s="630"/>
      <c r="N30" s="630"/>
      <c r="O30" s="630"/>
      <c r="P30" s="630"/>
      <c r="Q30" s="630"/>
      <c r="R30" s="630"/>
      <c r="S30" s="630"/>
      <c r="T30" s="630"/>
      <c r="U30" s="630"/>
      <c r="V30" s="630"/>
      <c r="W30" s="631"/>
    </row>
    <row r="31" spans="1:23">
      <c r="A31" s="626"/>
      <c r="B31" s="627"/>
      <c r="C31" s="628"/>
      <c r="D31" s="629"/>
      <c r="E31" s="629"/>
      <c r="F31" s="630"/>
      <c r="G31" s="630"/>
      <c r="H31" s="630"/>
      <c r="I31" s="630"/>
      <c r="J31" s="630"/>
      <c r="K31" s="630"/>
      <c r="L31" s="630"/>
      <c r="M31" s="630"/>
      <c r="N31" s="630"/>
      <c r="O31" s="630"/>
      <c r="P31" s="630"/>
      <c r="Q31" s="630"/>
      <c r="R31" s="630"/>
      <c r="S31" s="630"/>
      <c r="T31" s="630"/>
      <c r="U31" s="630"/>
      <c r="V31" s="630"/>
      <c r="W31" s="631"/>
    </row>
    <row r="32" spans="1:23">
      <c r="A32" s="626"/>
      <c r="B32" s="627"/>
      <c r="C32" s="628"/>
      <c r="D32" s="629"/>
      <c r="E32" s="629"/>
      <c r="F32" s="630"/>
      <c r="G32" s="630"/>
      <c r="H32" s="630"/>
      <c r="I32" s="630"/>
      <c r="J32" s="630"/>
      <c r="K32" s="630"/>
      <c r="L32" s="630"/>
      <c r="M32" s="630"/>
      <c r="N32" s="630"/>
      <c r="O32" s="630"/>
      <c r="P32" s="630"/>
      <c r="Q32" s="630"/>
      <c r="R32" s="630"/>
      <c r="S32" s="630"/>
      <c r="T32" s="630"/>
      <c r="U32" s="630"/>
      <c r="V32" s="630"/>
      <c r="W32" s="631"/>
    </row>
    <row r="33" spans="1:23">
      <c r="A33" s="626"/>
      <c r="B33" s="627"/>
      <c r="C33" s="628"/>
      <c r="D33" s="629"/>
      <c r="E33" s="629"/>
      <c r="F33" s="630"/>
      <c r="G33" s="630"/>
      <c r="H33" s="630"/>
      <c r="I33" s="630"/>
      <c r="J33" s="630"/>
      <c r="K33" s="630"/>
      <c r="L33" s="630"/>
      <c r="M33" s="630"/>
      <c r="N33" s="630"/>
      <c r="O33" s="630"/>
      <c r="P33" s="630"/>
      <c r="Q33" s="630"/>
      <c r="R33" s="630"/>
      <c r="S33" s="630"/>
      <c r="T33" s="630"/>
      <c r="U33" s="630"/>
      <c r="V33" s="630"/>
      <c r="W33" s="631"/>
    </row>
    <row r="34" spans="1:23">
      <c r="A34" s="626"/>
      <c r="B34" s="627"/>
      <c r="C34" s="628"/>
      <c r="D34" s="629"/>
      <c r="E34" s="629"/>
      <c r="F34" s="630"/>
      <c r="G34" s="630"/>
      <c r="H34" s="630"/>
      <c r="I34" s="630"/>
      <c r="J34" s="630"/>
      <c r="K34" s="630"/>
      <c r="L34" s="630"/>
      <c r="M34" s="630"/>
      <c r="N34" s="630"/>
      <c r="O34" s="630"/>
      <c r="P34" s="630"/>
      <c r="Q34" s="630"/>
      <c r="R34" s="630"/>
      <c r="S34" s="630"/>
      <c r="T34" s="630"/>
      <c r="U34" s="630"/>
      <c r="V34" s="630"/>
      <c r="W34" s="631"/>
    </row>
    <row r="35" spans="1:23">
      <c r="A35" s="626"/>
      <c r="B35" s="627"/>
      <c r="C35" s="628"/>
      <c r="D35" s="629"/>
      <c r="E35" s="629"/>
      <c r="F35" s="630"/>
      <c r="G35" s="630"/>
      <c r="H35" s="630"/>
      <c r="I35" s="630"/>
      <c r="J35" s="630"/>
      <c r="K35" s="630"/>
      <c r="L35" s="630"/>
      <c r="M35" s="630"/>
      <c r="N35" s="630"/>
      <c r="O35" s="630"/>
      <c r="P35" s="630"/>
      <c r="Q35" s="630"/>
      <c r="R35" s="630"/>
      <c r="S35" s="630"/>
      <c r="T35" s="630"/>
      <c r="U35" s="630"/>
      <c r="V35" s="630"/>
      <c r="W35" s="631"/>
    </row>
    <row r="36" spans="1:23">
      <c r="A36" s="626"/>
      <c r="B36" s="627"/>
      <c r="C36" s="628"/>
      <c r="D36" s="629"/>
      <c r="E36" s="629"/>
      <c r="F36" s="630"/>
      <c r="G36" s="630"/>
      <c r="H36" s="630"/>
      <c r="I36" s="630"/>
      <c r="J36" s="630"/>
      <c r="K36" s="630"/>
      <c r="L36" s="630"/>
      <c r="M36" s="630"/>
      <c r="N36" s="630"/>
      <c r="O36" s="630"/>
      <c r="P36" s="630"/>
      <c r="Q36" s="630"/>
      <c r="R36" s="630"/>
      <c r="S36" s="630"/>
      <c r="T36" s="630"/>
      <c r="U36" s="630"/>
      <c r="V36" s="630"/>
      <c r="W36" s="631"/>
    </row>
    <row r="37" spans="1:23">
      <c r="A37" s="626"/>
      <c r="B37" s="627"/>
      <c r="C37" s="628"/>
      <c r="D37" s="629"/>
      <c r="E37" s="629"/>
      <c r="F37" s="630"/>
      <c r="G37" s="630"/>
      <c r="H37" s="630"/>
      <c r="I37" s="630"/>
      <c r="J37" s="630"/>
      <c r="K37" s="630"/>
      <c r="L37" s="630"/>
      <c r="M37" s="630"/>
      <c r="N37" s="630"/>
      <c r="O37" s="630"/>
      <c r="P37" s="630"/>
      <c r="Q37" s="630"/>
      <c r="R37" s="630"/>
      <c r="S37" s="630"/>
      <c r="T37" s="630"/>
      <c r="U37" s="630"/>
      <c r="V37" s="630"/>
      <c r="W37" s="631"/>
    </row>
    <row r="38" spans="1:23" ht="16.7" thickBot="1">
      <c r="A38" s="632" t="s">
        <v>1916</v>
      </c>
      <c r="B38" s="1284"/>
      <c r="C38" s="1285"/>
      <c r="D38" s="1285"/>
      <c r="E38" s="1285"/>
      <c r="F38" s="1285"/>
      <c r="G38" s="1285"/>
      <c r="H38" s="1285"/>
      <c r="I38" s="1285"/>
      <c r="J38" s="1285"/>
      <c r="K38" s="1285"/>
      <c r="L38" s="1285"/>
      <c r="M38" s="1285"/>
      <c r="N38" s="1285"/>
      <c r="O38" s="1285"/>
      <c r="P38" s="1285"/>
      <c r="Q38" s="1285"/>
      <c r="R38" s="1285"/>
      <c r="S38" s="1285"/>
      <c r="T38" s="1285"/>
      <c r="U38" s="1285"/>
      <c r="V38" s="1285"/>
      <c r="W38" s="1286"/>
    </row>
    <row r="39" spans="1:23">
      <c r="A39" s="1287" t="str">
        <f>IF(LEN(A2)&gt;0,"填表　　　　　　　　　　　　　　　　　審核　　　　　　　　　　　　　　　　　業務主管人員　　　　　　　　　　　　　　　　　機關長官　　　　　　　　　　　　　　　　　　　　　　　　　　　　　　　　　　　　　　主辦統計人員","")</f>
        <v>填表　　　　　　　　　　　　　　　　　審核　　　　　　　　　　　　　　　　　業務主管人員　　　　　　　　　　　　　　　　　機關長官　　　　　　　　　　　　　　　　　　　　　　　　　　　　　　　　　　　　　　主辦統計人員</v>
      </c>
      <c r="B39" s="1287"/>
      <c r="C39" s="1287"/>
      <c r="D39" s="1287"/>
      <c r="E39" s="1287"/>
      <c r="F39" s="1287"/>
      <c r="G39" s="1287"/>
      <c r="H39" s="1287"/>
      <c r="I39" s="1287"/>
      <c r="J39" s="1287"/>
      <c r="K39" s="1287"/>
      <c r="L39" s="1287"/>
      <c r="M39" s="1287"/>
      <c r="N39" s="1287"/>
      <c r="O39" s="1287"/>
      <c r="P39" s="1287"/>
      <c r="Q39" s="1287"/>
      <c r="R39" s="1287"/>
      <c r="S39" s="1287"/>
      <c r="T39" s="1287"/>
      <c r="U39" s="1287"/>
      <c r="V39" s="1287"/>
      <c r="W39" s="1287"/>
    </row>
    <row r="40" spans="1:23">
      <c r="A40" s="1288" t="str">
        <f>IF(LEN(A2)&gt;0,"資料來源："&amp;A2,"")</f>
        <v>資料來源：年            報</v>
      </c>
      <c r="B40" s="1288"/>
      <c r="C40" s="1288"/>
      <c r="D40" s="1288"/>
      <c r="E40" s="1288"/>
      <c r="F40" s="1288"/>
      <c r="G40" s="1288"/>
      <c r="H40" s="1288"/>
      <c r="I40" s="1288"/>
      <c r="J40" s="1288"/>
      <c r="K40" s="1288"/>
      <c r="L40" s="1288"/>
      <c r="M40" s="1288"/>
      <c r="N40" s="1288"/>
      <c r="O40" s="1288"/>
      <c r="P40" s="1288"/>
      <c r="Q40" s="1288"/>
      <c r="R40" s="1288"/>
      <c r="S40" s="1288"/>
      <c r="T40" s="1288"/>
      <c r="U40" s="1288"/>
      <c r="V40" s="1288"/>
      <c r="W40" s="1288"/>
    </row>
    <row r="41" spans="1:23">
      <c r="A41" s="1289" t="str">
        <f>IF(LEN(A2)&gt;0,"填表說明："&amp;C2,"")</f>
        <v>填表說明：每年終了後2個月內編報</v>
      </c>
      <c r="B41" s="1289"/>
      <c r="C41" s="1289"/>
      <c r="D41" s="1289"/>
      <c r="E41" s="1289"/>
      <c r="F41" s="1289"/>
      <c r="G41" s="1289"/>
      <c r="H41" s="1289"/>
      <c r="I41" s="1289"/>
      <c r="J41" s="1289"/>
      <c r="K41" s="1289"/>
      <c r="L41" s="1289"/>
      <c r="M41" s="1289"/>
      <c r="N41" s="1289"/>
      <c r="O41" s="1289"/>
      <c r="P41" s="1289"/>
      <c r="Q41" s="1289"/>
      <c r="R41" s="1289"/>
      <c r="S41" s="1289"/>
      <c r="T41" s="1289"/>
      <c r="U41" s="1289"/>
      <c r="V41" s="1289"/>
      <c r="W41" s="1289"/>
    </row>
  </sheetData>
  <mergeCells count="20">
    <mergeCell ref="A4:W4"/>
    <mergeCell ref="A1:B1"/>
    <mergeCell ref="R1:S1"/>
    <mergeCell ref="T1:W1"/>
    <mergeCell ref="R2:S2"/>
    <mergeCell ref="T2:W2"/>
    <mergeCell ref="B38:W38"/>
    <mergeCell ref="A39:W39"/>
    <mergeCell ref="A40:W40"/>
    <mergeCell ref="A41:W41"/>
    <mergeCell ref="A6:U6"/>
    <mergeCell ref="A7:A8"/>
    <mergeCell ref="B7:B8"/>
    <mergeCell ref="C7:C8"/>
    <mergeCell ref="D7:E7"/>
    <mergeCell ref="F7:I7"/>
    <mergeCell ref="J7:M7"/>
    <mergeCell ref="N7:Q7"/>
    <mergeCell ref="R7:S7"/>
    <mergeCell ref="T7:W7"/>
  </mergeCells>
  <phoneticPr fontId="14" type="noConversion"/>
  <hyperlinks>
    <hyperlink ref="X3" location="預告統計資料發布時間表!A1" display="回發布時間表" xr:uid="{00000000-0004-0000-5000-000000000000}"/>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R17"/>
  <sheetViews>
    <sheetView workbookViewId="0">
      <selection activeCell="R1" sqref="R1:R1048576"/>
    </sheetView>
  </sheetViews>
  <sheetFormatPr defaultRowHeight="16.149999999999999"/>
  <sheetData>
    <row r="1" spans="1:18">
      <c r="A1" s="633" t="s">
        <v>1917</v>
      </c>
      <c r="B1" s="634"/>
      <c r="C1" s="581"/>
      <c r="D1" s="582"/>
      <c r="E1" s="582"/>
      <c r="F1" s="582"/>
      <c r="G1" s="582"/>
      <c r="H1" s="582"/>
      <c r="I1" s="582"/>
      <c r="J1" s="582"/>
      <c r="K1" s="582"/>
      <c r="L1" s="582"/>
      <c r="M1" s="582"/>
      <c r="N1" s="635"/>
      <c r="O1" s="636" t="s">
        <v>1918</v>
      </c>
      <c r="P1" s="1309" t="s">
        <v>1919</v>
      </c>
      <c r="Q1" s="1310"/>
      <c r="R1" s="583" t="s">
        <v>1920</v>
      </c>
    </row>
    <row r="2" spans="1:18">
      <c r="A2" s="633" t="s">
        <v>1921</v>
      </c>
      <c r="B2" s="637" t="s">
        <v>1922</v>
      </c>
      <c r="C2" s="581"/>
      <c r="D2" s="582"/>
      <c r="E2" s="582"/>
      <c r="F2" s="582"/>
      <c r="G2" s="582"/>
      <c r="H2" s="582"/>
      <c r="I2" s="582"/>
      <c r="J2" s="582"/>
      <c r="K2" s="582"/>
      <c r="L2" s="582"/>
      <c r="M2" s="582"/>
      <c r="N2" s="638"/>
      <c r="O2" s="636" t="s">
        <v>1923</v>
      </c>
      <c r="P2" s="1278" t="s">
        <v>1924</v>
      </c>
      <c r="Q2" s="1280"/>
      <c r="R2" s="582"/>
    </row>
    <row r="3" spans="1:18" ht="22.5">
      <c r="A3" s="1311" t="s">
        <v>1925</v>
      </c>
      <c r="B3" s="1311"/>
      <c r="C3" s="1311"/>
      <c r="D3" s="1311"/>
      <c r="E3" s="1311"/>
      <c r="F3" s="1311"/>
      <c r="G3" s="1311"/>
      <c r="H3" s="1311"/>
      <c r="I3" s="1311"/>
      <c r="J3" s="1311"/>
      <c r="K3" s="1311"/>
      <c r="L3" s="1311"/>
      <c r="M3" s="1311"/>
      <c r="N3" s="1312"/>
      <c r="O3" s="1312"/>
      <c r="P3" s="1312"/>
      <c r="Q3" s="1312"/>
      <c r="R3" s="582"/>
    </row>
    <row r="4" spans="1:18" ht="16.7" thickBot="1">
      <c r="A4" s="582"/>
      <c r="B4" s="639"/>
      <c r="C4" s="639"/>
      <c r="D4" s="639"/>
      <c r="E4" s="582"/>
      <c r="F4" s="639"/>
      <c r="G4" s="1313" t="s">
        <v>1926</v>
      </c>
      <c r="H4" s="1313"/>
      <c r="I4" s="1313"/>
      <c r="J4" s="1313"/>
      <c r="K4" s="639"/>
      <c r="L4" s="639"/>
      <c r="M4" s="639"/>
      <c r="N4" s="639"/>
      <c r="O4" s="639"/>
      <c r="P4" s="1314" t="s">
        <v>1927</v>
      </c>
      <c r="Q4" s="1314"/>
      <c r="R4" s="582"/>
    </row>
    <row r="5" spans="1:18">
      <c r="A5" s="1315" t="s">
        <v>1928</v>
      </c>
      <c r="B5" s="1318" t="s">
        <v>1929</v>
      </c>
      <c r="C5" s="1319"/>
      <c r="D5" s="1319"/>
      <c r="E5" s="1319"/>
      <c r="F5" s="1319"/>
      <c r="G5" s="1319"/>
      <c r="H5" s="1319"/>
      <c r="I5" s="1319"/>
      <c r="J5" s="1319"/>
      <c r="K5" s="1319"/>
      <c r="L5" s="1319"/>
      <c r="M5" s="1320"/>
      <c r="N5" s="1270" t="s">
        <v>1930</v>
      </c>
      <c r="O5" s="1299"/>
      <c r="P5" s="1299"/>
      <c r="Q5" s="1299"/>
      <c r="R5" s="639"/>
    </row>
    <row r="6" spans="1:18">
      <c r="A6" s="1316"/>
      <c r="B6" s="1257" t="s">
        <v>1931</v>
      </c>
      <c r="C6" s="1259"/>
      <c r="D6" s="1259"/>
      <c r="E6" s="1258"/>
      <c r="F6" s="1257" t="s">
        <v>1932</v>
      </c>
      <c r="G6" s="1259"/>
      <c r="H6" s="1259"/>
      <c r="I6" s="1258"/>
      <c r="J6" s="1257" t="s">
        <v>1933</v>
      </c>
      <c r="K6" s="1259"/>
      <c r="L6" s="1259"/>
      <c r="M6" s="1260"/>
      <c r="N6" s="1321"/>
      <c r="O6" s="1322"/>
      <c r="P6" s="1322"/>
      <c r="Q6" s="1322"/>
      <c r="R6" s="639"/>
    </row>
    <row r="7" spans="1:18">
      <c r="A7" s="1316"/>
      <c r="B7" s="1325" t="s">
        <v>1934</v>
      </c>
      <c r="C7" s="1307" t="s">
        <v>1935</v>
      </c>
      <c r="D7" s="640"/>
      <c r="E7" s="1307" t="s">
        <v>1936</v>
      </c>
      <c r="F7" s="1325" t="s">
        <v>1934</v>
      </c>
      <c r="G7" s="1307" t="s">
        <v>1937</v>
      </c>
      <c r="H7" s="640"/>
      <c r="I7" s="1307" t="s">
        <v>1936</v>
      </c>
      <c r="J7" s="1325" t="s">
        <v>1938</v>
      </c>
      <c r="K7" s="1307" t="s">
        <v>1937</v>
      </c>
      <c r="L7" s="640"/>
      <c r="M7" s="1307" t="s">
        <v>1936</v>
      </c>
      <c r="N7" s="1323" t="s">
        <v>1934</v>
      </c>
      <c r="O7" s="1307" t="s">
        <v>1937</v>
      </c>
      <c r="P7" s="640"/>
      <c r="Q7" s="1307" t="s">
        <v>1936</v>
      </c>
      <c r="R7" s="639"/>
    </row>
    <row r="8" spans="1:18" ht="48.4" thickBot="1">
      <c r="A8" s="1317"/>
      <c r="B8" s="1326"/>
      <c r="C8" s="1308"/>
      <c r="D8" s="641" t="s">
        <v>1939</v>
      </c>
      <c r="E8" s="1308"/>
      <c r="F8" s="1326"/>
      <c r="G8" s="1308"/>
      <c r="H8" s="641" t="s">
        <v>1940</v>
      </c>
      <c r="I8" s="1308"/>
      <c r="J8" s="1326"/>
      <c r="K8" s="1308"/>
      <c r="L8" s="641" t="s">
        <v>1939</v>
      </c>
      <c r="M8" s="1308"/>
      <c r="N8" s="1324"/>
      <c r="O8" s="1308"/>
      <c r="P8" s="641" t="s">
        <v>1940</v>
      </c>
      <c r="Q8" s="1308"/>
      <c r="R8" s="639"/>
    </row>
    <row r="9" spans="1:18">
      <c r="A9" s="642" t="s">
        <v>1941</v>
      </c>
      <c r="B9" s="643">
        <v>42</v>
      </c>
      <c r="C9" s="643">
        <v>25</v>
      </c>
      <c r="D9" s="643">
        <v>59.5</v>
      </c>
      <c r="E9" s="643">
        <v>17</v>
      </c>
      <c r="F9" s="643"/>
      <c r="G9" s="643"/>
      <c r="H9" s="643"/>
      <c r="I9" s="643"/>
      <c r="J9" s="643">
        <v>42</v>
      </c>
      <c r="K9" s="643">
        <v>25</v>
      </c>
      <c r="L9" s="643">
        <v>59.5</v>
      </c>
      <c r="M9" s="644">
        <v>17</v>
      </c>
      <c r="N9" s="645"/>
      <c r="O9" s="643"/>
      <c r="P9" s="643"/>
      <c r="Q9" s="644"/>
      <c r="R9" s="581"/>
    </row>
    <row r="10" spans="1:18" ht="16.7" thickBot="1">
      <c r="A10" s="646" t="s">
        <v>1942</v>
      </c>
      <c r="B10" s="647"/>
      <c r="C10" s="647"/>
      <c r="D10" s="648"/>
      <c r="E10" s="649"/>
      <c r="F10" s="649"/>
      <c r="G10" s="648"/>
      <c r="H10" s="649"/>
      <c r="I10" s="649"/>
      <c r="J10" s="648"/>
      <c r="K10" s="647"/>
      <c r="L10" s="647"/>
      <c r="M10" s="650"/>
      <c r="N10" s="651"/>
      <c r="O10" s="648"/>
      <c r="P10" s="648"/>
      <c r="Q10" s="648"/>
      <c r="R10" s="582"/>
    </row>
    <row r="11" spans="1:18">
      <c r="A11" s="652" t="s">
        <v>1943</v>
      </c>
      <c r="B11" s="581"/>
      <c r="C11" s="581"/>
      <c r="D11" s="582"/>
      <c r="E11" s="652" t="s">
        <v>1820</v>
      </c>
      <c r="F11" s="581"/>
      <c r="G11" s="582"/>
      <c r="H11" s="582"/>
      <c r="I11" s="581" t="s">
        <v>1944</v>
      </c>
      <c r="J11" s="581"/>
      <c r="K11" s="582"/>
      <c r="L11" s="581"/>
      <c r="M11" s="582"/>
      <c r="N11" s="653" t="s">
        <v>1945</v>
      </c>
      <c r="O11" s="581"/>
      <c r="P11" s="582"/>
      <c r="Q11" s="582"/>
      <c r="R11" s="582"/>
    </row>
    <row r="12" spans="1:18">
      <c r="A12" s="652"/>
      <c r="B12" s="581"/>
      <c r="C12" s="581"/>
      <c r="D12" s="582"/>
      <c r="E12" s="652"/>
      <c r="F12" s="581"/>
      <c r="G12" s="582"/>
      <c r="H12" s="582"/>
      <c r="I12" s="581"/>
      <c r="J12" s="581"/>
      <c r="K12" s="582"/>
      <c r="L12" s="581"/>
      <c r="M12" s="582"/>
      <c r="N12" s="653"/>
      <c r="O12" s="581"/>
      <c r="P12" s="582"/>
      <c r="Q12" s="582"/>
      <c r="R12" s="582"/>
    </row>
    <row r="13" spans="1:18">
      <c r="A13" s="582"/>
      <c r="B13" s="582"/>
      <c r="C13" s="582"/>
      <c r="D13" s="582"/>
      <c r="E13" s="582"/>
      <c r="F13" s="581"/>
      <c r="G13" s="582"/>
      <c r="H13" s="582"/>
      <c r="I13" s="581" t="s">
        <v>1123</v>
      </c>
      <c r="J13" s="581"/>
      <c r="K13" s="654"/>
      <c r="L13" s="581"/>
      <c r="M13" s="582"/>
      <c r="N13" s="581"/>
      <c r="O13" s="581"/>
      <c r="P13" s="582"/>
      <c r="Q13" s="582"/>
      <c r="R13" s="582"/>
    </row>
    <row r="14" spans="1:18">
      <c r="A14" s="582"/>
      <c r="B14" s="582"/>
      <c r="C14" s="582"/>
      <c r="D14" s="582"/>
      <c r="E14" s="582"/>
      <c r="F14" s="581"/>
      <c r="G14" s="582"/>
      <c r="H14" s="582"/>
      <c r="I14" s="581"/>
      <c r="J14" s="581"/>
      <c r="K14" s="654"/>
      <c r="L14" s="581"/>
      <c r="M14" s="582"/>
      <c r="N14" s="581"/>
      <c r="O14" s="581"/>
      <c r="P14" s="582"/>
      <c r="Q14" s="582"/>
      <c r="R14" s="582"/>
    </row>
    <row r="15" spans="1:18">
      <c r="A15" s="655" t="s">
        <v>1946</v>
      </c>
      <c r="B15" s="656"/>
      <c r="C15" s="656"/>
      <c r="D15" s="656"/>
      <c r="E15" s="656"/>
      <c r="F15" s="656"/>
      <c r="G15" s="656"/>
      <c r="H15" s="656"/>
      <c r="I15" s="656"/>
      <c r="J15" s="656"/>
      <c r="K15" s="656"/>
      <c r="L15" s="656"/>
      <c r="M15" s="656"/>
      <c r="N15" s="657"/>
      <c r="O15" s="657"/>
      <c r="P15" s="657"/>
      <c r="Q15" s="194" t="s">
        <v>1947</v>
      </c>
      <c r="R15" s="582"/>
    </row>
    <row r="16" spans="1:18">
      <c r="A16" s="655" t="s">
        <v>1948</v>
      </c>
      <c r="B16" s="582"/>
      <c r="C16" s="582"/>
      <c r="D16" s="582"/>
      <c r="E16" s="582"/>
      <c r="F16" s="582"/>
      <c r="G16" s="582"/>
      <c r="H16" s="582"/>
      <c r="I16" s="582"/>
      <c r="J16" s="582"/>
      <c r="K16" s="582"/>
      <c r="L16" s="582"/>
      <c r="M16" s="582"/>
      <c r="N16" s="582"/>
      <c r="O16" s="582"/>
      <c r="P16" s="582"/>
      <c r="Q16" s="582"/>
      <c r="R16" s="582"/>
    </row>
    <row r="17" spans="1:18">
      <c r="A17" s="658" t="s">
        <v>1949</v>
      </c>
      <c r="B17" s="582"/>
      <c r="C17" s="582"/>
      <c r="D17" s="582"/>
      <c r="E17" s="582"/>
      <c r="F17" s="582"/>
      <c r="G17" s="582"/>
      <c r="H17" s="582"/>
      <c r="I17" s="582"/>
      <c r="J17" s="582"/>
      <c r="K17" s="582"/>
      <c r="L17" s="582"/>
      <c r="M17" s="582"/>
      <c r="N17" s="582"/>
      <c r="O17" s="582"/>
      <c r="P17" s="582"/>
      <c r="Q17" s="582"/>
      <c r="R17" s="582"/>
    </row>
  </sheetData>
  <mergeCells count="23">
    <mergeCell ref="I7:I8"/>
    <mergeCell ref="J7:J8"/>
    <mergeCell ref="B7:B8"/>
    <mergeCell ref="C7:C8"/>
    <mergeCell ref="E7:E8"/>
    <mergeCell ref="F7:F8"/>
    <mergeCell ref="G7:G8"/>
    <mergeCell ref="K7:K8"/>
    <mergeCell ref="M7:M8"/>
    <mergeCell ref="P1:Q1"/>
    <mergeCell ref="P2:Q2"/>
    <mergeCell ref="A3:Q3"/>
    <mergeCell ref="G4:J4"/>
    <mergeCell ref="P4:Q4"/>
    <mergeCell ref="A5:A8"/>
    <mergeCell ref="B5:M5"/>
    <mergeCell ref="N5:Q6"/>
    <mergeCell ref="B6:E6"/>
    <mergeCell ref="F6:I6"/>
    <mergeCell ref="N7:N8"/>
    <mergeCell ref="O7:O8"/>
    <mergeCell ref="Q7:Q8"/>
    <mergeCell ref="J6:M6"/>
  </mergeCells>
  <phoneticPr fontId="14" type="noConversion"/>
  <hyperlinks>
    <hyperlink ref="R1" location="預告統計資料發布時間表!A1" display="返回發布時間表" xr:uid="{00000000-0004-0000-5100-000000000000}"/>
  </hyperlink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K40"/>
  <sheetViews>
    <sheetView topLeftCell="A23" workbookViewId="0">
      <selection sqref="A1:K40"/>
    </sheetView>
  </sheetViews>
  <sheetFormatPr defaultRowHeight="16.149999999999999"/>
  <cols>
    <col min="4" max="4" width="13.5" bestFit="1" customWidth="1"/>
    <col min="6" max="6" width="10" bestFit="1" customWidth="1"/>
    <col min="10" max="10" width="25.5" bestFit="1" customWidth="1"/>
    <col min="11" max="11" width="13.19921875" customWidth="1"/>
  </cols>
  <sheetData>
    <row r="1" spans="1:11">
      <c r="A1" s="1338" t="s">
        <v>1788</v>
      </c>
      <c r="B1" s="1338"/>
      <c r="C1" s="659"/>
      <c r="D1" s="659"/>
      <c r="E1" s="659"/>
      <c r="F1" s="659"/>
      <c r="G1" s="660" t="s">
        <v>1067</v>
      </c>
      <c r="H1" s="1338" t="s">
        <v>1950</v>
      </c>
      <c r="I1" s="1338"/>
      <c r="J1" s="1338"/>
      <c r="K1" s="583" t="s">
        <v>1920</v>
      </c>
    </row>
    <row r="2" spans="1:11">
      <c r="A2" s="1338" t="s">
        <v>1951</v>
      </c>
      <c r="B2" s="1338"/>
      <c r="C2" s="661" t="s">
        <v>1952</v>
      </c>
      <c r="D2" s="662"/>
      <c r="E2" s="659"/>
      <c r="F2" s="659"/>
      <c r="G2" s="660" t="s">
        <v>1953</v>
      </c>
      <c r="H2" s="1338" t="s">
        <v>1954</v>
      </c>
      <c r="I2" s="1338"/>
      <c r="J2" s="1338"/>
      <c r="K2" s="582"/>
    </row>
    <row r="3" spans="1:11" ht="24.2">
      <c r="A3" s="1339" t="s">
        <v>1955</v>
      </c>
      <c r="B3" s="1339"/>
      <c r="C3" s="1339"/>
      <c r="D3" s="1339"/>
      <c r="E3" s="1339"/>
      <c r="F3" s="1339"/>
      <c r="G3" s="1339"/>
      <c r="H3" s="1339"/>
      <c r="I3" s="1339"/>
      <c r="J3" s="1339"/>
      <c r="K3" s="582"/>
    </row>
    <row r="4" spans="1:11">
      <c r="A4" s="1337"/>
      <c r="B4" s="1337"/>
      <c r="C4" s="1337"/>
      <c r="D4" s="1337"/>
      <c r="E4" s="1337"/>
      <c r="F4" s="1337"/>
      <c r="G4" s="659"/>
      <c r="H4" s="659"/>
      <c r="I4" s="659"/>
      <c r="J4" s="659"/>
      <c r="K4" s="582"/>
    </row>
    <row r="5" spans="1:11">
      <c r="A5" s="1331" t="s">
        <v>1956</v>
      </c>
      <c r="B5" s="1331"/>
      <c r="C5" s="1331"/>
      <c r="D5" s="1331"/>
      <c r="E5" s="1331"/>
      <c r="F5" s="1331"/>
      <c r="G5" s="1331"/>
      <c r="H5" s="1331"/>
      <c r="I5" s="1331"/>
      <c r="J5" s="1331"/>
      <c r="K5" s="639"/>
    </row>
    <row r="6" spans="1:11">
      <c r="A6" s="1332" t="s">
        <v>1957</v>
      </c>
      <c r="B6" s="1332"/>
      <c r="C6" s="1333" t="s">
        <v>1958</v>
      </c>
      <c r="D6" s="1333"/>
      <c r="E6" s="1334" t="s">
        <v>1959</v>
      </c>
      <c r="F6" s="1334"/>
      <c r="G6" s="1334"/>
      <c r="H6" s="1334"/>
      <c r="I6" s="1334"/>
      <c r="J6" s="1334"/>
      <c r="K6" s="639"/>
    </row>
    <row r="7" spans="1:11">
      <c r="A7" s="1332"/>
      <c r="B7" s="1332"/>
      <c r="C7" s="1333"/>
      <c r="D7" s="1333"/>
      <c r="E7" s="1335" t="s">
        <v>1960</v>
      </c>
      <c r="F7" s="1335"/>
      <c r="G7" s="1335" t="s">
        <v>1961</v>
      </c>
      <c r="H7" s="1335"/>
      <c r="I7" s="1336" t="s">
        <v>1962</v>
      </c>
      <c r="J7" s="1336"/>
      <c r="K7" s="639"/>
    </row>
    <row r="8" spans="1:11">
      <c r="A8" s="1332"/>
      <c r="B8" s="1332"/>
      <c r="C8" s="1333"/>
      <c r="D8" s="1333"/>
      <c r="E8" s="1335"/>
      <c r="F8" s="1335"/>
      <c r="G8" s="1335"/>
      <c r="H8" s="1335"/>
      <c r="I8" s="1336"/>
      <c r="J8" s="1336"/>
      <c r="K8" s="639"/>
    </row>
    <row r="9" spans="1:11">
      <c r="A9" s="1332"/>
      <c r="B9" s="1332"/>
      <c r="C9" s="1333"/>
      <c r="D9" s="1333"/>
      <c r="E9" s="1335"/>
      <c r="F9" s="1335"/>
      <c r="G9" s="1335"/>
      <c r="H9" s="1335"/>
      <c r="I9" s="1336"/>
      <c r="J9" s="1336"/>
      <c r="K9" s="581"/>
    </row>
    <row r="10" spans="1:11">
      <c r="A10" s="1332"/>
      <c r="B10" s="1332"/>
      <c r="C10" s="1333"/>
      <c r="D10" s="1333"/>
      <c r="E10" s="1335"/>
      <c r="F10" s="1335"/>
      <c r="G10" s="1335"/>
      <c r="H10" s="1335"/>
      <c r="I10" s="1336"/>
      <c r="J10" s="1336"/>
      <c r="K10" s="582"/>
    </row>
    <row r="11" spans="1:11">
      <c r="A11" s="1329" t="s">
        <v>1963</v>
      </c>
      <c r="B11" s="1329"/>
      <c r="C11" s="663"/>
      <c r="D11" s="664">
        <f>F11+H11+J11</f>
        <v>204016</v>
      </c>
      <c r="E11" s="664"/>
      <c r="F11" s="664">
        <f>SUM(F12:F34)</f>
        <v>48307</v>
      </c>
      <c r="G11" s="664"/>
      <c r="H11" s="664">
        <f>SUM(H12:H34)</f>
        <v>8800</v>
      </c>
      <c r="I11" s="664"/>
      <c r="J11" s="664">
        <f>SUM(J12:J34)</f>
        <v>146909</v>
      </c>
      <c r="K11" s="582"/>
    </row>
    <row r="12" spans="1:11">
      <c r="A12" s="1330" t="s">
        <v>1964</v>
      </c>
      <c r="B12" s="1330"/>
      <c r="C12" s="663"/>
      <c r="D12" s="664">
        <f t="shared" ref="D12:D34" si="0">F12+H12+J12</f>
        <v>89368</v>
      </c>
      <c r="E12" s="665"/>
      <c r="F12" s="664">
        <f>'[2]填表-總表'!F6</f>
        <v>6618</v>
      </c>
      <c r="G12" s="665"/>
      <c r="H12" s="664">
        <f>'[2]填表-總表'!F7</f>
        <v>0</v>
      </c>
      <c r="I12" s="665"/>
      <c r="J12" s="664">
        <f>'[2]填表-總表'!F8+'[2]填表-總表'!F13+'[2]填表-總表'!F20</f>
        <v>82750</v>
      </c>
      <c r="K12" s="582"/>
    </row>
    <row r="13" spans="1:11">
      <c r="A13" s="1330" t="s">
        <v>1965</v>
      </c>
      <c r="B13" s="1330"/>
      <c r="C13" s="663"/>
      <c r="D13" s="664">
        <f t="shared" si="0"/>
        <v>25822</v>
      </c>
      <c r="E13" s="666"/>
      <c r="F13" s="664">
        <f>'[2]填表-總表'!G6</f>
        <v>5050</v>
      </c>
      <c r="G13" s="666"/>
      <c r="H13" s="664">
        <f>'[2]填表-總表'!G7</f>
        <v>170</v>
      </c>
      <c r="I13" s="666"/>
      <c r="J13" s="664">
        <f>'[2]填表-總表'!G8+'[2]填表-總表'!G13+'[2]填表-總表'!G20</f>
        <v>20602</v>
      </c>
      <c r="K13" s="582"/>
    </row>
    <row r="14" spans="1:11">
      <c r="A14" s="1330" t="s">
        <v>1966</v>
      </c>
      <c r="B14" s="1330"/>
      <c r="C14" s="663"/>
      <c r="D14" s="664">
        <f t="shared" si="0"/>
        <v>3536</v>
      </c>
      <c r="E14" s="666"/>
      <c r="F14" s="664">
        <f>'[2]填表-總表'!H6</f>
        <v>3536</v>
      </c>
      <c r="G14" s="666"/>
      <c r="H14" s="664">
        <f>'[2]填表-總表'!H7</f>
        <v>0</v>
      </c>
      <c r="I14" s="666"/>
      <c r="J14" s="664">
        <f>'[2]填表-總表'!H8+'[2]填表-總表'!H13+'[2]填表-總表'!H20</f>
        <v>0</v>
      </c>
      <c r="K14" s="582"/>
    </row>
    <row r="15" spans="1:11">
      <c r="A15" s="1330" t="s">
        <v>1967</v>
      </c>
      <c r="B15" s="1330"/>
      <c r="C15" s="663"/>
      <c r="D15" s="664">
        <f t="shared" si="0"/>
        <v>6580</v>
      </c>
      <c r="E15" s="666"/>
      <c r="F15" s="664">
        <f>'[2]填表-總表'!I6</f>
        <v>3001</v>
      </c>
      <c r="G15" s="666"/>
      <c r="H15" s="664">
        <f>'[2]填表-總表'!I7</f>
        <v>0</v>
      </c>
      <c r="I15" s="666"/>
      <c r="J15" s="664">
        <f>'[2]填表-總表'!I8+'[2]填表-總表'!I13+'[2]填表-總表'!I20</f>
        <v>3579</v>
      </c>
      <c r="K15" s="582"/>
    </row>
    <row r="16" spans="1:11">
      <c r="A16" s="1330" t="s">
        <v>1968</v>
      </c>
      <c r="B16" s="1330"/>
      <c r="C16" s="663"/>
      <c r="D16" s="664">
        <f t="shared" si="0"/>
        <v>4174</v>
      </c>
      <c r="E16" s="666"/>
      <c r="F16" s="664">
        <f>'[2]填表-總表'!J6</f>
        <v>3870</v>
      </c>
      <c r="G16" s="666"/>
      <c r="H16" s="664">
        <f>'[2]填表-總表'!J7</f>
        <v>237</v>
      </c>
      <c r="I16" s="666"/>
      <c r="J16" s="664">
        <f>'[2]填表-總表'!J8+'[2]填表-總表'!J13+'[2]填表-總表'!J20</f>
        <v>67</v>
      </c>
      <c r="K16" s="582"/>
    </row>
    <row r="17" spans="1:11">
      <c r="A17" s="1330" t="s">
        <v>1969</v>
      </c>
      <c r="B17" s="1330"/>
      <c r="C17" s="663"/>
      <c r="D17" s="664">
        <f t="shared" si="0"/>
        <v>31620</v>
      </c>
      <c r="E17" s="666"/>
      <c r="F17" s="664">
        <f>'[2]填表-總表'!K6</f>
        <v>4492</v>
      </c>
      <c r="G17" s="666"/>
      <c r="H17" s="664">
        <f>'[2]填表-總表'!K7</f>
        <v>0</v>
      </c>
      <c r="I17" s="666"/>
      <c r="J17" s="664">
        <f>'[2]填表-總表'!K8+'[2]填表-總表'!K13+'[2]填表-總表'!K20</f>
        <v>27128</v>
      </c>
      <c r="K17" s="582"/>
    </row>
    <row r="18" spans="1:11">
      <c r="A18" s="1330" t="s">
        <v>1970</v>
      </c>
      <c r="B18" s="1330"/>
      <c r="C18" s="663"/>
      <c r="D18" s="664">
        <f t="shared" si="0"/>
        <v>14404</v>
      </c>
      <c r="E18" s="666"/>
      <c r="F18" s="664">
        <f>'[2]填表-總表'!L6</f>
        <v>7892</v>
      </c>
      <c r="G18" s="666"/>
      <c r="H18" s="664">
        <f>'[2]填表-總表'!L7</f>
        <v>1549</v>
      </c>
      <c r="I18" s="666"/>
      <c r="J18" s="664">
        <f>'[2]填表-總表'!L8+'[2]填表-總表'!L13+'[2]填表-總表'!L20</f>
        <v>4963</v>
      </c>
    </row>
    <row r="19" spans="1:11">
      <c r="A19" s="1330" t="s">
        <v>1971</v>
      </c>
      <c r="B19" s="1330"/>
      <c r="C19" s="663"/>
      <c r="D19" s="664">
        <f t="shared" si="0"/>
        <v>0</v>
      </c>
      <c r="E19" s="666"/>
      <c r="F19" s="664">
        <f>'[2]填表-總表'!M6</f>
        <v>0</v>
      </c>
      <c r="G19" s="666"/>
      <c r="H19" s="664">
        <f>'[2]填表-總表'!M7</f>
        <v>0</v>
      </c>
      <c r="I19" s="666"/>
      <c r="J19" s="664">
        <f>'[2]填表-總表'!M8+'[2]填表-總表'!M13+'[2]填表-總表'!M20</f>
        <v>0</v>
      </c>
    </row>
    <row r="20" spans="1:11">
      <c r="A20" s="1330" t="s">
        <v>1972</v>
      </c>
      <c r="B20" s="1330"/>
      <c r="C20" s="663"/>
      <c r="D20" s="664">
        <f t="shared" si="0"/>
        <v>11098</v>
      </c>
      <c r="E20" s="666"/>
      <c r="F20" s="664">
        <f>'[2]填表-總表'!N6</f>
        <v>3979</v>
      </c>
      <c r="G20" s="666"/>
      <c r="H20" s="664">
        <f>'[2]填表-總表'!N7</f>
        <v>0</v>
      </c>
      <c r="I20" s="666"/>
      <c r="J20" s="664">
        <f>'[2]填表-總表'!N8+'[2]填表-總表'!N13+'[2]填表-總表'!N20</f>
        <v>7119</v>
      </c>
    </row>
    <row r="21" spans="1:11">
      <c r="A21" s="1330" t="s">
        <v>1973</v>
      </c>
      <c r="B21" s="1330"/>
      <c r="C21" s="663"/>
      <c r="D21" s="664">
        <f t="shared" si="0"/>
        <v>420</v>
      </c>
      <c r="E21" s="666"/>
      <c r="F21" s="664">
        <f>'[2]填表-總表'!O6</f>
        <v>420</v>
      </c>
      <c r="G21" s="666"/>
      <c r="H21" s="664">
        <f>'[2]填表-總表'!O7</f>
        <v>0</v>
      </c>
      <c r="I21" s="666"/>
      <c r="J21" s="664">
        <f>'[2]填表-總表'!O8+'[2]填表-總表'!O13+'[2]填表-總表'!O20</f>
        <v>0</v>
      </c>
    </row>
    <row r="22" spans="1:11">
      <c r="A22" s="1328" t="s">
        <v>1974</v>
      </c>
      <c r="B22" s="1328"/>
      <c r="C22" s="663"/>
      <c r="D22" s="664">
        <f t="shared" si="0"/>
        <v>16222</v>
      </c>
      <c r="E22" s="666"/>
      <c r="F22" s="664">
        <f>'[2]填表-總表'!P6+'[2]填表-總表'!Q6+'[2]填表-總表'!R6+'[2]填表-總表'!S6</f>
        <v>9070</v>
      </c>
      <c r="G22" s="666"/>
      <c r="H22" s="664">
        <f>'[2]填表-總表'!P7+'[2]填表-總表'!Q7+'[2]填表-總表'!R7+'[2]填表-總表'!S7</f>
        <v>6451</v>
      </c>
      <c r="I22" s="666"/>
      <c r="J22" s="664">
        <f>'[2]填表-總表'!P8+'[2]填表-總表'!Q8+'[2]填表-總表'!R8+'[2]填表-總表'!S8+'[2]填表-總表'!P13+'[2]填表-總表'!Q13+'[2]填表-總表'!R13+'[2]填表-總表'!S13+'[2]填表-總表'!P20+'[2]填表-總表'!Q20+'[2]填表-總表'!R20+'[2]填表-總表'!S20</f>
        <v>701</v>
      </c>
    </row>
    <row r="23" spans="1:11">
      <c r="A23" s="1328" t="s">
        <v>1975</v>
      </c>
      <c r="B23" s="1328"/>
      <c r="C23" s="663"/>
      <c r="D23" s="664">
        <f t="shared" si="0"/>
        <v>0</v>
      </c>
      <c r="E23" s="666"/>
      <c r="F23" s="664">
        <f>'[2]填表-總表'!T6</f>
        <v>0</v>
      </c>
      <c r="G23" s="666"/>
      <c r="H23" s="664">
        <f>'[2]填表-總表'!T7</f>
        <v>0</v>
      </c>
      <c r="I23" s="666"/>
      <c r="J23" s="664">
        <f>'[2]填表-總表'!T8+'[2]填表-總表'!T13+'[2]填表-總表'!T20</f>
        <v>0</v>
      </c>
    </row>
    <row r="24" spans="1:11">
      <c r="A24" s="1328" t="s">
        <v>1976</v>
      </c>
      <c r="B24" s="1328"/>
      <c r="C24" s="663"/>
      <c r="D24" s="664">
        <f t="shared" si="0"/>
        <v>0</v>
      </c>
      <c r="E24" s="666"/>
      <c r="F24" s="664">
        <f>'[2]填表-總表'!U6</f>
        <v>0</v>
      </c>
      <c r="G24" s="666"/>
      <c r="H24" s="664">
        <f>'[2]填表-總表'!U7</f>
        <v>0</v>
      </c>
      <c r="I24" s="666"/>
      <c r="J24" s="664">
        <f>'[2]填表-總表'!U8+'[2]填表-總表'!U13+'[2]填表-總表'!U20</f>
        <v>0</v>
      </c>
    </row>
    <row r="25" spans="1:11">
      <c r="A25" s="1328" t="s">
        <v>1977</v>
      </c>
      <c r="B25" s="1328"/>
      <c r="C25" s="663"/>
      <c r="D25" s="664">
        <f t="shared" si="0"/>
        <v>0</v>
      </c>
      <c r="E25" s="666"/>
      <c r="F25" s="664">
        <f>'[2]填表-總表'!V6</f>
        <v>0</v>
      </c>
      <c r="G25" s="666"/>
      <c r="H25" s="666">
        <f>'[2]填表-總表'!V7</f>
        <v>0</v>
      </c>
      <c r="I25" s="666"/>
      <c r="J25" s="666">
        <f>'[2]填表-總表'!V8+'[2]填表-總表'!V13+'[2]填表-總表'!V20</f>
        <v>0</v>
      </c>
    </row>
    <row r="26" spans="1:11">
      <c r="A26" s="1328" t="s">
        <v>1978</v>
      </c>
      <c r="B26" s="1328"/>
      <c r="C26" s="663"/>
      <c r="D26" s="664">
        <f t="shared" si="0"/>
        <v>0</v>
      </c>
      <c r="E26" s="666"/>
      <c r="F26" s="664">
        <f>'[2]填表-總表'!W6</f>
        <v>0</v>
      </c>
      <c r="G26" s="666"/>
      <c r="H26" s="666">
        <f>'[2]填表-總表'!W7</f>
        <v>0</v>
      </c>
      <c r="I26" s="666"/>
      <c r="J26" s="666">
        <f>'[2]填表-總表'!W8+'[2]填表-總表'!W13+'[2]填表-總表'!W20</f>
        <v>0</v>
      </c>
    </row>
    <row r="27" spans="1:11">
      <c r="A27" s="1328" t="s">
        <v>1979</v>
      </c>
      <c r="B27" s="1328"/>
      <c r="C27" s="663"/>
      <c r="D27" s="664">
        <f t="shared" si="0"/>
        <v>265</v>
      </c>
      <c r="E27" s="666"/>
      <c r="F27" s="664">
        <f>'[2]填表-總表'!X6</f>
        <v>265</v>
      </c>
      <c r="G27" s="666"/>
      <c r="H27" s="666">
        <f>'[2]填表-總表'!X7</f>
        <v>0</v>
      </c>
      <c r="I27" s="666"/>
      <c r="J27" s="666">
        <f>'[2]填表-總表'!X8+'[2]填表-總表'!X13+'[2]填表-總表'!X20</f>
        <v>0</v>
      </c>
    </row>
    <row r="28" spans="1:11">
      <c r="A28" s="1328" t="s">
        <v>1980</v>
      </c>
      <c r="B28" s="1328"/>
      <c r="C28" s="663"/>
      <c r="D28" s="664">
        <f t="shared" si="0"/>
        <v>12</v>
      </c>
      <c r="E28" s="667"/>
      <c r="F28" s="664">
        <f>'[2]填表-總表'!Y6</f>
        <v>12</v>
      </c>
      <c r="G28" s="667"/>
      <c r="H28" s="667">
        <f>'[2]填表-總表'!Y7</f>
        <v>0</v>
      </c>
      <c r="I28" s="667"/>
      <c r="J28" s="667">
        <f>'[2]填表-總表'!Y8+'[2]填表-總表'!Y13+'[2]填表-總表'!Y20</f>
        <v>0</v>
      </c>
    </row>
    <row r="29" spans="1:11">
      <c r="A29" s="1328" t="s">
        <v>1981</v>
      </c>
      <c r="B29" s="1328"/>
      <c r="C29" s="663"/>
      <c r="D29" s="664">
        <f t="shared" si="0"/>
        <v>0</v>
      </c>
      <c r="E29" s="667"/>
      <c r="F29" s="664">
        <f>'[2]填表-總表'!Z6</f>
        <v>0</v>
      </c>
      <c r="G29" s="667"/>
      <c r="H29" s="667">
        <f>'[2]填表-總表'!Z7</f>
        <v>0</v>
      </c>
      <c r="I29" s="667"/>
      <c r="J29" s="667">
        <f>'[2]填表-總表'!Z8+'[2]填表-總表'!Z13+'[2]填表-總表'!Z20</f>
        <v>0</v>
      </c>
    </row>
    <row r="30" spans="1:11">
      <c r="A30" s="1328" t="s">
        <v>1982</v>
      </c>
      <c r="B30" s="1328"/>
      <c r="C30" s="663"/>
      <c r="D30" s="668">
        <f t="shared" si="0"/>
        <v>0</v>
      </c>
      <c r="E30" s="667"/>
      <c r="F30" s="668">
        <f>'[2]填表-總表'!AA6</f>
        <v>0</v>
      </c>
      <c r="G30" s="667"/>
      <c r="H30" s="667">
        <f>'[2]填表-總表'!AA7</f>
        <v>0</v>
      </c>
      <c r="I30" s="667"/>
      <c r="J30" s="667">
        <f>'[2]填表-總表'!AA8+'[2]填表-總表'!AA13+'[2]填表-總表'!AA20</f>
        <v>0</v>
      </c>
    </row>
    <row r="31" spans="1:11">
      <c r="A31" s="1328" t="s">
        <v>1983</v>
      </c>
      <c r="B31" s="1328"/>
      <c r="C31" s="663"/>
      <c r="D31" s="668">
        <f t="shared" si="0"/>
        <v>393</v>
      </c>
      <c r="E31" s="667"/>
      <c r="F31" s="668">
        <f>'[2]填表-總表'!AB6</f>
        <v>0</v>
      </c>
      <c r="G31" s="667"/>
      <c r="H31" s="667">
        <f>'[2]填表-總表'!AB7</f>
        <v>393</v>
      </c>
      <c r="I31" s="667"/>
      <c r="J31" s="667">
        <f>'[2]填表-總表'!AB8+'[2]填表-總表'!AB13+'[2]填表-總表'!AB20</f>
        <v>0</v>
      </c>
    </row>
    <row r="32" spans="1:11">
      <c r="A32" s="1328" t="s">
        <v>1984</v>
      </c>
      <c r="B32" s="1328"/>
      <c r="C32" s="663"/>
      <c r="D32" s="664">
        <f t="shared" si="0"/>
        <v>102</v>
      </c>
      <c r="E32" s="667"/>
      <c r="F32" s="664">
        <f>'[2]填表-總表'!AC6</f>
        <v>102</v>
      </c>
      <c r="G32" s="667"/>
      <c r="H32" s="667">
        <f>'[2]填表-總表'!AC7</f>
        <v>0</v>
      </c>
      <c r="I32" s="667"/>
      <c r="J32" s="667">
        <f>'[2]填表-總表'!AC8+'[2]填表-總表'!AC13+'[2]填表-總表'!AC20</f>
        <v>0</v>
      </c>
    </row>
    <row r="33" spans="1:10">
      <c r="A33" s="1328" t="s">
        <v>1985</v>
      </c>
      <c r="B33" s="1328"/>
      <c r="C33" s="663"/>
      <c r="D33" s="664">
        <f t="shared" si="0"/>
        <v>0</v>
      </c>
      <c r="E33" s="667"/>
      <c r="F33" s="664">
        <f>'[2]填表-總表'!AD6</f>
        <v>0</v>
      </c>
      <c r="G33" s="667"/>
      <c r="H33" s="667">
        <f>'[2]填表-總表'!AD7</f>
        <v>0</v>
      </c>
      <c r="I33" s="667"/>
      <c r="J33" s="667">
        <f>'[2]填表-總表'!AD8+'[2]填表-總表'!AD13+'[2]填表-總表'!AD20</f>
        <v>0</v>
      </c>
    </row>
    <row r="34" spans="1:10">
      <c r="A34" s="1327" t="s">
        <v>1986</v>
      </c>
      <c r="B34" s="1327"/>
      <c r="C34" s="669"/>
      <c r="D34" s="670">
        <f t="shared" si="0"/>
        <v>0</v>
      </c>
      <c r="E34" s="671"/>
      <c r="F34" s="670">
        <f>'[2]填表-總表'!AE6</f>
        <v>0</v>
      </c>
      <c r="G34" s="671"/>
      <c r="H34" s="671">
        <f>'[2]填表-總表'!AE7</f>
        <v>0</v>
      </c>
      <c r="I34" s="671"/>
      <c r="J34" s="671">
        <f>'[2]填表-總表'!AE8+'[2]填表-總表'!AE13+'[2]填表-總表'!AE20</f>
        <v>0</v>
      </c>
    </row>
    <row r="35" spans="1:10">
      <c r="A35" s="672" t="s">
        <v>1943</v>
      </c>
      <c r="B35" s="673" t="s">
        <v>1820</v>
      </c>
      <c r="C35" s="674"/>
      <c r="D35" s="675" t="s">
        <v>1336</v>
      </c>
      <c r="E35" s="674"/>
      <c r="F35" s="674"/>
      <c r="G35" s="674" t="s">
        <v>1337</v>
      </c>
      <c r="H35" s="659"/>
      <c r="I35" s="674" t="s">
        <v>1987</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1988</v>
      </c>
    </row>
    <row r="38" spans="1:10">
      <c r="A38" s="676" t="s">
        <v>1989</v>
      </c>
      <c r="B38" s="677"/>
      <c r="C38" s="659"/>
      <c r="D38" s="659"/>
      <c r="E38" s="659"/>
      <c r="F38" s="659"/>
      <c r="G38" s="659"/>
      <c r="H38" s="659"/>
      <c r="I38" s="659"/>
      <c r="J38" s="659"/>
    </row>
    <row r="39" spans="1:10">
      <c r="A39" s="676" t="s">
        <v>1990</v>
      </c>
      <c r="B39" s="677"/>
      <c r="C39" s="659"/>
      <c r="D39" s="659"/>
      <c r="E39" s="659"/>
      <c r="F39" s="659"/>
      <c r="G39" s="659"/>
      <c r="H39" s="659"/>
      <c r="I39" s="659"/>
      <c r="J39" s="659"/>
    </row>
    <row r="40" spans="1:10">
      <c r="A40" s="676" t="s">
        <v>1991</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00000000-0004-0000-5200-000000000000}"/>
  </hyperlinks>
  <pageMargins left="0.7" right="0.7" top="0.75" bottom="0.75" header="0.3" footer="0.3"/>
  <pageSetup paperSize="9" orientation="portrait" horizontalDpi="0" verticalDpi="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K40"/>
  <sheetViews>
    <sheetView workbookViewId="0">
      <selection activeCell="A35" sqref="A1:K1048576"/>
    </sheetView>
  </sheetViews>
  <sheetFormatPr defaultRowHeight="16.149999999999999"/>
  <cols>
    <col min="2" max="2" width="10.5" customWidth="1"/>
    <col min="4" max="4" width="13.5" bestFit="1" customWidth="1"/>
    <col min="6" max="6" width="10" bestFit="1" customWidth="1"/>
    <col min="8" max="8" width="8.8984375" bestFit="1" customWidth="1"/>
    <col min="10" max="10" width="25.5" bestFit="1" customWidth="1"/>
  </cols>
  <sheetData>
    <row r="1" spans="1:11">
      <c r="A1" s="1338" t="s">
        <v>1788</v>
      </c>
      <c r="B1" s="1338"/>
      <c r="C1" s="659"/>
      <c r="D1" s="659"/>
      <c r="E1" s="659"/>
      <c r="F1" s="659"/>
      <c r="G1" s="660" t="s">
        <v>1067</v>
      </c>
      <c r="H1" s="1338" t="s">
        <v>1950</v>
      </c>
      <c r="I1" s="1338"/>
      <c r="J1" s="1338"/>
      <c r="K1" s="583" t="s">
        <v>1326</v>
      </c>
    </row>
    <row r="2" spans="1:11">
      <c r="A2" s="1338" t="s">
        <v>1951</v>
      </c>
      <c r="B2" s="1338"/>
      <c r="C2" s="661" t="s">
        <v>1952</v>
      </c>
      <c r="D2" s="662"/>
      <c r="E2" s="659"/>
      <c r="F2" s="659"/>
      <c r="G2" s="660" t="s">
        <v>1953</v>
      </c>
      <c r="H2" s="1338" t="s">
        <v>1954</v>
      </c>
      <c r="I2" s="1338"/>
      <c r="J2" s="1338"/>
      <c r="K2" s="582"/>
    </row>
    <row r="3" spans="1:11" ht="24.2">
      <c r="A3" s="1339" t="s">
        <v>1955</v>
      </c>
      <c r="B3" s="1339"/>
      <c r="C3" s="1339"/>
      <c r="D3" s="1339"/>
      <c r="E3" s="1339"/>
      <c r="F3" s="1339"/>
      <c r="G3" s="1339"/>
      <c r="H3" s="1339"/>
      <c r="I3" s="1339"/>
      <c r="J3" s="1339"/>
      <c r="K3" s="582"/>
    </row>
    <row r="4" spans="1:11">
      <c r="A4" s="1337"/>
      <c r="B4" s="1337"/>
      <c r="C4" s="1337"/>
      <c r="D4" s="1337"/>
      <c r="E4" s="1337"/>
      <c r="F4" s="1337"/>
      <c r="G4" s="659"/>
      <c r="H4" s="659"/>
      <c r="I4" s="659"/>
      <c r="J4" s="659"/>
      <c r="K4" s="582"/>
    </row>
    <row r="5" spans="1:11">
      <c r="A5" s="1331" t="s">
        <v>2109</v>
      </c>
      <c r="B5" s="1331"/>
      <c r="C5" s="1331"/>
      <c r="D5" s="1331"/>
      <c r="E5" s="1331"/>
      <c r="F5" s="1331"/>
      <c r="G5" s="1331"/>
      <c r="H5" s="1331"/>
      <c r="I5" s="1331"/>
      <c r="J5" s="1331"/>
      <c r="K5" s="639"/>
    </row>
    <row r="6" spans="1:11">
      <c r="A6" s="1332" t="s">
        <v>1957</v>
      </c>
      <c r="B6" s="1332"/>
      <c r="C6" s="1333" t="s">
        <v>1958</v>
      </c>
      <c r="D6" s="1333"/>
      <c r="E6" s="1334" t="s">
        <v>1959</v>
      </c>
      <c r="F6" s="1334"/>
      <c r="G6" s="1334"/>
      <c r="H6" s="1334"/>
      <c r="I6" s="1334"/>
      <c r="J6" s="1334"/>
      <c r="K6" s="639"/>
    </row>
    <row r="7" spans="1:11">
      <c r="A7" s="1332"/>
      <c r="B7" s="1332"/>
      <c r="C7" s="1333"/>
      <c r="D7" s="1333"/>
      <c r="E7" s="1335" t="s">
        <v>1960</v>
      </c>
      <c r="F7" s="1335"/>
      <c r="G7" s="1335" t="s">
        <v>1961</v>
      </c>
      <c r="H7" s="1335"/>
      <c r="I7" s="1336" t="s">
        <v>1962</v>
      </c>
      <c r="J7" s="1336"/>
      <c r="K7" s="639"/>
    </row>
    <row r="8" spans="1:11">
      <c r="A8" s="1332"/>
      <c r="B8" s="1332"/>
      <c r="C8" s="1333"/>
      <c r="D8" s="1333"/>
      <c r="E8" s="1335"/>
      <c r="F8" s="1335"/>
      <c r="G8" s="1335"/>
      <c r="H8" s="1335"/>
      <c r="I8" s="1336"/>
      <c r="J8" s="1336"/>
      <c r="K8" s="639"/>
    </row>
    <row r="9" spans="1:11">
      <c r="A9" s="1332"/>
      <c r="B9" s="1332"/>
      <c r="C9" s="1333"/>
      <c r="D9" s="1333"/>
      <c r="E9" s="1335"/>
      <c r="F9" s="1335"/>
      <c r="G9" s="1335"/>
      <c r="H9" s="1335"/>
      <c r="I9" s="1336"/>
      <c r="J9" s="1336"/>
      <c r="K9" s="581"/>
    </row>
    <row r="10" spans="1:11">
      <c r="A10" s="1332"/>
      <c r="B10" s="1332"/>
      <c r="C10" s="1333"/>
      <c r="D10" s="1333"/>
      <c r="E10" s="1335"/>
      <c r="F10" s="1335"/>
      <c r="G10" s="1335"/>
      <c r="H10" s="1335"/>
      <c r="I10" s="1336"/>
      <c r="J10" s="1336"/>
      <c r="K10" s="582"/>
    </row>
    <row r="11" spans="1:11">
      <c r="A11" s="1329" t="s">
        <v>1963</v>
      </c>
      <c r="B11" s="1329"/>
      <c r="C11" s="663"/>
      <c r="D11" s="664">
        <v>181014</v>
      </c>
      <c r="E11" s="664"/>
      <c r="F11" s="664">
        <v>51459</v>
      </c>
      <c r="G11" s="664"/>
      <c r="H11" s="664">
        <v>7743</v>
      </c>
      <c r="I11" s="664"/>
      <c r="J11" s="664">
        <v>121812</v>
      </c>
      <c r="K11" s="582"/>
    </row>
    <row r="12" spans="1:11">
      <c r="A12" s="1330" t="s">
        <v>1964</v>
      </c>
      <c r="B12" s="1330"/>
      <c r="C12" s="663"/>
      <c r="D12" s="664">
        <v>68937</v>
      </c>
      <c r="E12" s="665"/>
      <c r="F12" s="664">
        <v>6164</v>
      </c>
      <c r="G12" s="665"/>
      <c r="H12" s="664">
        <f>'[2]填表-總表'!F7</f>
        <v>0</v>
      </c>
      <c r="I12" s="665"/>
      <c r="J12" s="664">
        <v>62773</v>
      </c>
      <c r="K12" s="582"/>
    </row>
    <row r="13" spans="1:11">
      <c r="A13" s="1330" t="s">
        <v>1965</v>
      </c>
      <c r="B13" s="1330"/>
      <c r="C13" s="663"/>
      <c r="D13" s="664">
        <v>4037</v>
      </c>
      <c r="E13" s="666"/>
      <c r="F13" s="664">
        <v>3727</v>
      </c>
      <c r="G13" s="666"/>
      <c r="H13" s="664">
        <v>310</v>
      </c>
      <c r="I13" s="666"/>
      <c r="J13" s="678" t="s">
        <v>2110</v>
      </c>
      <c r="K13" s="582"/>
    </row>
    <row r="14" spans="1:11">
      <c r="A14" s="1330" t="s">
        <v>1966</v>
      </c>
      <c r="B14" s="1330"/>
      <c r="C14" s="663"/>
      <c r="D14" s="664">
        <v>4167</v>
      </c>
      <c r="E14" s="666"/>
      <c r="F14" s="664">
        <v>3725</v>
      </c>
      <c r="G14" s="666"/>
      <c r="H14" s="664">
        <f>'[2]填表-總表'!H7</f>
        <v>0</v>
      </c>
      <c r="I14" s="666"/>
      <c r="J14" s="664">
        <v>442</v>
      </c>
      <c r="K14" s="582"/>
    </row>
    <row r="15" spans="1:11">
      <c r="A15" s="1330" t="s">
        <v>1967</v>
      </c>
      <c r="B15" s="1330"/>
      <c r="C15" s="663"/>
      <c r="D15" s="664">
        <v>3342</v>
      </c>
      <c r="E15" s="666"/>
      <c r="F15" s="664">
        <v>3088</v>
      </c>
      <c r="G15" s="666"/>
      <c r="H15" s="664">
        <f>'[2]填表-總表'!I7</f>
        <v>0</v>
      </c>
      <c r="I15" s="666"/>
      <c r="J15" s="664">
        <v>254</v>
      </c>
      <c r="K15" s="582"/>
    </row>
    <row r="16" spans="1:11">
      <c r="A16" s="1330" t="s">
        <v>1968</v>
      </c>
      <c r="B16" s="1330"/>
      <c r="C16" s="663"/>
      <c r="D16" s="664">
        <v>3850</v>
      </c>
      <c r="E16" s="666"/>
      <c r="F16" s="664">
        <v>3327</v>
      </c>
      <c r="G16" s="666"/>
      <c r="H16" s="664">
        <v>203</v>
      </c>
      <c r="I16" s="666"/>
      <c r="J16" s="664">
        <v>320</v>
      </c>
      <c r="K16" s="582"/>
    </row>
    <row r="17" spans="1:11">
      <c r="A17" s="1330" t="s">
        <v>1969</v>
      </c>
      <c r="B17" s="1330"/>
      <c r="C17" s="663"/>
      <c r="D17" s="664">
        <v>26351</v>
      </c>
      <c r="E17" s="666"/>
      <c r="F17" s="664">
        <v>4160</v>
      </c>
      <c r="G17" s="666"/>
      <c r="H17" s="664">
        <f>'[2]填表-總表'!K7</f>
        <v>0</v>
      </c>
      <c r="I17" s="666"/>
      <c r="J17" s="664">
        <v>22191</v>
      </c>
      <c r="K17" s="582"/>
    </row>
    <row r="18" spans="1:11">
      <c r="A18" s="1330" t="s">
        <v>1970</v>
      </c>
      <c r="B18" s="1330"/>
      <c r="C18" s="663"/>
      <c r="D18" s="664">
        <v>36799</v>
      </c>
      <c r="E18" s="666"/>
      <c r="F18" s="664">
        <v>9010</v>
      </c>
      <c r="G18" s="666"/>
      <c r="H18" s="664">
        <v>712</v>
      </c>
      <c r="I18" s="666"/>
      <c r="J18" s="664">
        <v>27077</v>
      </c>
    </row>
    <row r="19" spans="1:11">
      <c r="A19" s="1330" t="s">
        <v>1971</v>
      </c>
      <c r="B19" s="1330"/>
      <c r="C19" s="663"/>
      <c r="D19" s="664">
        <f t="shared" ref="D19:D34" si="0">F19+H19+J19</f>
        <v>0</v>
      </c>
      <c r="E19" s="666"/>
      <c r="F19" s="664">
        <f>'[2]填表-總表'!M6</f>
        <v>0</v>
      </c>
      <c r="G19" s="666"/>
      <c r="H19" s="664">
        <f>'[2]填表-總表'!M7</f>
        <v>0</v>
      </c>
      <c r="I19" s="666"/>
      <c r="J19" s="664">
        <f>'[2]填表-總表'!M8+'[2]填表-總表'!M13+'[2]填表-總表'!M20</f>
        <v>0</v>
      </c>
    </row>
    <row r="20" spans="1:11">
      <c r="A20" s="1330" t="s">
        <v>1972</v>
      </c>
      <c r="B20" s="1330"/>
      <c r="C20" s="663"/>
      <c r="D20" s="664">
        <v>12507</v>
      </c>
      <c r="E20" s="666"/>
      <c r="F20" s="664">
        <v>4354</v>
      </c>
      <c r="G20" s="666"/>
      <c r="H20" s="664">
        <f>'[2]填表-總表'!N7</f>
        <v>0</v>
      </c>
      <c r="I20" s="666"/>
      <c r="J20" s="664">
        <v>8153</v>
      </c>
    </row>
    <row r="21" spans="1:11">
      <c r="A21" s="1330" t="s">
        <v>1973</v>
      </c>
      <c r="B21" s="1330"/>
      <c r="C21" s="663"/>
      <c r="D21" s="664">
        <v>405</v>
      </c>
      <c r="E21" s="666"/>
      <c r="F21" s="664">
        <v>405</v>
      </c>
      <c r="G21" s="666"/>
      <c r="H21" s="664">
        <f>'[2]填表-總表'!O7</f>
        <v>0</v>
      </c>
      <c r="I21" s="666"/>
      <c r="J21" s="664">
        <f>'[2]填表-總表'!O8+'[2]填表-總表'!O13+'[2]填表-總表'!O20</f>
        <v>0</v>
      </c>
    </row>
    <row r="22" spans="1:11">
      <c r="A22" s="1328" t="s">
        <v>1974</v>
      </c>
      <c r="B22" s="1328"/>
      <c r="C22" s="663"/>
      <c r="D22" s="664">
        <v>18776</v>
      </c>
      <c r="E22" s="666"/>
      <c r="F22" s="664">
        <v>12400</v>
      </c>
      <c r="G22" s="666"/>
      <c r="H22" s="664">
        <v>6376</v>
      </c>
      <c r="I22" s="666"/>
      <c r="J22" s="678" t="s">
        <v>2111</v>
      </c>
    </row>
    <row r="23" spans="1:11">
      <c r="A23" s="1328" t="s">
        <v>1975</v>
      </c>
      <c r="B23" s="1328"/>
      <c r="C23" s="663"/>
      <c r="D23" s="664">
        <v>439</v>
      </c>
      <c r="E23" s="666"/>
      <c r="F23" s="664">
        <f>'[2]填表-總表'!T6</f>
        <v>0</v>
      </c>
      <c r="G23" s="666"/>
      <c r="H23" s="664">
        <f>'[2]填表-總表'!T7</f>
        <v>0</v>
      </c>
      <c r="I23" s="666"/>
      <c r="J23" s="664">
        <v>439</v>
      </c>
    </row>
    <row r="24" spans="1:11">
      <c r="A24" s="1328" t="s">
        <v>1976</v>
      </c>
      <c r="B24" s="1328"/>
      <c r="C24" s="663"/>
      <c r="D24" s="664">
        <f t="shared" si="0"/>
        <v>0</v>
      </c>
      <c r="E24" s="666"/>
      <c r="F24" s="664">
        <f>'[2]填表-總表'!U6</f>
        <v>0</v>
      </c>
      <c r="G24" s="666"/>
      <c r="H24" s="664">
        <f>'[2]填表-總表'!U7</f>
        <v>0</v>
      </c>
      <c r="I24" s="666"/>
      <c r="J24" s="664">
        <f>'[2]填表-總表'!U8+'[2]填表-總表'!U13+'[2]填表-總表'!U20</f>
        <v>0</v>
      </c>
    </row>
    <row r="25" spans="1:11">
      <c r="A25" s="1328" t="s">
        <v>1977</v>
      </c>
      <c r="B25" s="1328"/>
      <c r="C25" s="663"/>
      <c r="D25" s="664">
        <v>69</v>
      </c>
      <c r="E25" s="666"/>
      <c r="F25" s="664">
        <v>61</v>
      </c>
      <c r="G25" s="666"/>
      <c r="H25" s="666">
        <f>'[2]填表-總表'!V7</f>
        <v>0</v>
      </c>
      <c r="I25" s="666"/>
      <c r="J25" s="666">
        <v>8</v>
      </c>
    </row>
    <row r="26" spans="1:11">
      <c r="A26" s="1328" t="s">
        <v>1978</v>
      </c>
      <c r="B26" s="1328"/>
      <c r="C26" s="663"/>
      <c r="D26" s="664">
        <v>105</v>
      </c>
      <c r="E26" s="666"/>
      <c r="F26" s="664">
        <f>'[2]填表-總表'!W6</f>
        <v>0</v>
      </c>
      <c r="G26" s="666"/>
      <c r="H26" s="666">
        <f>'[2]填表-總表'!W7</f>
        <v>0</v>
      </c>
      <c r="I26" s="666"/>
      <c r="J26" s="666">
        <v>105</v>
      </c>
    </row>
    <row r="27" spans="1:11">
      <c r="A27" s="1328" t="s">
        <v>1979</v>
      </c>
      <c r="B27" s="1328"/>
      <c r="C27" s="663"/>
      <c r="D27" s="664">
        <v>623</v>
      </c>
      <c r="E27" s="666"/>
      <c r="F27" s="664">
        <v>573</v>
      </c>
      <c r="G27" s="666"/>
      <c r="H27" s="666">
        <f>'[2]填表-總表'!X7</f>
        <v>0</v>
      </c>
      <c r="I27" s="666"/>
      <c r="J27" s="666">
        <v>50</v>
      </c>
    </row>
    <row r="28" spans="1:11">
      <c r="A28" s="1328" t="s">
        <v>1980</v>
      </c>
      <c r="B28" s="1328"/>
      <c r="C28" s="663"/>
      <c r="D28" s="664">
        <v>336</v>
      </c>
      <c r="E28" s="667"/>
      <c r="F28" s="664">
        <v>336</v>
      </c>
      <c r="G28" s="667"/>
      <c r="H28" s="667">
        <f>'[2]填表-總表'!Y7</f>
        <v>0</v>
      </c>
      <c r="I28" s="667"/>
      <c r="J28" s="666" t="s">
        <v>2110</v>
      </c>
    </row>
    <row r="29" spans="1:11">
      <c r="A29" s="1328" t="s">
        <v>1981</v>
      </c>
      <c r="B29" s="1328"/>
      <c r="C29" s="663"/>
      <c r="D29" s="664">
        <f t="shared" si="0"/>
        <v>0</v>
      </c>
      <c r="E29" s="667"/>
      <c r="F29" s="664">
        <f>'[2]填表-總表'!Z6</f>
        <v>0</v>
      </c>
      <c r="G29" s="667"/>
      <c r="H29" s="667">
        <f>'[2]填表-總表'!Z7</f>
        <v>0</v>
      </c>
      <c r="I29" s="667"/>
      <c r="J29" s="667">
        <f>'[2]填表-總表'!Z8+'[2]填表-總表'!Z13+'[2]填表-總表'!Z20</f>
        <v>0</v>
      </c>
    </row>
    <row r="30" spans="1:11">
      <c r="A30" s="1328" t="s">
        <v>1982</v>
      </c>
      <c r="B30" s="1328"/>
      <c r="C30" s="663"/>
      <c r="D30" s="668">
        <f t="shared" si="0"/>
        <v>0</v>
      </c>
      <c r="E30" s="667"/>
      <c r="F30" s="668">
        <f>'[2]填表-總表'!AA6</f>
        <v>0</v>
      </c>
      <c r="G30" s="667"/>
      <c r="H30" s="667">
        <f>'[2]填表-總表'!AA7</f>
        <v>0</v>
      </c>
      <c r="I30" s="667"/>
      <c r="J30" s="667">
        <f>'[2]填表-總表'!AA8+'[2]填表-總表'!AA13+'[2]填表-總表'!AA20</f>
        <v>0</v>
      </c>
    </row>
    <row r="31" spans="1:11">
      <c r="A31" s="1328" t="s">
        <v>1983</v>
      </c>
      <c r="B31" s="1328"/>
      <c r="C31" s="663"/>
      <c r="D31" s="668">
        <v>142</v>
      </c>
      <c r="E31" s="667"/>
      <c r="F31" s="668">
        <f>'[2]填表-總表'!AB6</f>
        <v>0</v>
      </c>
      <c r="G31" s="667"/>
      <c r="H31" s="667">
        <v>142</v>
      </c>
      <c r="I31" s="667"/>
      <c r="J31" s="667">
        <f>'[2]填表-總表'!AB8+'[2]填表-總表'!AB13+'[2]填表-總表'!AB20</f>
        <v>0</v>
      </c>
    </row>
    <row r="32" spans="1:11">
      <c r="A32" s="1328" t="s">
        <v>1984</v>
      </c>
      <c r="B32" s="1328"/>
      <c r="C32" s="663"/>
      <c r="D32" s="664">
        <v>129</v>
      </c>
      <c r="E32" s="667"/>
      <c r="F32" s="664">
        <v>129</v>
      </c>
      <c r="G32" s="667"/>
      <c r="H32" s="666" t="s">
        <v>1208</v>
      </c>
      <c r="I32" s="667"/>
      <c r="J32" s="667">
        <f>'[2]填表-總表'!AC8+'[2]填表-總表'!AC13+'[2]填表-總表'!AC20</f>
        <v>0</v>
      </c>
    </row>
    <row r="33" spans="1:10">
      <c r="A33" s="1328" t="s">
        <v>1985</v>
      </c>
      <c r="B33" s="1328"/>
      <c r="C33" s="663"/>
      <c r="D33" s="664">
        <f t="shared" si="0"/>
        <v>0</v>
      </c>
      <c r="E33" s="667"/>
      <c r="F33" s="664">
        <f>'[2]填表-總表'!AD6</f>
        <v>0</v>
      </c>
      <c r="G33" s="667"/>
      <c r="H33" s="667">
        <f>'[2]填表-總表'!AD7</f>
        <v>0</v>
      </c>
      <c r="I33" s="667"/>
      <c r="J33" s="667">
        <f>'[2]填表-總表'!AD8+'[2]填表-總表'!AD13+'[2]填表-總表'!AD20</f>
        <v>0</v>
      </c>
    </row>
    <row r="34" spans="1:10">
      <c r="A34" s="1327" t="s">
        <v>1986</v>
      </c>
      <c r="B34" s="1327"/>
      <c r="C34" s="669"/>
      <c r="D34" s="670">
        <f t="shared" si="0"/>
        <v>0</v>
      </c>
      <c r="E34" s="671"/>
      <c r="F34" s="670">
        <f>'[2]填表-總表'!AE6</f>
        <v>0</v>
      </c>
      <c r="G34" s="671"/>
      <c r="H34" s="671">
        <f>'[2]填表-總表'!AE7</f>
        <v>0</v>
      </c>
      <c r="I34" s="671"/>
      <c r="J34" s="671">
        <f>'[2]填表-總表'!AE8+'[2]填表-總表'!AE13+'[2]填表-總表'!AE20</f>
        <v>0</v>
      </c>
    </row>
    <row r="35" spans="1:10">
      <c r="A35" s="672" t="s">
        <v>1943</v>
      </c>
      <c r="B35" s="673" t="s">
        <v>1820</v>
      </c>
      <c r="C35" s="674"/>
      <c r="D35" s="675" t="s">
        <v>1336</v>
      </c>
      <c r="E35" s="674"/>
      <c r="F35" s="674"/>
      <c r="G35" s="674" t="s">
        <v>1337</v>
      </c>
      <c r="H35" s="659"/>
      <c r="I35" s="674" t="s">
        <v>1987</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1988</v>
      </c>
    </row>
    <row r="38" spans="1:10">
      <c r="A38" s="676" t="s">
        <v>1989</v>
      </c>
      <c r="B38" s="677"/>
      <c r="C38" s="659"/>
      <c r="D38" s="659"/>
      <c r="E38" s="659"/>
      <c r="F38" s="659"/>
      <c r="G38" s="659"/>
      <c r="H38" s="659"/>
      <c r="I38" s="659"/>
      <c r="J38" s="659"/>
    </row>
    <row r="39" spans="1:10">
      <c r="A39" s="676" t="s">
        <v>1990</v>
      </c>
      <c r="B39" s="677"/>
      <c r="C39" s="659"/>
      <c r="D39" s="659"/>
      <c r="E39" s="659"/>
      <c r="F39" s="659"/>
      <c r="G39" s="659"/>
      <c r="H39" s="659"/>
      <c r="I39" s="659"/>
      <c r="J39" s="659"/>
    </row>
    <row r="40" spans="1:10">
      <c r="A40" s="676" t="s">
        <v>1991</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00000000-0004-0000-5300-000000000000}"/>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K40"/>
  <sheetViews>
    <sheetView workbookViewId="0">
      <selection activeCell="A35" sqref="A1:K1048576"/>
    </sheetView>
  </sheetViews>
  <sheetFormatPr defaultRowHeight="16.149999999999999"/>
  <cols>
    <col min="1" max="1" width="8.69921875"/>
    <col min="2" max="2" width="10.5" customWidth="1"/>
    <col min="3" max="3" width="8.69921875"/>
    <col min="4" max="4" width="13.5" bestFit="1" customWidth="1"/>
    <col min="5" max="5" width="8.69921875"/>
    <col min="6" max="6" width="10" bestFit="1" customWidth="1"/>
    <col min="7" max="7" width="8.69921875"/>
    <col min="8" max="8" width="8.8984375" bestFit="1" customWidth="1"/>
    <col min="9" max="9" width="8.69921875"/>
    <col min="10" max="10" width="25.5" bestFit="1" customWidth="1"/>
    <col min="11" max="11" width="8.69921875"/>
  </cols>
  <sheetData>
    <row r="1" spans="1:11">
      <c r="A1" s="1338" t="s">
        <v>1788</v>
      </c>
      <c r="B1" s="1338"/>
      <c r="C1" s="659"/>
      <c r="D1" s="659"/>
      <c r="E1" s="659"/>
      <c r="F1" s="659"/>
      <c r="G1" s="660" t="s">
        <v>1067</v>
      </c>
      <c r="H1" s="1338" t="s">
        <v>1950</v>
      </c>
      <c r="I1" s="1338"/>
      <c r="J1" s="1338"/>
      <c r="K1" s="583" t="s">
        <v>1326</v>
      </c>
    </row>
    <row r="2" spans="1:11">
      <c r="A2" s="1338" t="s">
        <v>1951</v>
      </c>
      <c r="B2" s="1338"/>
      <c r="C2" s="661" t="s">
        <v>1952</v>
      </c>
      <c r="D2" s="662"/>
      <c r="E2" s="659"/>
      <c r="F2" s="659"/>
      <c r="G2" s="660" t="s">
        <v>1953</v>
      </c>
      <c r="H2" s="1338" t="s">
        <v>1954</v>
      </c>
      <c r="I2" s="1338"/>
      <c r="J2" s="1338"/>
      <c r="K2" s="582"/>
    </row>
    <row r="3" spans="1:11" ht="24.2">
      <c r="A3" s="1339" t="s">
        <v>1955</v>
      </c>
      <c r="B3" s="1339"/>
      <c r="C3" s="1339"/>
      <c r="D3" s="1339"/>
      <c r="E3" s="1339"/>
      <c r="F3" s="1339"/>
      <c r="G3" s="1339"/>
      <c r="H3" s="1339"/>
      <c r="I3" s="1339"/>
      <c r="J3" s="1339"/>
      <c r="K3" s="582"/>
    </row>
    <row r="4" spans="1:11">
      <c r="A4" s="1337"/>
      <c r="B4" s="1337"/>
      <c r="C4" s="1337"/>
      <c r="D4" s="1337"/>
      <c r="E4" s="1337"/>
      <c r="F4" s="1337"/>
      <c r="G4" s="659"/>
      <c r="H4" s="659"/>
      <c r="I4" s="659"/>
      <c r="J4" s="659"/>
      <c r="K4" s="582"/>
    </row>
    <row r="5" spans="1:11">
      <c r="A5" s="1331" t="s">
        <v>2497</v>
      </c>
      <c r="B5" s="1331"/>
      <c r="C5" s="1331"/>
      <c r="D5" s="1331"/>
      <c r="E5" s="1331"/>
      <c r="F5" s="1331"/>
      <c r="G5" s="1331"/>
      <c r="H5" s="1331"/>
      <c r="I5" s="1331"/>
      <c r="J5" s="1331"/>
      <c r="K5" s="639"/>
    </row>
    <row r="6" spans="1:11">
      <c r="A6" s="1332" t="s">
        <v>1957</v>
      </c>
      <c r="B6" s="1332"/>
      <c r="C6" s="1333" t="s">
        <v>1958</v>
      </c>
      <c r="D6" s="1333"/>
      <c r="E6" s="1334" t="s">
        <v>1959</v>
      </c>
      <c r="F6" s="1334"/>
      <c r="G6" s="1334"/>
      <c r="H6" s="1334"/>
      <c r="I6" s="1334"/>
      <c r="J6" s="1334"/>
      <c r="K6" s="639"/>
    </row>
    <row r="7" spans="1:11">
      <c r="A7" s="1332"/>
      <c r="B7" s="1332"/>
      <c r="C7" s="1333"/>
      <c r="D7" s="1333"/>
      <c r="E7" s="1335" t="s">
        <v>1960</v>
      </c>
      <c r="F7" s="1335"/>
      <c r="G7" s="1335" t="s">
        <v>1961</v>
      </c>
      <c r="H7" s="1335"/>
      <c r="I7" s="1336" t="s">
        <v>1962</v>
      </c>
      <c r="J7" s="1336"/>
      <c r="K7" s="639"/>
    </row>
    <row r="8" spans="1:11">
      <c r="A8" s="1332"/>
      <c r="B8" s="1332"/>
      <c r="C8" s="1333"/>
      <c r="D8" s="1333"/>
      <c r="E8" s="1335"/>
      <c r="F8" s="1335"/>
      <c r="G8" s="1335"/>
      <c r="H8" s="1335"/>
      <c r="I8" s="1336"/>
      <c r="J8" s="1336"/>
      <c r="K8" s="639"/>
    </row>
    <row r="9" spans="1:11">
      <c r="A9" s="1332"/>
      <c r="B9" s="1332"/>
      <c r="C9" s="1333"/>
      <c r="D9" s="1333"/>
      <c r="E9" s="1335"/>
      <c r="F9" s="1335"/>
      <c r="G9" s="1335"/>
      <c r="H9" s="1335"/>
      <c r="I9" s="1336"/>
      <c r="J9" s="1336"/>
      <c r="K9" s="581"/>
    </row>
    <row r="10" spans="1:11">
      <c r="A10" s="1332"/>
      <c r="B10" s="1332"/>
      <c r="C10" s="1333"/>
      <c r="D10" s="1333"/>
      <c r="E10" s="1335"/>
      <c r="F10" s="1335"/>
      <c r="G10" s="1335"/>
      <c r="H10" s="1335"/>
      <c r="I10" s="1336"/>
      <c r="J10" s="1336"/>
      <c r="K10" s="582"/>
    </row>
    <row r="11" spans="1:11">
      <c r="A11" s="1329" t="s">
        <v>1963</v>
      </c>
      <c r="B11" s="1329"/>
      <c r="C11" s="663"/>
      <c r="D11" s="664">
        <v>171082</v>
      </c>
      <c r="E11" s="664"/>
      <c r="F11" s="664">
        <v>46856</v>
      </c>
      <c r="G11" s="664"/>
      <c r="H11" s="664">
        <v>9198</v>
      </c>
      <c r="I11" s="664"/>
      <c r="J11" s="664">
        <v>115028</v>
      </c>
      <c r="K11" s="582"/>
    </row>
    <row r="12" spans="1:11">
      <c r="A12" s="1330" t="s">
        <v>1964</v>
      </c>
      <c r="B12" s="1330"/>
      <c r="C12" s="663"/>
      <c r="D12" s="664">
        <v>92448</v>
      </c>
      <c r="E12" s="665"/>
      <c r="F12" s="664">
        <v>6218</v>
      </c>
      <c r="G12" s="665"/>
      <c r="H12" s="664">
        <f>'[2]填表-總表'!F7</f>
        <v>0</v>
      </c>
      <c r="I12" s="665"/>
      <c r="J12" s="664">
        <v>86230</v>
      </c>
      <c r="K12" s="582"/>
    </row>
    <row r="13" spans="1:11">
      <c r="A13" s="1330" t="s">
        <v>1965</v>
      </c>
      <c r="B13" s="1330"/>
      <c r="C13" s="663"/>
      <c r="D13" s="664">
        <v>4530</v>
      </c>
      <c r="E13" s="666"/>
      <c r="F13" s="664">
        <v>4070</v>
      </c>
      <c r="G13" s="666"/>
      <c r="H13" s="664">
        <v>346</v>
      </c>
      <c r="I13" s="666"/>
      <c r="J13" s="678">
        <v>114</v>
      </c>
      <c r="K13" s="582"/>
    </row>
    <row r="14" spans="1:11">
      <c r="A14" s="1330" t="s">
        <v>1966</v>
      </c>
      <c r="B14" s="1330"/>
      <c r="C14" s="663"/>
      <c r="D14" s="664">
        <v>3534</v>
      </c>
      <c r="E14" s="666"/>
      <c r="F14" s="664">
        <v>3534</v>
      </c>
      <c r="G14" s="666"/>
      <c r="H14" s="664">
        <f>'[2]填表-總表'!H7</f>
        <v>0</v>
      </c>
      <c r="I14" s="666"/>
      <c r="J14" s="678" t="s">
        <v>1208</v>
      </c>
      <c r="K14" s="582"/>
    </row>
    <row r="15" spans="1:11">
      <c r="A15" s="1330" t="s">
        <v>1967</v>
      </c>
      <c r="B15" s="1330"/>
      <c r="C15" s="663"/>
      <c r="D15" s="664">
        <v>3459</v>
      </c>
      <c r="E15" s="666"/>
      <c r="F15" s="664">
        <v>3229</v>
      </c>
      <c r="G15" s="666"/>
      <c r="H15" s="664">
        <f>'[2]填表-總表'!I7</f>
        <v>0</v>
      </c>
      <c r="I15" s="666"/>
      <c r="J15" s="664">
        <v>230</v>
      </c>
      <c r="K15" s="582"/>
    </row>
    <row r="16" spans="1:11">
      <c r="A16" s="1330" t="s">
        <v>1968</v>
      </c>
      <c r="B16" s="1330"/>
      <c r="C16" s="663"/>
      <c r="D16" s="664">
        <v>3892</v>
      </c>
      <c r="E16" s="666"/>
      <c r="F16" s="664">
        <v>3475</v>
      </c>
      <c r="G16" s="666"/>
      <c r="H16" s="664">
        <v>358</v>
      </c>
      <c r="I16" s="666"/>
      <c r="J16" s="664">
        <v>59</v>
      </c>
      <c r="K16" s="582"/>
    </row>
    <row r="17" spans="1:11">
      <c r="A17" s="1330" t="s">
        <v>1969</v>
      </c>
      <c r="B17" s="1330"/>
      <c r="C17" s="663"/>
      <c r="D17" s="664">
        <v>14946</v>
      </c>
      <c r="E17" s="666"/>
      <c r="F17" s="664">
        <v>3904</v>
      </c>
      <c r="G17" s="666"/>
      <c r="H17" s="664">
        <f>'[2]填表-總表'!K7</f>
        <v>0</v>
      </c>
      <c r="I17" s="666"/>
      <c r="J17" s="664">
        <v>11042</v>
      </c>
      <c r="K17" s="582"/>
    </row>
    <row r="18" spans="1:11">
      <c r="A18" s="1330" t="s">
        <v>1970</v>
      </c>
      <c r="B18" s="1330"/>
      <c r="C18" s="663"/>
      <c r="D18" s="664">
        <v>24712</v>
      </c>
      <c r="E18" s="666"/>
      <c r="F18" s="664">
        <v>6756</v>
      </c>
      <c r="G18" s="666"/>
      <c r="H18" s="664">
        <v>1265</v>
      </c>
      <c r="I18" s="666"/>
      <c r="J18" s="664">
        <v>16691</v>
      </c>
    </row>
    <row r="19" spans="1:11">
      <c r="A19" s="1330" t="s">
        <v>1971</v>
      </c>
      <c r="B19" s="1330"/>
      <c r="C19" s="663"/>
      <c r="D19" s="664">
        <f t="shared" ref="D19:D34" si="0">F19+H19+J19</f>
        <v>0</v>
      </c>
      <c r="E19" s="666"/>
      <c r="F19" s="664">
        <f>'[2]填表-總表'!M6</f>
        <v>0</v>
      </c>
      <c r="G19" s="666"/>
      <c r="H19" s="664">
        <f>'[2]填表-總表'!M7</f>
        <v>0</v>
      </c>
      <c r="I19" s="666"/>
      <c r="J19" s="664">
        <f>'[2]填表-總表'!M8+'[2]填表-總表'!M13+'[2]填表-總表'!M20</f>
        <v>0</v>
      </c>
    </row>
    <row r="20" spans="1:11">
      <c r="A20" s="1330" t="s">
        <v>1972</v>
      </c>
      <c r="B20" s="1330"/>
      <c r="C20" s="663"/>
      <c r="D20" s="664">
        <v>4220</v>
      </c>
      <c r="E20" s="666"/>
      <c r="F20" s="664">
        <v>3970</v>
      </c>
      <c r="G20" s="666"/>
      <c r="H20" s="664">
        <v>250</v>
      </c>
      <c r="I20" s="666"/>
      <c r="J20" s="678" t="s">
        <v>2491</v>
      </c>
    </row>
    <row r="21" spans="1:11">
      <c r="A21" s="1330" t="s">
        <v>1973</v>
      </c>
      <c r="B21" s="1330"/>
      <c r="C21" s="663"/>
      <c r="D21" s="664">
        <v>330</v>
      </c>
      <c r="E21" s="666"/>
      <c r="F21" s="664">
        <v>330</v>
      </c>
      <c r="G21" s="666"/>
      <c r="H21" s="664">
        <f>'[2]填表-總表'!O7</f>
        <v>0</v>
      </c>
      <c r="I21" s="666"/>
      <c r="J21" s="664">
        <f>'[2]填表-總表'!O8+'[2]填表-總表'!O13+'[2]填表-總表'!O20</f>
        <v>0</v>
      </c>
    </row>
    <row r="22" spans="1:11">
      <c r="A22" s="1328" t="s">
        <v>1974</v>
      </c>
      <c r="B22" s="1328"/>
      <c r="C22" s="663"/>
      <c r="D22" s="664">
        <v>17636</v>
      </c>
      <c r="E22" s="666"/>
      <c r="F22" s="664">
        <v>10952</v>
      </c>
      <c r="G22" s="666"/>
      <c r="H22" s="664">
        <v>6684</v>
      </c>
      <c r="I22" s="666"/>
      <c r="J22" s="678" t="s">
        <v>1208</v>
      </c>
    </row>
    <row r="23" spans="1:11">
      <c r="A23" s="1328" t="s">
        <v>1975</v>
      </c>
      <c r="B23" s="1328"/>
      <c r="C23" s="663"/>
      <c r="D23" s="664">
        <v>357</v>
      </c>
      <c r="E23" s="666"/>
      <c r="F23" s="664">
        <f>'[2]填表-總表'!T6</f>
        <v>0</v>
      </c>
      <c r="G23" s="666"/>
      <c r="H23" s="664">
        <f>'[2]填表-總表'!T7</f>
        <v>0</v>
      </c>
      <c r="I23" s="666"/>
      <c r="J23" s="664">
        <v>357</v>
      </c>
    </row>
    <row r="24" spans="1:11">
      <c r="A24" s="1328" t="s">
        <v>1976</v>
      </c>
      <c r="B24" s="1328"/>
      <c r="C24" s="663"/>
      <c r="D24" s="664">
        <f t="shared" si="0"/>
        <v>0</v>
      </c>
      <c r="E24" s="666"/>
      <c r="F24" s="664">
        <f>'[2]填表-總表'!U6</f>
        <v>0</v>
      </c>
      <c r="G24" s="666"/>
      <c r="H24" s="664">
        <f>'[2]填表-總表'!U7</f>
        <v>0</v>
      </c>
      <c r="I24" s="666"/>
      <c r="J24" s="664">
        <f>'[2]填表-總表'!U8+'[2]填表-總表'!U13+'[2]填表-總表'!U20</f>
        <v>0</v>
      </c>
    </row>
    <row r="25" spans="1:11">
      <c r="A25" s="1328" t="s">
        <v>1977</v>
      </c>
      <c r="B25" s="1328"/>
      <c r="C25" s="663"/>
      <c r="D25" s="678" t="s">
        <v>2492</v>
      </c>
      <c r="E25" s="666"/>
      <c r="F25" s="678" t="s">
        <v>2493</v>
      </c>
      <c r="G25" s="666"/>
      <c r="H25" s="666">
        <f>'[2]填表-總表'!V7</f>
        <v>0</v>
      </c>
      <c r="I25" s="666"/>
      <c r="J25" s="666" t="s">
        <v>2494</v>
      </c>
    </row>
    <row r="26" spans="1:11">
      <c r="A26" s="1328" t="s">
        <v>1978</v>
      </c>
      <c r="B26" s="1328"/>
      <c r="C26" s="663"/>
      <c r="D26" s="678" t="s">
        <v>1208</v>
      </c>
      <c r="E26" s="666"/>
      <c r="F26" s="678">
        <f>'[2]填表-總表'!W6</f>
        <v>0</v>
      </c>
      <c r="G26" s="666"/>
      <c r="H26" s="666">
        <f>'[2]填表-總表'!W7</f>
        <v>0</v>
      </c>
      <c r="I26" s="666"/>
      <c r="J26" s="666" t="s">
        <v>1208</v>
      </c>
    </row>
    <row r="27" spans="1:11">
      <c r="A27" s="1328" t="s">
        <v>1979</v>
      </c>
      <c r="B27" s="1328"/>
      <c r="C27" s="663"/>
      <c r="D27" s="664">
        <v>662</v>
      </c>
      <c r="E27" s="666"/>
      <c r="F27" s="664">
        <v>357</v>
      </c>
      <c r="G27" s="666"/>
      <c r="H27" s="666">
        <f>'[2]填表-總表'!X7</f>
        <v>0</v>
      </c>
      <c r="I27" s="666"/>
      <c r="J27" s="666">
        <v>305</v>
      </c>
    </row>
    <row r="28" spans="1:11">
      <c r="A28" s="1328" t="s">
        <v>1980</v>
      </c>
      <c r="B28" s="1328"/>
      <c r="C28" s="663"/>
      <c r="D28" s="664">
        <v>61</v>
      </c>
      <c r="E28" s="667"/>
      <c r="F28" s="664">
        <v>61</v>
      </c>
      <c r="G28" s="667"/>
      <c r="H28" s="667">
        <f>'[2]填表-總表'!Y7</f>
        <v>0</v>
      </c>
      <c r="I28" s="667"/>
      <c r="J28" s="666" t="s">
        <v>1208</v>
      </c>
    </row>
    <row r="29" spans="1:11">
      <c r="A29" s="1328" t="s">
        <v>1981</v>
      </c>
      <c r="B29" s="1328"/>
      <c r="C29" s="663"/>
      <c r="D29" s="664">
        <f t="shared" si="0"/>
        <v>0</v>
      </c>
      <c r="E29" s="667"/>
      <c r="F29" s="664">
        <f>'[2]填表-總表'!Z6</f>
        <v>0</v>
      </c>
      <c r="G29" s="667"/>
      <c r="H29" s="667">
        <f>'[2]填表-總表'!Z7</f>
        <v>0</v>
      </c>
      <c r="I29" s="667"/>
      <c r="J29" s="667">
        <f>'[2]填表-總表'!Z8+'[2]填表-總表'!Z13+'[2]填表-總表'!Z20</f>
        <v>0</v>
      </c>
    </row>
    <row r="30" spans="1:11">
      <c r="A30" s="1328" t="s">
        <v>1982</v>
      </c>
      <c r="B30" s="1328"/>
      <c r="C30" s="663"/>
      <c r="D30" s="668">
        <f t="shared" si="0"/>
        <v>0</v>
      </c>
      <c r="E30" s="667"/>
      <c r="F30" s="668">
        <f>'[2]填表-總表'!AA6</f>
        <v>0</v>
      </c>
      <c r="G30" s="667"/>
      <c r="H30" s="667">
        <f>'[2]填表-總表'!AA7</f>
        <v>0</v>
      </c>
      <c r="I30" s="667"/>
      <c r="J30" s="667">
        <f>'[2]填表-總表'!AA8+'[2]填表-總表'!AA13+'[2]填表-總表'!AA20</f>
        <v>0</v>
      </c>
    </row>
    <row r="31" spans="1:11">
      <c r="A31" s="1328" t="s">
        <v>1983</v>
      </c>
      <c r="B31" s="1328"/>
      <c r="C31" s="663"/>
      <c r="D31" s="668">
        <v>295</v>
      </c>
      <c r="E31" s="667"/>
      <c r="F31" s="668">
        <f>'[2]填表-總表'!AB6</f>
        <v>0</v>
      </c>
      <c r="G31" s="667"/>
      <c r="H31" s="667">
        <v>295</v>
      </c>
      <c r="I31" s="667"/>
      <c r="J31" s="667">
        <f>'[2]填表-總表'!AB8+'[2]填表-總表'!AB13+'[2]填表-總表'!AB20</f>
        <v>0</v>
      </c>
    </row>
    <row r="32" spans="1:11">
      <c r="A32" s="1328" t="s">
        <v>1984</v>
      </c>
      <c r="B32" s="1328"/>
      <c r="C32" s="663"/>
      <c r="D32" s="678" t="s">
        <v>2495</v>
      </c>
      <c r="E32" s="667"/>
      <c r="F32" s="678" t="s">
        <v>1208</v>
      </c>
      <c r="G32" s="667"/>
      <c r="H32" s="666" t="s">
        <v>1208</v>
      </c>
      <c r="I32" s="667"/>
      <c r="J32" s="667">
        <f>'[2]填表-總表'!AC8+'[2]填表-總表'!AC13+'[2]填表-總表'!AC20</f>
        <v>0</v>
      </c>
    </row>
    <row r="33" spans="1:10">
      <c r="A33" s="1328" t="s">
        <v>1985</v>
      </c>
      <c r="B33" s="1328"/>
      <c r="C33" s="663"/>
      <c r="D33" s="664">
        <f t="shared" si="0"/>
        <v>0</v>
      </c>
      <c r="E33" s="667"/>
      <c r="F33" s="664">
        <f>'[2]填表-總表'!AD6</f>
        <v>0</v>
      </c>
      <c r="G33" s="667"/>
      <c r="H33" s="667">
        <f>'[2]填表-總表'!AD7</f>
        <v>0</v>
      </c>
      <c r="I33" s="667"/>
      <c r="J33" s="667">
        <f>'[2]填表-總表'!AD8+'[2]填表-總表'!AD13+'[2]填表-總表'!AD20</f>
        <v>0</v>
      </c>
    </row>
    <row r="34" spans="1:10">
      <c r="A34" s="1327" t="s">
        <v>1986</v>
      </c>
      <c r="B34" s="1327"/>
      <c r="C34" s="669"/>
      <c r="D34" s="670">
        <f t="shared" si="0"/>
        <v>0</v>
      </c>
      <c r="E34" s="671"/>
      <c r="F34" s="670">
        <f>'[2]填表-總表'!AE6</f>
        <v>0</v>
      </c>
      <c r="G34" s="671"/>
      <c r="H34" s="671">
        <f>'[2]填表-總表'!AE7</f>
        <v>0</v>
      </c>
      <c r="I34" s="671"/>
      <c r="J34" s="671">
        <f>'[2]填表-總表'!AE8+'[2]填表-總表'!AE13+'[2]填表-總表'!AE20</f>
        <v>0</v>
      </c>
    </row>
    <row r="35" spans="1:10">
      <c r="A35" s="672" t="s">
        <v>1943</v>
      </c>
      <c r="B35" s="673" t="s">
        <v>1820</v>
      </c>
      <c r="C35" s="674"/>
      <c r="D35" s="675" t="s">
        <v>1336</v>
      </c>
      <c r="E35" s="674"/>
      <c r="F35" s="674"/>
      <c r="G35" s="674" t="s">
        <v>1337</v>
      </c>
      <c r="H35" s="659"/>
      <c r="I35" s="674" t="s">
        <v>1987</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2496</v>
      </c>
    </row>
    <row r="38" spans="1:10">
      <c r="A38" s="676" t="s">
        <v>1989</v>
      </c>
      <c r="B38" s="677"/>
      <c r="C38" s="659"/>
      <c r="D38" s="659"/>
      <c r="E38" s="659"/>
      <c r="F38" s="659"/>
      <c r="G38" s="659"/>
      <c r="H38" s="659"/>
      <c r="I38" s="659"/>
      <c r="J38" s="659"/>
    </row>
    <row r="39" spans="1:10">
      <c r="A39" s="676" t="s">
        <v>1990</v>
      </c>
      <c r="B39" s="677"/>
      <c r="C39" s="659"/>
      <c r="D39" s="659"/>
      <c r="E39" s="659"/>
      <c r="F39" s="659"/>
      <c r="G39" s="659"/>
      <c r="H39" s="659"/>
      <c r="I39" s="659"/>
      <c r="J39" s="659"/>
    </row>
    <row r="40" spans="1:10">
      <c r="A40" s="676" t="s">
        <v>1991</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00000000-0004-0000-5400-000000000000}"/>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K40"/>
  <sheetViews>
    <sheetView workbookViewId="0">
      <selection activeCell="A35" sqref="A1:K1048576"/>
    </sheetView>
  </sheetViews>
  <sheetFormatPr defaultRowHeight="16.149999999999999"/>
  <cols>
    <col min="1" max="1" width="8.8984375"/>
    <col min="2" max="2" width="10.5" customWidth="1"/>
    <col min="3" max="3" width="8.8984375"/>
    <col min="4" max="4" width="13.5" bestFit="1" customWidth="1"/>
    <col min="5" max="5" width="8.8984375"/>
    <col min="6" max="6" width="10.5" bestFit="1" customWidth="1"/>
    <col min="7" max="7" width="8.8984375"/>
    <col min="8" max="8" width="9.3984375" bestFit="1" customWidth="1"/>
    <col min="9" max="9" width="10.5" bestFit="1" customWidth="1"/>
    <col min="10" max="10" width="25.5" bestFit="1" customWidth="1"/>
    <col min="11" max="11" width="8.8984375"/>
  </cols>
  <sheetData>
    <row r="1" spans="1:11">
      <c r="A1" s="1338" t="s">
        <v>1788</v>
      </c>
      <c r="B1" s="1338"/>
      <c r="C1" s="659"/>
      <c r="D1" s="659"/>
      <c r="E1" s="659"/>
      <c r="F1" s="659"/>
      <c r="G1" s="660" t="s">
        <v>1067</v>
      </c>
      <c r="H1" s="1338" t="s">
        <v>1950</v>
      </c>
      <c r="I1" s="1338"/>
      <c r="J1" s="1338"/>
      <c r="K1" s="583" t="s">
        <v>1326</v>
      </c>
    </row>
    <row r="2" spans="1:11">
      <c r="A2" s="1338" t="s">
        <v>1951</v>
      </c>
      <c r="B2" s="1338"/>
      <c r="C2" s="661" t="s">
        <v>1952</v>
      </c>
      <c r="D2" s="662"/>
      <c r="E2" s="659"/>
      <c r="F2" s="659"/>
      <c r="G2" s="660" t="s">
        <v>1953</v>
      </c>
      <c r="H2" s="1338" t="s">
        <v>1954</v>
      </c>
      <c r="I2" s="1338"/>
      <c r="J2" s="1338"/>
      <c r="K2" s="582"/>
    </row>
    <row r="3" spans="1:11" ht="24.2">
      <c r="A3" s="1339" t="s">
        <v>1955</v>
      </c>
      <c r="B3" s="1339"/>
      <c r="C3" s="1339"/>
      <c r="D3" s="1339"/>
      <c r="E3" s="1339"/>
      <c r="F3" s="1339"/>
      <c r="G3" s="1339"/>
      <c r="H3" s="1339"/>
      <c r="I3" s="1339"/>
      <c r="J3" s="1339"/>
      <c r="K3" s="582"/>
    </row>
    <row r="4" spans="1:11">
      <c r="A4" s="1337"/>
      <c r="B4" s="1337"/>
      <c r="C4" s="1337"/>
      <c r="D4" s="1337"/>
      <c r="E4" s="1337"/>
      <c r="F4" s="1337"/>
      <c r="G4" s="659"/>
      <c r="H4" s="659"/>
      <c r="I4" s="659"/>
      <c r="J4" s="659"/>
      <c r="K4" s="582"/>
    </row>
    <row r="5" spans="1:11">
      <c r="A5" s="1331" t="s">
        <v>2497</v>
      </c>
      <c r="B5" s="1331"/>
      <c r="C5" s="1331"/>
      <c r="D5" s="1331"/>
      <c r="E5" s="1331"/>
      <c r="F5" s="1331"/>
      <c r="G5" s="1331"/>
      <c r="H5" s="1331"/>
      <c r="I5" s="1331"/>
      <c r="J5" s="1331"/>
      <c r="K5" s="639"/>
    </row>
    <row r="6" spans="1:11">
      <c r="A6" s="1332" t="s">
        <v>1957</v>
      </c>
      <c r="B6" s="1332"/>
      <c r="C6" s="1333" t="s">
        <v>1958</v>
      </c>
      <c r="D6" s="1333"/>
      <c r="E6" s="1334" t="s">
        <v>1959</v>
      </c>
      <c r="F6" s="1334"/>
      <c r="G6" s="1334"/>
      <c r="H6" s="1334"/>
      <c r="I6" s="1334"/>
      <c r="J6" s="1334"/>
      <c r="K6" s="639"/>
    </row>
    <row r="7" spans="1:11">
      <c r="A7" s="1332"/>
      <c r="B7" s="1332"/>
      <c r="C7" s="1333"/>
      <c r="D7" s="1333"/>
      <c r="E7" s="1335" t="s">
        <v>1960</v>
      </c>
      <c r="F7" s="1335"/>
      <c r="G7" s="1335" t="s">
        <v>1961</v>
      </c>
      <c r="H7" s="1335"/>
      <c r="I7" s="1336" t="s">
        <v>1962</v>
      </c>
      <c r="J7" s="1336"/>
      <c r="K7" s="639"/>
    </row>
    <row r="8" spans="1:11">
      <c r="A8" s="1332"/>
      <c r="B8" s="1332"/>
      <c r="C8" s="1333"/>
      <c r="D8" s="1333"/>
      <c r="E8" s="1335"/>
      <c r="F8" s="1335"/>
      <c r="G8" s="1335"/>
      <c r="H8" s="1335"/>
      <c r="I8" s="1336"/>
      <c r="J8" s="1336"/>
      <c r="K8" s="639"/>
    </row>
    <row r="9" spans="1:11">
      <c r="A9" s="1332"/>
      <c r="B9" s="1332"/>
      <c r="C9" s="1333"/>
      <c r="D9" s="1333"/>
      <c r="E9" s="1335"/>
      <c r="F9" s="1335"/>
      <c r="G9" s="1335"/>
      <c r="H9" s="1335"/>
      <c r="I9" s="1336"/>
      <c r="J9" s="1336"/>
      <c r="K9" s="581"/>
    </row>
    <row r="10" spans="1:11">
      <c r="A10" s="1332"/>
      <c r="B10" s="1332"/>
      <c r="C10" s="1333"/>
      <c r="D10" s="1333"/>
      <c r="E10" s="1335"/>
      <c r="F10" s="1335"/>
      <c r="G10" s="1335"/>
      <c r="H10" s="1335"/>
      <c r="I10" s="1336"/>
      <c r="J10" s="1336"/>
      <c r="K10" s="582"/>
    </row>
    <row r="11" spans="1:11">
      <c r="A11" s="1329" t="s">
        <v>1963</v>
      </c>
      <c r="B11" s="1329"/>
      <c r="C11" s="663"/>
      <c r="D11" s="664">
        <v>238966</v>
      </c>
      <c r="E11" s="664"/>
      <c r="F11" s="664">
        <v>47409</v>
      </c>
      <c r="G11" s="664"/>
      <c r="H11" s="664">
        <v>8059</v>
      </c>
      <c r="I11" s="664"/>
      <c r="J11" s="664">
        <v>183498</v>
      </c>
      <c r="K11" s="582"/>
    </row>
    <row r="12" spans="1:11">
      <c r="A12" s="1330" t="s">
        <v>1964</v>
      </c>
      <c r="B12" s="1330"/>
      <c r="C12" s="663"/>
      <c r="D12" s="664">
        <v>60556</v>
      </c>
      <c r="E12" s="665"/>
      <c r="F12" s="664">
        <v>5562</v>
      </c>
      <c r="G12" s="665"/>
      <c r="H12" s="664">
        <f>'[2]填表-總表'!F7</f>
        <v>0</v>
      </c>
      <c r="I12" s="665"/>
      <c r="J12" s="664">
        <v>54994</v>
      </c>
      <c r="K12" s="582"/>
    </row>
    <row r="13" spans="1:11">
      <c r="A13" s="1330" t="s">
        <v>1965</v>
      </c>
      <c r="B13" s="1330"/>
      <c r="C13" s="663"/>
      <c r="D13" s="664">
        <v>92785</v>
      </c>
      <c r="E13" s="666"/>
      <c r="F13" s="664">
        <v>4744</v>
      </c>
      <c r="G13" s="666"/>
      <c r="H13" s="664">
        <v>354</v>
      </c>
      <c r="I13" s="666"/>
      <c r="J13" s="678">
        <v>87687</v>
      </c>
      <c r="K13" s="582"/>
    </row>
    <row r="14" spans="1:11">
      <c r="A14" s="1330" t="s">
        <v>1966</v>
      </c>
      <c r="B14" s="1330"/>
      <c r="C14" s="663"/>
      <c r="D14" s="664">
        <v>4586</v>
      </c>
      <c r="E14" s="666"/>
      <c r="F14" s="664">
        <v>4586</v>
      </c>
      <c r="G14" s="666"/>
      <c r="H14" s="664">
        <f>'[2]填表-總表'!H7</f>
        <v>0</v>
      </c>
      <c r="I14" s="666"/>
      <c r="J14" s="678" t="s">
        <v>1208</v>
      </c>
      <c r="K14" s="582"/>
    </row>
    <row r="15" spans="1:11">
      <c r="A15" s="1330" t="s">
        <v>1967</v>
      </c>
      <c r="B15" s="1330"/>
      <c r="C15" s="663"/>
      <c r="D15" s="664">
        <v>6467</v>
      </c>
      <c r="E15" s="666"/>
      <c r="F15" s="664">
        <v>3849</v>
      </c>
      <c r="G15" s="666"/>
      <c r="H15" s="664">
        <f>'[2]填表-總表'!I7</f>
        <v>0</v>
      </c>
      <c r="I15" s="666"/>
      <c r="J15" s="664">
        <v>2618</v>
      </c>
      <c r="K15" s="582"/>
    </row>
    <row r="16" spans="1:11">
      <c r="A16" s="1330" t="s">
        <v>1968</v>
      </c>
      <c r="B16" s="1330"/>
      <c r="C16" s="663"/>
      <c r="D16" s="664">
        <v>4180</v>
      </c>
      <c r="E16" s="666"/>
      <c r="F16" s="664">
        <v>3785</v>
      </c>
      <c r="G16" s="666"/>
      <c r="H16" s="664">
        <v>369</v>
      </c>
      <c r="I16" s="666"/>
      <c r="J16" s="664">
        <v>26</v>
      </c>
      <c r="K16" s="582"/>
    </row>
    <row r="17" spans="1:11">
      <c r="A17" s="1330" t="s">
        <v>1969</v>
      </c>
      <c r="B17" s="1330"/>
      <c r="C17" s="663"/>
      <c r="D17" s="664">
        <v>7051</v>
      </c>
      <c r="E17" s="666"/>
      <c r="F17" s="664">
        <v>3601</v>
      </c>
      <c r="G17" s="666"/>
      <c r="H17" s="664">
        <f>'[2]填表-總表'!K7</f>
        <v>0</v>
      </c>
      <c r="I17" s="666"/>
      <c r="J17" s="664">
        <v>3450</v>
      </c>
      <c r="K17" s="582"/>
    </row>
    <row r="18" spans="1:11">
      <c r="A18" s="1330" t="s">
        <v>1970</v>
      </c>
      <c r="B18" s="1330"/>
      <c r="C18" s="663"/>
      <c r="D18" s="664">
        <v>32434</v>
      </c>
      <c r="E18" s="666"/>
      <c r="F18" s="664">
        <v>6944</v>
      </c>
      <c r="G18" s="666"/>
      <c r="H18" s="664">
        <v>820</v>
      </c>
      <c r="I18" s="666"/>
      <c r="J18" s="664">
        <v>24670</v>
      </c>
    </row>
    <row r="19" spans="1:11">
      <c r="A19" s="1330" t="s">
        <v>1971</v>
      </c>
      <c r="B19" s="1330"/>
      <c r="C19" s="663"/>
      <c r="D19" s="664">
        <f t="shared" ref="D19:D34" si="0">F19+H19+J19</f>
        <v>0</v>
      </c>
      <c r="E19" s="666"/>
      <c r="F19" s="664">
        <f>'[2]填表-總表'!M6</f>
        <v>0</v>
      </c>
      <c r="G19" s="666"/>
      <c r="H19" s="664">
        <f>'[2]填表-總表'!M7</f>
        <v>0</v>
      </c>
      <c r="I19" s="666"/>
      <c r="J19" s="664">
        <f>'[2]填表-總表'!M8+'[2]填表-總表'!M13+'[2]填表-總表'!M20</f>
        <v>0</v>
      </c>
    </row>
    <row r="20" spans="1:11">
      <c r="A20" s="1330" t="s">
        <v>1972</v>
      </c>
      <c r="B20" s="1330"/>
      <c r="C20" s="663"/>
      <c r="D20" s="664">
        <v>13708</v>
      </c>
      <c r="E20" s="666"/>
      <c r="F20" s="664">
        <v>4104</v>
      </c>
      <c r="G20" s="666"/>
      <c r="H20" s="678" t="s">
        <v>2679</v>
      </c>
      <c r="I20" s="666"/>
      <c r="J20" s="678">
        <v>9604</v>
      </c>
    </row>
    <row r="21" spans="1:11">
      <c r="A21" s="1330" t="s">
        <v>1973</v>
      </c>
      <c r="B21" s="1330"/>
      <c r="C21" s="663"/>
      <c r="D21" s="664">
        <v>390</v>
      </c>
      <c r="E21" s="666"/>
      <c r="F21" s="664">
        <v>390</v>
      </c>
      <c r="G21" s="666"/>
      <c r="H21" s="664">
        <f>'[2]填表-總表'!O7</f>
        <v>0</v>
      </c>
      <c r="I21" s="666"/>
      <c r="J21" s="664">
        <f>'[2]填表-總表'!O8+'[2]填表-總表'!O13+'[2]填表-總表'!O20</f>
        <v>0</v>
      </c>
    </row>
    <row r="22" spans="1:11">
      <c r="A22" s="1328" t="s">
        <v>1974</v>
      </c>
      <c r="B22" s="1328"/>
      <c r="C22" s="663"/>
      <c r="D22" s="664">
        <v>16179</v>
      </c>
      <c r="E22" s="666"/>
      <c r="F22" s="664">
        <v>9525</v>
      </c>
      <c r="G22" s="666"/>
      <c r="H22" s="664">
        <v>6316</v>
      </c>
      <c r="I22" s="666"/>
      <c r="J22" s="678">
        <v>338</v>
      </c>
    </row>
    <row r="23" spans="1:11">
      <c r="A23" s="1328" t="s">
        <v>1975</v>
      </c>
      <c r="B23" s="1328"/>
      <c r="C23" s="663"/>
      <c r="D23" s="678" t="s">
        <v>2680</v>
      </c>
      <c r="E23" s="666"/>
      <c r="F23" s="664">
        <f>'[2]填表-總表'!T6</f>
        <v>0</v>
      </c>
      <c r="G23" s="666"/>
      <c r="H23" s="664">
        <f>'[2]填表-總表'!T7</f>
        <v>0</v>
      </c>
      <c r="I23" s="666"/>
      <c r="J23" s="664">
        <v>357</v>
      </c>
    </row>
    <row r="24" spans="1:11">
      <c r="A24" s="1328" t="s">
        <v>1976</v>
      </c>
      <c r="B24" s="1328"/>
      <c r="C24" s="663"/>
      <c r="D24" s="664">
        <f t="shared" si="0"/>
        <v>0</v>
      </c>
      <c r="E24" s="666"/>
      <c r="F24" s="664">
        <f>'[2]填表-總表'!U6</f>
        <v>0</v>
      </c>
      <c r="G24" s="666"/>
      <c r="H24" s="664">
        <f>'[2]填表-總表'!U7</f>
        <v>0</v>
      </c>
      <c r="I24" s="666"/>
      <c r="J24" s="664">
        <f>'[2]填表-總表'!U8+'[2]填表-總表'!U13+'[2]填表-總表'!U20</f>
        <v>0</v>
      </c>
    </row>
    <row r="25" spans="1:11">
      <c r="A25" s="1328" t="s">
        <v>1977</v>
      </c>
      <c r="B25" s="1328"/>
      <c r="C25" s="663"/>
      <c r="D25" s="678" t="s">
        <v>1208</v>
      </c>
      <c r="E25" s="666"/>
      <c r="F25" s="678" t="s">
        <v>2283</v>
      </c>
      <c r="G25" s="666"/>
      <c r="H25" s="666">
        <f>'[2]填表-總表'!V7</f>
        <v>0</v>
      </c>
      <c r="I25" s="666"/>
      <c r="J25" s="666" t="s">
        <v>1208</v>
      </c>
    </row>
    <row r="26" spans="1:11">
      <c r="A26" s="1328" t="s">
        <v>1978</v>
      </c>
      <c r="B26" s="1328"/>
      <c r="C26" s="663"/>
      <c r="D26" s="678" t="s">
        <v>1208</v>
      </c>
      <c r="E26" s="666"/>
      <c r="F26" s="678">
        <f>'[2]填表-總表'!W6</f>
        <v>0</v>
      </c>
      <c r="G26" s="666"/>
      <c r="H26" s="666">
        <f>'[2]填表-總表'!W7</f>
        <v>0</v>
      </c>
      <c r="I26" s="666"/>
      <c r="J26" s="666" t="s">
        <v>1208</v>
      </c>
    </row>
    <row r="27" spans="1:11">
      <c r="A27" s="1328" t="s">
        <v>1979</v>
      </c>
      <c r="B27" s="1328"/>
      <c r="C27" s="663"/>
      <c r="D27" s="664">
        <v>370</v>
      </c>
      <c r="E27" s="666"/>
      <c r="F27" s="664">
        <v>271</v>
      </c>
      <c r="G27" s="666"/>
      <c r="H27" s="666">
        <f>'[2]填表-總表'!X7</f>
        <v>0</v>
      </c>
      <c r="I27" s="666"/>
      <c r="J27" s="666">
        <v>99</v>
      </c>
    </row>
    <row r="28" spans="1:11">
      <c r="A28" s="1328" t="s">
        <v>1980</v>
      </c>
      <c r="B28" s="1328"/>
      <c r="C28" s="663"/>
      <c r="D28" s="664">
        <v>60</v>
      </c>
      <c r="E28" s="667"/>
      <c r="F28" s="664">
        <v>48</v>
      </c>
      <c r="G28" s="667"/>
      <c r="H28" s="667">
        <f>'[2]填表-總表'!Y7</f>
        <v>0</v>
      </c>
      <c r="I28" s="667"/>
      <c r="J28" s="666">
        <v>12</v>
      </c>
    </row>
    <row r="29" spans="1:11">
      <c r="A29" s="1328" t="s">
        <v>1981</v>
      </c>
      <c r="B29" s="1328"/>
      <c r="C29" s="663"/>
      <c r="D29" s="664">
        <f t="shared" si="0"/>
        <v>0</v>
      </c>
      <c r="E29" s="667"/>
      <c r="F29" s="664">
        <f>'[2]填表-總表'!Z6</f>
        <v>0</v>
      </c>
      <c r="G29" s="667"/>
      <c r="H29" s="667">
        <f>'[2]填表-總表'!Z7</f>
        <v>0</v>
      </c>
      <c r="I29" s="667"/>
      <c r="J29" s="667">
        <f>'[2]填表-總表'!Z8+'[2]填表-總表'!Z13+'[2]填表-總表'!Z20</f>
        <v>0</v>
      </c>
    </row>
    <row r="30" spans="1:11">
      <c r="A30" s="1328" t="s">
        <v>1982</v>
      </c>
      <c r="B30" s="1328"/>
      <c r="C30" s="663"/>
      <c r="D30" s="668">
        <f t="shared" si="0"/>
        <v>0</v>
      </c>
      <c r="E30" s="667"/>
      <c r="F30" s="668">
        <f>'[2]填表-總表'!AA6</f>
        <v>0</v>
      </c>
      <c r="G30" s="667"/>
      <c r="H30" s="667">
        <f>'[2]填表-總表'!AA7</f>
        <v>0</v>
      </c>
      <c r="I30" s="667"/>
      <c r="J30" s="667">
        <f>'[2]填表-總表'!AA8+'[2]填表-總表'!AA13+'[2]填表-總表'!AA20</f>
        <v>0</v>
      </c>
    </row>
    <row r="31" spans="1:11">
      <c r="A31" s="1328" t="s">
        <v>1983</v>
      </c>
      <c r="B31" s="1328"/>
      <c r="C31" s="663"/>
      <c r="D31" s="668">
        <v>200</v>
      </c>
      <c r="E31" s="667"/>
      <c r="F31" s="668">
        <f>'[2]填表-總表'!AB6</f>
        <v>0</v>
      </c>
      <c r="G31" s="667"/>
      <c r="H31" s="667">
        <v>200</v>
      </c>
      <c r="I31" s="667"/>
      <c r="J31" s="667">
        <f>'[2]填表-總表'!AB8+'[2]填表-總表'!AB13+'[2]填表-總表'!AB20</f>
        <v>0</v>
      </c>
    </row>
    <row r="32" spans="1:11">
      <c r="A32" s="1328" t="s">
        <v>1984</v>
      </c>
      <c r="B32" s="1328"/>
      <c r="C32" s="663"/>
      <c r="D32" s="678" t="s">
        <v>1208</v>
      </c>
      <c r="E32" s="667"/>
      <c r="F32" s="678" t="s">
        <v>1208</v>
      </c>
      <c r="G32" s="667"/>
      <c r="H32" s="666" t="s">
        <v>1208</v>
      </c>
      <c r="I32" s="667"/>
      <c r="J32" s="667">
        <f>'[2]填表-總表'!AC8+'[2]填表-總表'!AC13+'[2]填表-總表'!AC20</f>
        <v>0</v>
      </c>
    </row>
    <row r="33" spans="1:10">
      <c r="A33" s="1328" t="s">
        <v>1985</v>
      </c>
      <c r="B33" s="1328"/>
      <c r="C33" s="663"/>
      <c r="D33" s="664">
        <f t="shared" si="0"/>
        <v>0</v>
      </c>
      <c r="E33" s="667"/>
      <c r="F33" s="664">
        <f>'[2]填表-總表'!AD6</f>
        <v>0</v>
      </c>
      <c r="G33" s="667"/>
      <c r="H33" s="667">
        <f>'[2]填表-總表'!AD7</f>
        <v>0</v>
      </c>
      <c r="I33" s="667"/>
      <c r="J33" s="667">
        <f>'[2]填表-總表'!AD8+'[2]填表-總表'!AD13+'[2]填表-總表'!AD20</f>
        <v>0</v>
      </c>
    </row>
    <row r="34" spans="1:10">
      <c r="A34" s="1327" t="s">
        <v>1986</v>
      </c>
      <c r="B34" s="1327"/>
      <c r="C34" s="669"/>
      <c r="D34" s="670">
        <f t="shared" si="0"/>
        <v>0</v>
      </c>
      <c r="E34" s="671"/>
      <c r="F34" s="670">
        <f>'[2]填表-總表'!AE6</f>
        <v>0</v>
      </c>
      <c r="G34" s="671"/>
      <c r="H34" s="671">
        <f>'[2]填表-總表'!AE7</f>
        <v>0</v>
      </c>
      <c r="I34" s="671"/>
      <c r="J34" s="671">
        <f>'[2]填表-總表'!AE8+'[2]填表-總表'!AE13+'[2]填表-總表'!AE20</f>
        <v>0</v>
      </c>
    </row>
    <row r="35" spans="1:10">
      <c r="A35" s="672" t="s">
        <v>1943</v>
      </c>
      <c r="B35" s="673" t="s">
        <v>1820</v>
      </c>
      <c r="C35" s="674"/>
      <c r="D35" s="675" t="s">
        <v>1336</v>
      </c>
      <c r="E35" s="674"/>
      <c r="F35" s="674"/>
      <c r="G35" s="674" t="s">
        <v>1337</v>
      </c>
      <c r="H35" s="659"/>
      <c r="I35" s="674" t="s">
        <v>1987</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2681</v>
      </c>
    </row>
    <row r="38" spans="1:10">
      <c r="A38" s="676" t="s">
        <v>1989</v>
      </c>
      <c r="B38" s="677"/>
      <c r="C38" s="659"/>
      <c r="D38" s="659"/>
      <c r="E38" s="659"/>
      <c r="F38" s="659"/>
      <c r="G38" s="659"/>
      <c r="H38" s="659"/>
      <c r="I38" s="659"/>
      <c r="J38" s="659"/>
    </row>
    <row r="39" spans="1:10">
      <c r="A39" s="676" t="s">
        <v>1990</v>
      </c>
      <c r="B39" s="677"/>
      <c r="C39" s="659"/>
      <c r="D39" s="659"/>
      <c r="E39" s="659"/>
      <c r="F39" s="659"/>
      <c r="G39" s="659"/>
      <c r="H39" s="659"/>
      <c r="I39" s="659"/>
      <c r="J39" s="659"/>
    </row>
    <row r="40" spans="1:10">
      <c r="A40" s="676" t="s">
        <v>1991</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00000000-0004-0000-5500-000000000000}"/>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K40"/>
  <sheetViews>
    <sheetView workbookViewId="0">
      <selection activeCell="A35" sqref="A1:K1048576"/>
    </sheetView>
  </sheetViews>
  <sheetFormatPr defaultRowHeight="16.149999999999999"/>
  <cols>
    <col min="1" max="1" width="9"/>
    <col min="2" max="2" width="10.5" customWidth="1"/>
    <col min="3" max="3" width="9"/>
    <col min="4" max="4" width="13.5" bestFit="1" customWidth="1"/>
    <col min="5" max="5" width="9"/>
    <col min="6" max="6" width="10.5" bestFit="1" customWidth="1"/>
    <col min="7" max="7" width="9"/>
    <col min="8" max="8" width="9.3984375" bestFit="1" customWidth="1"/>
    <col min="9" max="9" width="10.5" bestFit="1" customWidth="1"/>
    <col min="10" max="10" width="25.5" bestFit="1" customWidth="1"/>
    <col min="11" max="11" width="9"/>
  </cols>
  <sheetData>
    <row r="1" spans="1:11">
      <c r="A1" s="1338" t="s">
        <v>2977</v>
      </c>
      <c r="B1" s="1338"/>
      <c r="C1" s="659"/>
      <c r="D1" s="659"/>
      <c r="E1" s="659"/>
      <c r="F1" s="659"/>
      <c r="G1" s="660" t="s">
        <v>1067</v>
      </c>
      <c r="H1" s="1338" t="s">
        <v>1950</v>
      </c>
      <c r="I1" s="1338"/>
      <c r="J1" s="1338"/>
      <c r="K1" s="583" t="s">
        <v>1326</v>
      </c>
    </row>
    <row r="2" spans="1:11">
      <c r="A2" s="1338" t="s">
        <v>1951</v>
      </c>
      <c r="B2" s="1338"/>
      <c r="C2" s="661" t="s">
        <v>1952</v>
      </c>
      <c r="D2" s="662"/>
      <c r="E2" s="659"/>
      <c r="F2" s="659"/>
      <c r="G2" s="660" t="s">
        <v>1953</v>
      </c>
      <c r="H2" s="1338" t="s">
        <v>1954</v>
      </c>
      <c r="I2" s="1338"/>
      <c r="J2" s="1338"/>
      <c r="K2" s="582"/>
    </row>
    <row r="3" spans="1:11" ht="24.2">
      <c r="A3" s="1339" t="s">
        <v>1955</v>
      </c>
      <c r="B3" s="1339"/>
      <c r="C3" s="1339"/>
      <c r="D3" s="1339"/>
      <c r="E3" s="1339"/>
      <c r="F3" s="1339"/>
      <c r="G3" s="1339"/>
      <c r="H3" s="1339"/>
      <c r="I3" s="1339"/>
      <c r="J3" s="1339"/>
      <c r="K3" s="582"/>
    </row>
    <row r="4" spans="1:11">
      <c r="A4" s="1337"/>
      <c r="B4" s="1337"/>
      <c r="C4" s="1337"/>
      <c r="D4" s="1337"/>
      <c r="E4" s="1337"/>
      <c r="F4" s="1337"/>
      <c r="G4" s="659"/>
      <c r="H4" s="659"/>
      <c r="I4" s="659"/>
      <c r="J4" s="659"/>
      <c r="K4" s="582"/>
    </row>
    <row r="5" spans="1:11">
      <c r="A5" s="1331" t="s">
        <v>2969</v>
      </c>
      <c r="B5" s="1331"/>
      <c r="C5" s="1331"/>
      <c r="D5" s="1331"/>
      <c r="E5" s="1331"/>
      <c r="F5" s="1331"/>
      <c r="G5" s="1331"/>
      <c r="H5" s="1331"/>
      <c r="I5" s="1331"/>
      <c r="J5" s="1331"/>
      <c r="K5" s="639"/>
    </row>
    <row r="6" spans="1:11">
      <c r="A6" s="1332" t="s">
        <v>1957</v>
      </c>
      <c r="B6" s="1332"/>
      <c r="C6" s="1333" t="s">
        <v>1958</v>
      </c>
      <c r="D6" s="1333"/>
      <c r="E6" s="1334" t="s">
        <v>1959</v>
      </c>
      <c r="F6" s="1334"/>
      <c r="G6" s="1334"/>
      <c r="H6" s="1334"/>
      <c r="I6" s="1334"/>
      <c r="J6" s="1334"/>
      <c r="K6" s="639"/>
    </row>
    <row r="7" spans="1:11">
      <c r="A7" s="1332"/>
      <c r="B7" s="1332"/>
      <c r="C7" s="1333"/>
      <c r="D7" s="1333"/>
      <c r="E7" s="1335" t="s">
        <v>1960</v>
      </c>
      <c r="F7" s="1335"/>
      <c r="G7" s="1335" t="s">
        <v>1961</v>
      </c>
      <c r="H7" s="1335"/>
      <c r="I7" s="1336" t="s">
        <v>1962</v>
      </c>
      <c r="J7" s="1336"/>
      <c r="K7" s="639"/>
    </row>
    <row r="8" spans="1:11">
      <c r="A8" s="1332"/>
      <c r="B8" s="1332"/>
      <c r="C8" s="1333"/>
      <c r="D8" s="1333"/>
      <c r="E8" s="1335"/>
      <c r="F8" s="1335"/>
      <c r="G8" s="1335"/>
      <c r="H8" s="1335"/>
      <c r="I8" s="1336"/>
      <c r="J8" s="1336"/>
      <c r="K8" s="639"/>
    </row>
    <row r="9" spans="1:11">
      <c r="A9" s="1332"/>
      <c r="B9" s="1332"/>
      <c r="C9" s="1333"/>
      <c r="D9" s="1333"/>
      <c r="E9" s="1335"/>
      <c r="F9" s="1335"/>
      <c r="G9" s="1335"/>
      <c r="H9" s="1335"/>
      <c r="I9" s="1336"/>
      <c r="J9" s="1336"/>
      <c r="K9" s="581"/>
    </row>
    <row r="10" spans="1:11">
      <c r="A10" s="1332"/>
      <c r="B10" s="1332"/>
      <c r="C10" s="1333"/>
      <c r="D10" s="1333"/>
      <c r="E10" s="1335"/>
      <c r="F10" s="1335"/>
      <c r="G10" s="1335"/>
      <c r="H10" s="1335"/>
      <c r="I10" s="1336"/>
      <c r="J10" s="1336"/>
      <c r="K10" s="582"/>
    </row>
    <row r="11" spans="1:11">
      <c r="A11" s="1329" t="s">
        <v>1963</v>
      </c>
      <c r="B11" s="1329"/>
      <c r="C11" s="663"/>
      <c r="D11" s="664">
        <v>222219</v>
      </c>
      <c r="E11" s="664"/>
      <c r="F11" s="664">
        <v>34703</v>
      </c>
      <c r="G11" s="664"/>
      <c r="H11" s="664">
        <v>7265</v>
      </c>
      <c r="I11" s="664"/>
      <c r="J11" s="664">
        <v>180251</v>
      </c>
      <c r="K11" s="582"/>
    </row>
    <row r="12" spans="1:11">
      <c r="A12" s="1330" t="s">
        <v>1964</v>
      </c>
      <c r="B12" s="1330"/>
      <c r="C12" s="663"/>
      <c r="D12" s="664">
        <v>136119</v>
      </c>
      <c r="E12" s="665"/>
      <c r="F12" s="664">
        <v>4416</v>
      </c>
      <c r="G12" s="665"/>
      <c r="H12" s="664">
        <f>'[2]填表-總表'!F7</f>
        <v>0</v>
      </c>
      <c r="I12" s="665"/>
      <c r="J12" s="664">
        <v>131703</v>
      </c>
      <c r="K12" s="582"/>
    </row>
    <row r="13" spans="1:11">
      <c r="A13" s="1330" t="s">
        <v>1965</v>
      </c>
      <c r="B13" s="1330"/>
      <c r="C13" s="663"/>
      <c r="D13" s="664">
        <v>3490</v>
      </c>
      <c r="E13" s="666"/>
      <c r="F13" s="664">
        <v>2836</v>
      </c>
      <c r="G13" s="666"/>
      <c r="H13" s="664">
        <v>406</v>
      </c>
      <c r="I13" s="666"/>
      <c r="J13" s="678">
        <v>248</v>
      </c>
      <c r="K13" s="582"/>
    </row>
    <row r="14" spans="1:11">
      <c r="A14" s="1330" t="s">
        <v>1966</v>
      </c>
      <c r="B14" s="1330"/>
      <c r="C14" s="663"/>
      <c r="D14" s="664">
        <v>2277</v>
      </c>
      <c r="E14" s="666"/>
      <c r="F14" s="664">
        <v>2277</v>
      </c>
      <c r="G14" s="666"/>
      <c r="H14" s="664">
        <f>'[2]填表-總表'!H7</f>
        <v>0</v>
      </c>
      <c r="I14" s="666"/>
      <c r="J14" s="678" t="s">
        <v>1208</v>
      </c>
      <c r="K14" s="582"/>
    </row>
    <row r="15" spans="1:11">
      <c r="A15" s="1330" t="s">
        <v>1967</v>
      </c>
      <c r="B15" s="1330"/>
      <c r="C15" s="663"/>
      <c r="D15" s="664">
        <v>5053</v>
      </c>
      <c r="E15" s="666"/>
      <c r="F15" s="664">
        <v>2407</v>
      </c>
      <c r="G15" s="666"/>
      <c r="H15" s="664">
        <f>'[2]填表-總表'!I7</f>
        <v>0</v>
      </c>
      <c r="I15" s="666"/>
      <c r="J15" s="664">
        <v>2646</v>
      </c>
      <c r="K15" s="582"/>
    </row>
    <row r="16" spans="1:11">
      <c r="A16" s="1330" t="s">
        <v>1968</v>
      </c>
      <c r="B16" s="1330"/>
      <c r="C16" s="663"/>
      <c r="D16" s="664">
        <v>2781</v>
      </c>
      <c r="E16" s="666"/>
      <c r="F16" s="664">
        <v>2236</v>
      </c>
      <c r="G16" s="666"/>
      <c r="H16" s="664">
        <v>406</v>
      </c>
      <c r="I16" s="666"/>
      <c r="J16" s="664">
        <v>139</v>
      </c>
      <c r="K16" s="582"/>
    </row>
    <row r="17" spans="1:11">
      <c r="A17" s="1330" t="s">
        <v>1969</v>
      </c>
      <c r="B17" s="1330"/>
      <c r="C17" s="663"/>
      <c r="D17" s="664">
        <v>9171</v>
      </c>
      <c r="E17" s="666"/>
      <c r="F17" s="664">
        <v>3278</v>
      </c>
      <c r="G17" s="666"/>
      <c r="H17" s="664">
        <f>'[2]填表-總表'!K7</f>
        <v>0</v>
      </c>
      <c r="I17" s="666"/>
      <c r="J17" s="664">
        <v>5893</v>
      </c>
      <c r="K17" s="582"/>
    </row>
    <row r="18" spans="1:11">
      <c r="A18" s="1330" t="s">
        <v>1970</v>
      </c>
      <c r="B18" s="1330"/>
      <c r="C18" s="663"/>
      <c r="D18" s="664">
        <v>34.860999999999997</v>
      </c>
      <c r="E18" s="666"/>
      <c r="F18" s="664">
        <v>6838</v>
      </c>
      <c r="G18" s="666"/>
      <c r="H18" s="664">
        <v>1400</v>
      </c>
      <c r="I18" s="666"/>
      <c r="J18" s="664">
        <v>26623</v>
      </c>
    </row>
    <row r="19" spans="1:11">
      <c r="A19" s="1330" t="s">
        <v>1971</v>
      </c>
      <c r="B19" s="1330"/>
      <c r="C19" s="663"/>
      <c r="D19" s="664">
        <f t="shared" ref="D19:D34" si="0">F19+H19+J19</f>
        <v>0</v>
      </c>
      <c r="E19" s="666"/>
      <c r="F19" s="664">
        <f>'[2]填表-總表'!M6</f>
        <v>0</v>
      </c>
      <c r="G19" s="666"/>
      <c r="H19" s="664">
        <f>'[2]填表-總表'!M7</f>
        <v>0</v>
      </c>
      <c r="I19" s="666"/>
      <c r="J19" s="664">
        <f>'[2]填表-總表'!M8+'[2]填表-總表'!M13+'[2]填表-總表'!M20</f>
        <v>0</v>
      </c>
    </row>
    <row r="20" spans="1:11">
      <c r="A20" s="1330" t="s">
        <v>1972</v>
      </c>
      <c r="B20" s="1330"/>
      <c r="C20" s="663"/>
      <c r="D20" s="664">
        <v>14647</v>
      </c>
      <c r="E20" s="666"/>
      <c r="F20" s="664">
        <v>2408</v>
      </c>
      <c r="G20" s="666"/>
      <c r="H20" s="678" t="s">
        <v>1208</v>
      </c>
      <c r="I20" s="666"/>
      <c r="J20" s="678">
        <v>12239</v>
      </c>
    </row>
    <row r="21" spans="1:11">
      <c r="A21" s="1330" t="s">
        <v>1973</v>
      </c>
      <c r="B21" s="1330"/>
      <c r="C21" s="663"/>
      <c r="D21" s="664">
        <v>264</v>
      </c>
      <c r="E21" s="666"/>
      <c r="F21" s="664">
        <v>264</v>
      </c>
      <c r="G21" s="666"/>
      <c r="H21" s="664">
        <f>'[2]填表-總表'!O7</f>
        <v>0</v>
      </c>
      <c r="I21" s="666"/>
      <c r="J21" s="664">
        <f>'[2]填表-總表'!O8+'[2]填表-總表'!O13+'[2]填表-總表'!O20</f>
        <v>0</v>
      </c>
    </row>
    <row r="22" spans="1:11">
      <c r="A22" s="1328" t="s">
        <v>1974</v>
      </c>
      <c r="B22" s="1328"/>
      <c r="C22" s="663"/>
      <c r="D22" s="664">
        <v>12755</v>
      </c>
      <c r="E22" s="666"/>
      <c r="F22" s="664">
        <v>7272</v>
      </c>
      <c r="G22" s="666"/>
      <c r="H22" s="664">
        <v>4723</v>
      </c>
      <c r="I22" s="666"/>
      <c r="J22" s="678">
        <v>760</v>
      </c>
    </row>
    <row r="23" spans="1:11">
      <c r="A23" s="1328" t="s">
        <v>1975</v>
      </c>
      <c r="B23" s="1328"/>
      <c r="C23" s="663"/>
      <c r="D23" s="678" t="s">
        <v>1208</v>
      </c>
      <c r="E23" s="666"/>
      <c r="F23" s="664">
        <f>'[2]填表-總表'!T6</f>
        <v>0</v>
      </c>
      <c r="G23" s="666"/>
      <c r="H23" s="664">
        <f>'[2]填表-總表'!T7</f>
        <v>0</v>
      </c>
      <c r="I23" s="666"/>
      <c r="J23" s="664">
        <v>357</v>
      </c>
    </row>
    <row r="24" spans="1:11">
      <c r="A24" s="1328" t="s">
        <v>1976</v>
      </c>
      <c r="B24" s="1328"/>
      <c r="C24" s="663"/>
      <c r="D24" s="664">
        <v>200</v>
      </c>
      <c r="E24" s="666"/>
      <c r="F24" s="664">
        <v>200</v>
      </c>
      <c r="G24" s="666"/>
      <c r="H24" s="664">
        <f>'[2]填表-總表'!U7</f>
        <v>0</v>
      </c>
      <c r="I24" s="666"/>
      <c r="J24" s="664">
        <f>'[2]填表-總表'!U8+'[2]填表-總表'!U13+'[2]填表-總表'!U20</f>
        <v>0</v>
      </c>
    </row>
    <row r="25" spans="1:11">
      <c r="A25" s="1328" t="s">
        <v>1977</v>
      </c>
      <c r="B25" s="1328"/>
      <c r="C25" s="663"/>
      <c r="D25" s="678" t="s">
        <v>1208</v>
      </c>
      <c r="E25" s="666"/>
      <c r="F25" s="678" t="s">
        <v>1208</v>
      </c>
      <c r="G25" s="666"/>
      <c r="H25" s="666">
        <f>'[2]填表-總表'!V7</f>
        <v>0</v>
      </c>
      <c r="I25" s="666"/>
      <c r="J25" s="666" t="s">
        <v>1208</v>
      </c>
    </row>
    <row r="26" spans="1:11">
      <c r="A26" s="1328" t="s">
        <v>1978</v>
      </c>
      <c r="B26" s="1328"/>
      <c r="C26" s="663"/>
      <c r="D26" s="678" t="s">
        <v>1208</v>
      </c>
      <c r="E26" s="666"/>
      <c r="F26" s="678">
        <f>'[2]填表-總表'!W6</f>
        <v>0</v>
      </c>
      <c r="G26" s="666"/>
      <c r="H26" s="666">
        <f>'[2]填表-總表'!W7</f>
        <v>0</v>
      </c>
      <c r="I26" s="666"/>
      <c r="J26" s="666" t="s">
        <v>1208</v>
      </c>
    </row>
    <row r="27" spans="1:11">
      <c r="A27" s="1328" t="s">
        <v>1979</v>
      </c>
      <c r="B27" s="1328"/>
      <c r="C27" s="663"/>
      <c r="D27" s="664">
        <v>221</v>
      </c>
      <c r="E27" s="666"/>
      <c r="F27" s="664">
        <v>221</v>
      </c>
      <c r="G27" s="666"/>
      <c r="H27" s="666">
        <f>'[2]填表-總表'!X7</f>
        <v>0</v>
      </c>
      <c r="I27" s="666"/>
      <c r="J27" s="666" t="s">
        <v>2971</v>
      </c>
    </row>
    <row r="28" spans="1:11">
      <c r="A28" s="1328" t="s">
        <v>1980</v>
      </c>
      <c r="B28" s="1328"/>
      <c r="C28" s="663"/>
      <c r="D28" s="664">
        <v>50</v>
      </c>
      <c r="E28" s="667"/>
      <c r="F28" s="664">
        <v>50</v>
      </c>
      <c r="G28" s="667"/>
      <c r="H28" s="667">
        <f>'[2]填表-總表'!Y7</f>
        <v>0</v>
      </c>
      <c r="I28" s="667"/>
      <c r="J28" s="666" t="s">
        <v>2971</v>
      </c>
    </row>
    <row r="29" spans="1:11">
      <c r="A29" s="1328" t="s">
        <v>1981</v>
      </c>
      <c r="B29" s="1328"/>
      <c r="C29" s="663"/>
      <c r="D29" s="664">
        <f t="shared" si="0"/>
        <v>0</v>
      </c>
      <c r="E29" s="667"/>
      <c r="F29" s="664">
        <f>'[2]填表-總表'!Z6</f>
        <v>0</v>
      </c>
      <c r="G29" s="667"/>
      <c r="H29" s="667">
        <f>'[2]填表-總表'!Z7</f>
        <v>0</v>
      </c>
      <c r="I29" s="667"/>
      <c r="J29" s="667">
        <f>'[2]填表-總表'!Z8+'[2]填表-總表'!Z13+'[2]填表-總表'!Z20</f>
        <v>0</v>
      </c>
    </row>
    <row r="30" spans="1:11">
      <c r="A30" s="1328" t="s">
        <v>1982</v>
      </c>
      <c r="B30" s="1328"/>
      <c r="C30" s="663"/>
      <c r="D30" s="668">
        <f t="shared" si="0"/>
        <v>0</v>
      </c>
      <c r="E30" s="667"/>
      <c r="F30" s="668">
        <f>'[2]填表-總表'!AA6</f>
        <v>0</v>
      </c>
      <c r="G30" s="667"/>
      <c r="H30" s="667">
        <f>'[2]填表-總表'!AA7</f>
        <v>0</v>
      </c>
      <c r="I30" s="667"/>
      <c r="J30" s="667">
        <f>'[2]填表-總表'!AA8+'[2]填表-總表'!AA13+'[2]填表-總表'!AA20</f>
        <v>0</v>
      </c>
    </row>
    <row r="31" spans="1:11">
      <c r="A31" s="1328" t="s">
        <v>1983</v>
      </c>
      <c r="B31" s="1328"/>
      <c r="C31" s="663"/>
      <c r="D31" s="668">
        <v>330</v>
      </c>
      <c r="E31" s="667"/>
      <c r="F31" s="668">
        <f>'[2]填表-總表'!AB6</f>
        <v>0</v>
      </c>
      <c r="G31" s="667"/>
      <c r="H31" s="667">
        <v>330</v>
      </c>
      <c r="I31" s="667"/>
      <c r="J31" s="667">
        <f>'[2]填表-總表'!AB8+'[2]填表-總表'!AB13+'[2]填表-總表'!AB20</f>
        <v>0</v>
      </c>
    </row>
    <row r="32" spans="1:11">
      <c r="A32" s="1328" t="s">
        <v>1984</v>
      </c>
      <c r="B32" s="1328"/>
      <c r="C32" s="663"/>
      <c r="D32" s="678" t="s">
        <v>1208</v>
      </c>
      <c r="E32" s="667"/>
      <c r="F32" s="678" t="s">
        <v>1208</v>
      </c>
      <c r="G32" s="667"/>
      <c r="H32" s="666" t="s">
        <v>1208</v>
      </c>
      <c r="I32" s="667"/>
      <c r="J32" s="667">
        <f>'[2]填表-總表'!AC8+'[2]填表-總表'!AC13+'[2]填表-總表'!AC20</f>
        <v>0</v>
      </c>
    </row>
    <row r="33" spans="1:10">
      <c r="A33" s="1328" t="s">
        <v>1985</v>
      </c>
      <c r="B33" s="1328"/>
      <c r="C33" s="663"/>
      <c r="D33" s="664">
        <f t="shared" si="0"/>
        <v>0</v>
      </c>
      <c r="E33" s="667"/>
      <c r="F33" s="664">
        <f>'[2]填表-總表'!AD6</f>
        <v>0</v>
      </c>
      <c r="G33" s="667"/>
      <c r="H33" s="667">
        <f>'[2]填表-總表'!AD7</f>
        <v>0</v>
      </c>
      <c r="I33" s="667"/>
      <c r="J33" s="667">
        <f>'[2]填表-總表'!AD8+'[2]填表-總表'!AD13+'[2]填表-總表'!AD20</f>
        <v>0</v>
      </c>
    </row>
    <row r="34" spans="1:10">
      <c r="A34" s="1327" t="s">
        <v>1986</v>
      </c>
      <c r="B34" s="1327"/>
      <c r="C34" s="669"/>
      <c r="D34" s="670">
        <f t="shared" si="0"/>
        <v>0</v>
      </c>
      <c r="E34" s="671"/>
      <c r="F34" s="670">
        <f>'[2]填表-總表'!AE6</f>
        <v>0</v>
      </c>
      <c r="G34" s="671"/>
      <c r="H34" s="671">
        <f>'[2]填表-總表'!AE7</f>
        <v>0</v>
      </c>
      <c r="I34" s="671"/>
      <c r="J34" s="671">
        <f>'[2]填表-總表'!AE8+'[2]填表-總表'!AE13+'[2]填表-總表'!AE20</f>
        <v>0</v>
      </c>
    </row>
    <row r="35" spans="1:10">
      <c r="A35" s="672" t="s">
        <v>1943</v>
      </c>
      <c r="B35" s="673" t="s">
        <v>1820</v>
      </c>
      <c r="C35" s="674"/>
      <c r="D35" s="675" t="s">
        <v>1336</v>
      </c>
      <c r="E35" s="674"/>
      <c r="F35" s="674"/>
      <c r="G35" s="674" t="s">
        <v>1337</v>
      </c>
      <c r="H35" s="659"/>
      <c r="I35" s="674" t="s">
        <v>1987</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2970</v>
      </c>
    </row>
    <row r="38" spans="1:10">
      <c r="A38" s="676" t="s">
        <v>1989</v>
      </c>
      <c r="B38" s="677"/>
      <c r="C38" s="659"/>
      <c r="D38" s="659"/>
      <c r="E38" s="659"/>
      <c r="F38" s="659"/>
      <c r="G38" s="659"/>
      <c r="H38" s="659"/>
      <c r="I38" s="659"/>
      <c r="J38" s="659"/>
    </row>
    <row r="39" spans="1:10">
      <c r="A39" s="676" t="s">
        <v>1990</v>
      </c>
      <c r="B39" s="677"/>
      <c r="C39" s="659"/>
      <c r="D39" s="659"/>
      <c r="E39" s="659"/>
      <c r="F39" s="659"/>
      <c r="G39" s="659"/>
      <c r="H39" s="659"/>
      <c r="I39" s="659"/>
      <c r="J39" s="659"/>
    </row>
    <row r="40" spans="1:10">
      <c r="A40" s="676" t="s">
        <v>1991</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00000000-0004-0000-56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A1:B34"/>
  <sheetViews>
    <sheetView workbookViewId="0">
      <selection activeCell="B1" sqref="B1"/>
    </sheetView>
  </sheetViews>
  <sheetFormatPr defaultColWidth="9" defaultRowHeight="16.149999999999999"/>
  <cols>
    <col min="1" max="1" width="93.59765625" customWidth="1"/>
  </cols>
  <sheetData>
    <row r="1" spans="1:2" ht="19.600000000000001">
      <c r="A1" s="12" t="s">
        <v>791</v>
      </c>
      <c r="B1" s="1" t="s">
        <v>792</v>
      </c>
    </row>
    <row r="2" spans="1:2" ht="19.600000000000001">
      <c r="A2" s="13" t="s">
        <v>793</v>
      </c>
    </row>
    <row r="3" spans="1:2" ht="19.600000000000001">
      <c r="A3" s="13" t="s">
        <v>794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713</v>
      </c>
    </row>
    <row r="13" spans="1:2" ht="19.600000000000001">
      <c r="A13" s="14" t="s">
        <v>795</v>
      </c>
    </row>
    <row r="14" spans="1:2" ht="57.05">
      <c r="A14" s="17" t="s">
        <v>796</v>
      </c>
    </row>
    <row r="15" spans="1:2" ht="19.600000000000001">
      <c r="A15" s="10" t="s">
        <v>797</v>
      </c>
    </row>
    <row r="16" spans="1:2" ht="19.600000000000001">
      <c r="A16" s="9" t="s">
        <v>5</v>
      </c>
    </row>
    <row r="17" spans="1:1" ht="39.200000000000003">
      <c r="A17" s="10" t="s">
        <v>798</v>
      </c>
    </row>
    <row r="18" spans="1:1" ht="39.200000000000003">
      <c r="A18" s="10" t="s">
        <v>799</v>
      </c>
    </row>
    <row r="19" spans="1:1" ht="39.200000000000003">
      <c r="A19" s="10" t="s">
        <v>800</v>
      </c>
    </row>
    <row r="20" spans="1:1" ht="19.600000000000001">
      <c r="A20" s="10" t="s">
        <v>801</v>
      </c>
    </row>
    <row r="21" spans="1:1" ht="19.600000000000001">
      <c r="A21" s="22" t="s">
        <v>802</v>
      </c>
    </row>
    <row r="22" spans="1:1" ht="19.600000000000001">
      <c r="A22" s="22" t="s">
        <v>803</v>
      </c>
    </row>
    <row r="23" spans="1:1" ht="19.600000000000001">
      <c r="A23" s="22" t="s">
        <v>804</v>
      </c>
    </row>
    <row r="24" spans="1:1" ht="19.600000000000001">
      <c r="A24" s="22" t="s">
        <v>805</v>
      </c>
    </row>
    <row r="25" spans="1:1" ht="19.600000000000001">
      <c r="A25" s="22" t="s">
        <v>956</v>
      </c>
    </row>
    <row r="26" spans="1:1" ht="19.600000000000001">
      <c r="A26" s="22" t="s">
        <v>7</v>
      </c>
    </row>
    <row r="27" spans="1:1" ht="19.600000000000001">
      <c r="A27" s="28" t="s">
        <v>8</v>
      </c>
    </row>
    <row r="28" spans="1:1" ht="39.200000000000003">
      <c r="A28" s="22" t="s">
        <v>806</v>
      </c>
    </row>
    <row r="29" spans="1:1" ht="39.200000000000003">
      <c r="A29" s="22" t="s">
        <v>807</v>
      </c>
    </row>
    <row r="30" spans="1:1" ht="19.600000000000001">
      <c r="A30" s="28" t="s">
        <v>9</v>
      </c>
    </row>
    <row r="31" spans="1:1" ht="39.200000000000003">
      <c r="A31" s="22" t="s">
        <v>808</v>
      </c>
    </row>
    <row r="32" spans="1:1" ht="19.600000000000001">
      <c r="A32" s="22" t="s">
        <v>787</v>
      </c>
    </row>
    <row r="33" spans="1:1" ht="39.200000000000003">
      <c r="A33" s="15" t="s">
        <v>788</v>
      </c>
    </row>
    <row r="34" spans="1:1" ht="20.2" thickBot="1">
      <c r="A34" s="16" t="s">
        <v>10</v>
      </c>
    </row>
  </sheetData>
  <phoneticPr fontId="14" type="noConversion"/>
  <hyperlinks>
    <hyperlink ref="B1" location="預告統計資料發布時間表!A1" display="回發布時間表" xr:uid="{00000000-0004-0000-0800-000000000000}"/>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C22-35B7-4F47-A62B-A03A8BDB08FC}">
  <dimension ref="A1:K40"/>
  <sheetViews>
    <sheetView workbookViewId="0">
      <selection activeCell="K1" sqref="K1"/>
    </sheetView>
  </sheetViews>
  <sheetFormatPr defaultRowHeight="16.149999999999999"/>
  <cols>
    <col min="2" max="2" width="10.5" customWidth="1"/>
    <col min="4" max="4" width="13.5" bestFit="1" customWidth="1"/>
    <col min="6" max="6" width="10.5" bestFit="1" customWidth="1"/>
    <col min="8" max="8" width="9.3984375" bestFit="1" customWidth="1"/>
    <col min="9" max="9" width="10.5" bestFit="1" customWidth="1"/>
    <col min="10" max="10" width="25.5" bestFit="1" customWidth="1"/>
    <col min="11" max="11" width="13.3984375" bestFit="1" customWidth="1"/>
  </cols>
  <sheetData>
    <row r="1" spans="1:11">
      <c r="A1" s="1338" t="s">
        <v>2977</v>
      </c>
      <c r="B1" s="1338"/>
      <c r="C1" s="659"/>
      <c r="D1" s="659"/>
      <c r="E1" s="659"/>
      <c r="F1" s="659"/>
      <c r="G1" s="660" t="s">
        <v>1067</v>
      </c>
      <c r="H1" s="1338" t="s">
        <v>1950</v>
      </c>
      <c r="I1" s="1338"/>
      <c r="J1" s="1338"/>
      <c r="K1" s="583" t="s">
        <v>1326</v>
      </c>
    </row>
    <row r="2" spans="1:11">
      <c r="A2" s="1338" t="s">
        <v>1951</v>
      </c>
      <c r="B2" s="1338"/>
      <c r="C2" s="661" t="s">
        <v>1952</v>
      </c>
      <c r="D2" s="662"/>
      <c r="E2" s="659"/>
      <c r="F2" s="659"/>
      <c r="G2" s="660" t="s">
        <v>1953</v>
      </c>
      <c r="H2" s="1338" t="s">
        <v>1954</v>
      </c>
      <c r="I2" s="1338"/>
      <c r="J2" s="1338"/>
      <c r="K2" s="582"/>
    </row>
    <row r="3" spans="1:11" ht="24.2">
      <c r="A3" s="1339" t="s">
        <v>1955</v>
      </c>
      <c r="B3" s="1339"/>
      <c r="C3" s="1339"/>
      <c r="D3" s="1339"/>
      <c r="E3" s="1339"/>
      <c r="F3" s="1339"/>
      <c r="G3" s="1339"/>
      <c r="H3" s="1339"/>
      <c r="I3" s="1339"/>
      <c r="J3" s="1339"/>
      <c r="K3" s="582"/>
    </row>
    <row r="4" spans="1:11">
      <c r="A4" s="1337"/>
      <c r="B4" s="1337"/>
      <c r="C4" s="1337"/>
      <c r="D4" s="1337"/>
      <c r="E4" s="1337"/>
      <c r="F4" s="1337"/>
      <c r="G4" s="659"/>
      <c r="H4" s="659"/>
      <c r="I4" s="659"/>
      <c r="J4" s="659"/>
      <c r="K4" s="582"/>
    </row>
    <row r="5" spans="1:11">
      <c r="A5" s="1331" t="s">
        <v>2978</v>
      </c>
      <c r="B5" s="1331"/>
      <c r="C5" s="1331"/>
      <c r="D5" s="1331"/>
      <c r="E5" s="1331"/>
      <c r="F5" s="1331"/>
      <c r="G5" s="1331"/>
      <c r="H5" s="1331"/>
      <c r="I5" s="1331"/>
      <c r="J5" s="1331"/>
      <c r="K5" s="639"/>
    </row>
    <row r="6" spans="1:11">
      <c r="A6" s="1332" t="s">
        <v>1957</v>
      </c>
      <c r="B6" s="1332"/>
      <c r="C6" s="1333" t="s">
        <v>1958</v>
      </c>
      <c r="D6" s="1333"/>
      <c r="E6" s="1334" t="s">
        <v>1959</v>
      </c>
      <c r="F6" s="1334"/>
      <c r="G6" s="1334"/>
      <c r="H6" s="1334"/>
      <c r="I6" s="1334"/>
      <c r="J6" s="1334"/>
      <c r="K6" s="639"/>
    </row>
    <row r="7" spans="1:11">
      <c r="A7" s="1332"/>
      <c r="B7" s="1332"/>
      <c r="C7" s="1333"/>
      <c r="D7" s="1333"/>
      <c r="E7" s="1335" t="s">
        <v>1960</v>
      </c>
      <c r="F7" s="1335"/>
      <c r="G7" s="1335" t="s">
        <v>1961</v>
      </c>
      <c r="H7" s="1335"/>
      <c r="I7" s="1336" t="s">
        <v>1962</v>
      </c>
      <c r="J7" s="1336"/>
      <c r="K7" s="639"/>
    </row>
    <row r="8" spans="1:11">
      <c r="A8" s="1332"/>
      <c r="B8" s="1332"/>
      <c r="C8" s="1333"/>
      <c r="D8" s="1333"/>
      <c r="E8" s="1335"/>
      <c r="F8" s="1335"/>
      <c r="G8" s="1335"/>
      <c r="H8" s="1335"/>
      <c r="I8" s="1336"/>
      <c r="J8" s="1336"/>
      <c r="K8" s="639"/>
    </row>
    <row r="9" spans="1:11">
      <c r="A9" s="1332"/>
      <c r="B9" s="1332"/>
      <c r="C9" s="1333"/>
      <c r="D9" s="1333"/>
      <c r="E9" s="1335"/>
      <c r="F9" s="1335"/>
      <c r="G9" s="1335"/>
      <c r="H9" s="1335"/>
      <c r="I9" s="1336"/>
      <c r="J9" s="1336"/>
      <c r="K9" s="581"/>
    </row>
    <row r="10" spans="1:11">
      <c r="A10" s="1332"/>
      <c r="B10" s="1332"/>
      <c r="C10" s="1333"/>
      <c r="D10" s="1333"/>
      <c r="E10" s="1335"/>
      <c r="F10" s="1335"/>
      <c r="G10" s="1335"/>
      <c r="H10" s="1335"/>
      <c r="I10" s="1336"/>
      <c r="J10" s="1336"/>
      <c r="K10" s="582"/>
    </row>
    <row r="11" spans="1:11">
      <c r="A11" s="1329" t="s">
        <v>1963</v>
      </c>
      <c r="B11" s="1329"/>
      <c r="C11" s="663"/>
      <c r="D11" s="664">
        <v>159296</v>
      </c>
      <c r="E11" s="664"/>
      <c r="F11" s="664">
        <v>50447</v>
      </c>
      <c r="G11" s="664"/>
      <c r="H11" s="664">
        <v>7310</v>
      </c>
      <c r="I11" s="664"/>
      <c r="J11" s="664">
        <v>101539</v>
      </c>
      <c r="K11" s="582"/>
    </row>
    <row r="12" spans="1:11">
      <c r="A12" s="1330" t="s">
        <v>1964</v>
      </c>
      <c r="B12" s="1330"/>
      <c r="C12" s="663"/>
      <c r="D12" s="664">
        <v>71064</v>
      </c>
      <c r="E12" s="665"/>
      <c r="F12" s="664">
        <v>4968</v>
      </c>
      <c r="G12" s="665"/>
      <c r="H12" s="664">
        <f>'[2]填表-總表'!F7</f>
        <v>0</v>
      </c>
      <c r="I12" s="665"/>
      <c r="J12" s="664">
        <v>66096</v>
      </c>
      <c r="K12" s="582"/>
    </row>
    <row r="13" spans="1:11">
      <c r="A13" s="1330" t="s">
        <v>1965</v>
      </c>
      <c r="B13" s="1330"/>
      <c r="C13" s="663"/>
      <c r="D13" s="664">
        <v>14821</v>
      </c>
      <c r="E13" s="666"/>
      <c r="F13" s="664">
        <v>3839</v>
      </c>
      <c r="G13" s="666"/>
      <c r="H13" s="664">
        <v>344</v>
      </c>
      <c r="I13" s="666"/>
      <c r="J13" s="678">
        <v>10638</v>
      </c>
      <c r="K13" s="582"/>
    </row>
    <row r="14" spans="1:11">
      <c r="A14" s="1330" t="s">
        <v>1966</v>
      </c>
      <c r="B14" s="1330"/>
      <c r="C14" s="663"/>
      <c r="D14" s="664">
        <v>4390</v>
      </c>
      <c r="E14" s="666"/>
      <c r="F14" s="664">
        <v>4390</v>
      </c>
      <c r="G14" s="666"/>
      <c r="H14" s="664">
        <f>'[2]填表-總表'!H7</f>
        <v>0</v>
      </c>
      <c r="I14" s="666"/>
      <c r="J14" s="678" t="s">
        <v>1208</v>
      </c>
      <c r="K14" s="582"/>
    </row>
    <row r="15" spans="1:11">
      <c r="A15" s="1330" t="s">
        <v>1967</v>
      </c>
      <c r="B15" s="1330"/>
      <c r="C15" s="663"/>
      <c r="D15" s="664">
        <v>3721</v>
      </c>
      <c r="E15" s="666"/>
      <c r="F15" s="664">
        <v>3405</v>
      </c>
      <c r="G15" s="666"/>
      <c r="H15" s="664">
        <f>'[2]填表-總表'!I7</f>
        <v>0</v>
      </c>
      <c r="I15" s="666"/>
      <c r="J15" s="664">
        <v>316</v>
      </c>
      <c r="K15" s="582"/>
    </row>
    <row r="16" spans="1:11">
      <c r="A16" s="1330" t="s">
        <v>1968</v>
      </c>
      <c r="B16" s="1330"/>
      <c r="C16" s="663"/>
      <c r="D16" s="664">
        <v>3977</v>
      </c>
      <c r="E16" s="666"/>
      <c r="F16" s="664">
        <v>3442</v>
      </c>
      <c r="G16" s="666"/>
      <c r="H16" s="664">
        <v>365</v>
      </c>
      <c r="I16" s="666"/>
      <c r="J16" s="664">
        <v>170</v>
      </c>
      <c r="K16" s="582"/>
    </row>
    <row r="17" spans="1:11">
      <c r="A17" s="1330" t="s">
        <v>1969</v>
      </c>
      <c r="B17" s="1330"/>
      <c r="C17" s="663"/>
      <c r="D17" s="664">
        <v>6912</v>
      </c>
      <c r="E17" s="666"/>
      <c r="F17" s="664">
        <v>3200</v>
      </c>
      <c r="G17" s="666"/>
      <c r="H17" s="664">
        <f>'[2]填表-總表'!K7</f>
        <v>0</v>
      </c>
      <c r="I17" s="666"/>
      <c r="J17" s="664">
        <v>3712</v>
      </c>
      <c r="K17" s="582"/>
    </row>
    <row r="18" spans="1:11">
      <c r="A18" s="1330" t="s">
        <v>1970</v>
      </c>
      <c r="B18" s="1330"/>
      <c r="C18" s="663"/>
      <c r="D18" s="664">
        <v>19413</v>
      </c>
      <c r="E18" s="666"/>
      <c r="F18" s="664">
        <v>9806</v>
      </c>
      <c r="G18" s="666"/>
      <c r="H18" s="664">
        <v>1235</v>
      </c>
      <c r="I18" s="666"/>
      <c r="J18" s="664">
        <v>8372</v>
      </c>
    </row>
    <row r="19" spans="1:11">
      <c r="A19" s="1330" t="s">
        <v>1971</v>
      </c>
      <c r="B19" s="1330"/>
      <c r="C19" s="663"/>
      <c r="D19" s="664">
        <f t="shared" ref="D19:D34" si="0">F19+H19+J19</f>
        <v>0</v>
      </c>
      <c r="E19" s="666"/>
      <c r="F19" s="664">
        <f>'[2]填表-總表'!M6</f>
        <v>0</v>
      </c>
      <c r="G19" s="666"/>
      <c r="H19" s="664">
        <f>'[2]填表-總表'!M7</f>
        <v>0</v>
      </c>
      <c r="I19" s="666"/>
      <c r="J19" s="664">
        <f>'[2]填表-總表'!M8+'[2]填表-總表'!M13+'[2]填表-總表'!M20</f>
        <v>0</v>
      </c>
    </row>
    <row r="20" spans="1:11">
      <c r="A20" s="1330" t="s">
        <v>1972</v>
      </c>
      <c r="B20" s="1330"/>
      <c r="C20" s="663"/>
      <c r="D20" s="664">
        <v>15825</v>
      </c>
      <c r="E20" s="666"/>
      <c r="F20" s="664">
        <v>4610</v>
      </c>
      <c r="G20" s="666"/>
      <c r="H20" s="678" t="s">
        <v>1208</v>
      </c>
      <c r="I20" s="666"/>
      <c r="J20" s="678">
        <v>11215</v>
      </c>
    </row>
    <row r="21" spans="1:11">
      <c r="A21" s="1330" t="s">
        <v>1973</v>
      </c>
      <c r="B21" s="1330"/>
      <c r="C21" s="663"/>
      <c r="D21" s="664">
        <v>330</v>
      </c>
      <c r="E21" s="666"/>
      <c r="F21" s="664">
        <v>330</v>
      </c>
      <c r="G21" s="666"/>
      <c r="H21" s="664">
        <f>'[2]填表-總表'!O7</f>
        <v>0</v>
      </c>
      <c r="I21" s="666"/>
      <c r="J21" s="664">
        <f>'[2]填表-總表'!O8+'[2]填表-總表'!O13+'[2]填表-總表'!O20</f>
        <v>0</v>
      </c>
    </row>
    <row r="22" spans="1:11">
      <c r="A22" s="1328" t="s">
        <v>1974</v>
      </c>
      <c r="B22" s="1328"/>
      <c r="C22" s="663"/>
      <c r="D22" s="664">
        <v>17076</v>
      </c>
      <c r="E22" s="666"/>
      <c r="F22" s="664">
        <v>11430</v>
      </c>
      <c r="G22" s="666"/>
      <c r="H22" s="664">
        <v>4752</v>
      </c>
      <c r="I22" s="666"/>
      <c r="J22" s="678">
        <v>894</v>
      </c>
    </row>
    <row r="23" spans="1:11">
      <c r="A23" s="1328" t="s">
        <v>1975</v>
      </c>
      <c r="B23" s="1328"/>
      <c r="C23" s="663"/>
      <c r="D23" s="678" t="s">
        <v>1208</v>
      </c>
      <c r="E23" s="666"/>
      <c r="F23" s="664">
        <f>'[2]填表-總表'!T6</f>
        <v>0</v>
      </c>
      <c r="G23" s="666"/>
      <c r="H23" s="664">
        <f>'[2]填表-總表'!T7</f>
        <v>0</v>
      </c>
      <c r="I23" s="666"/>
      <c r="J23" s="664">
        <v>357</v>
      </c>
    </row>
    <row r="24" spans="1:11">
      <c r="A24" s="1328" t="s">
        <v>1976</v>
      </c>
      <c r="B24" s="1328"/>
      <c r="C24" s="663"/>
      <c r="D24" s="678" t="s">
        <v>1208</v>
      </c>
      <c r="E24" s="678"/>
      <c r="F24" s="678" t="s">
        <v>1208</v>
      </c>
      <c r="G24" s="666"/>
      <c r="H24" s="664">
        <f>'[2]填表-總表'!U7</f>
        <v>0</v>
      </c>
      <c r="I24" s="666"/>
      <c r="J24" s="664">
        <f>'[2]填表-總表'!U8+'[2]填表-總表'!U13+'[2]填表-總表'!U20</f>
        <v>0</v>
      </c>
    </row>
    <row r="25" spans="1:11">
      <c r="A25" s="1328" t="s">
        <v>1977</v>
      </c>
      <c r="B25" s="1328"/>
      <c r="C25" s="663"/>
      <c r="D25" s="678">
        <v>171</v>
      </c>
      <c r="E25" s="666"/>
      <c r="F25" s="678">
        <v>171</v>
      </c>
      <c r="G25" s="666"/>
      <c r="H25" s="666">
        <f>'[2]填表-總表'!V7</f>
        <v>0</v>
      </c>
      <c r="I25" s="666"/>
      <c r="J25" s="666" t="s">
        <v>1208</v>
      </c>
    </row>
    <row r="26" spans="1:11">
      <c r="A26" s="1328" t="s">
        <v>1978</v>
      </c>
      <c r="B26" s="1328"/>
      <c r="C26" s="663"/>
      <c r="D26" s="678">
        <v>27</v>
      </c>
      <c r="E26" s="666"/>
      <c r="F26" s="678">
        <v>6</v>
      </c>
      <c r="G26" s="666"/>
      <c r="H26" s="666">
        <f>'[2]填表-總表'!W7</f>
        <v>0</v>
      </c>
      <c r="I26" s="666"/>
      <c r="J26" s="666">
        <v>21</v>
      </c>
    </row>
    <row r="27" spans="1:11">
      <c r="A27" s="1328" t="s">
        <v>1979</v>
      </c>
      <c r="B27" s="1328"/>
      <c r="C27" s="663"/>
      <c r="D27" s="664">
        <v>462</v>
      </c>
      <c r="E27" s="666"/>
      <c r="F27" s="664">
        <v>357</v>
      </c>
      <c r="G27" s="666"/>
      <c r="H27" s="666">
        <f>'[2]填表-總表'!X7</f>
        <v>0</v>
      </c>
      <c r="I27" s="666"/>
      <c r="J27" s="666">
        <v>105</v>
      </c>
    </row>
    <row r="28" spans="1:11">
      <c r="A28" s="1328" t="s">
        <v>1980</v>
      </c>
      <c r="B28" s="1328"/>
      <c r="C28" s="663"/>
      <c r="D28" s="664">
        <v>144</v>
      </c>
      <c r="E28" s="667"/>
      <c r="F28" s="664">
        <v>144</v>
      </c>
      <c r="G28" s="667"/>
      <c r="H28" s="667">
        <f>'[2]填表-總表'!Y7</f>
        <v>0</v>
      </c>
      <c r="I28" s="667"/>
      <c r="J28" s="666" t="s">
        <v>1208</v>
      </c>
    </row>
    <row r="29" spans="1:11">
      <c r="A29" s="1328" t="s">
        <v>1981</v>
      </c>
      <c r="B29" s="1328"/>
      <c r="C29" s="663"/>
      <c r="D29" s="664">
        <f t="shared" si="0"/>
        <v>0</v>
      </c>
      <c r="E29" s="667"/>
      <c r="F29" s="664">
        <f>'[2]填表-總表'!Z6</f>
        <v>0</v>
      </c>
      <c r="G29" s="667"/>
      <c r="H29" s="667">
        <f>'[2]填表-總表'!Z7</f>
        <v>0</v>
      </c>
      <c r="I29" s="667"/>
      <c r="J29" s="667">
        <f>'[2]填表-總表'!Z8+'[2]填表-總表'!Z13+'[2]填表-總表'!Z20</f>
        <v>0</v>
      </c>
    </row>
    <row r="30" spans="1:11">
      <c r="A30" s="1328" t="s">
        <v>1982</v>
      </c>
      <c r="B30" s="1328"/>
      <c r="C30" s="663"/>
      <c r="D30" s="668">
        <v>12</v>
      </c>
      <c r="E30" s="667"/>
      <c r="F30" s="668">
        <v>12</v>
      </c>
      <c r="G30" s="667"/>
      <c r="H30" s="667">
        <f>'[2]填表-總表'!AA7</f>
        <v>0</v>
      </c>
      <c r="I30" s="667"/>
      <c r="J30" s="667">
        <f>'[2]填表-總表'!AA8+'[2]填表-總表'!AA13+'[2]填表-總表'!AA20</f>
        <v>0</v>
      </c>
    </row>
    <row r="31" spans="1:11">
      <c r="A31" s="1328" t="s">
        <v>1983</v>
      </c>
      <c r="B31" s="1328"/>
      <c r="C31" s="663"/>
      <c r="D31" s="668">
        <v>902</v>
      </c>
      <c r="E31" s="667"/>
      <c r="F31" s="668">
        <v>288</v>
      </c>
      <c r="G31" s="667"/>
      <c r="H31" s="667">
        <v>614</v>
      </c>
      <c r="I31" s="667"/>
      <c r="J31" s="667">
        <f>'[2]填表-總表'!AB8+'[2]填表-總表'!AB13+'[2]填表-總表'!AB20</f>
        <v>0</v>
      </c>
    </row>
    <row r="32" spans="1:11">
      <c r="A32" s="1328" t="s">
        <v>1984</v>
      </c>
      <c r="B32" s="1328"/>
      <c r="C32" s="663"/>
      <c r="D32" s="678">
        <v>49</v>
      </c>
      <c r="E32" s="667"/>
      <c r="F32" s="678">
        <v>49</v>
      </c>
      <c r="G32" s="667"/>
      <c r="H32" s="666" t="s">
        <v>1208</v>
      </c>
      <c r="I32" s="667"/>
      <c r="J32" s="667">
        <f>'[2]填表-總表'!AC8+'[2]填表-總表'!AC13+'[2]填表-總表'!AC20</f>
        <v>0</v>
      </c>
    </row>
    <row r="33" spans="1:10">
      <c r="A33" s="1328" t="s">
        <v>1985</v>
      </c>
      <c r="B33" s="1328"/>
      <c r="C33" s="663"/>
      <c r="D33" s="664">
        <f t="shared" si="0"/>
        <v>0</v>
      </c>
      <c r="E33" s="667"/>
      <c r="F33" s="664">
        <f>'[2]填表-總表'!AD6</f>
        <v>0</v>
      </c>
      <c r="G33" s="667"/>
      <c r="H33" s="667">
        <f>'[2]填表-總表'!AD7</f>
        <v>0</v>
      </c>
      <c r="I33" s="667"/>
      <c r="J33" s="667">
        <f>'[2]填表-總表'!AD8+'[2]填表-總表'!AD13+'[2]填表-總表'!AD20</f>
        <v>0</v>
      </c>
    </row>
    <row r="34" spans="1:10">
      <c r="A34" s="1327" t="s">
        <v>1986</v>
      </c>
      <c r="B34" s="1327"/>
      <c r="C34" s="669"/>
      <c r="D34" s="670">
        <f t="shared" si="0"/>
        <v>0</v>
      </c>
      <c r="E34" s="671"/>
      <c r="F34" s="670">
        <f>'[2]填表-總表'!AE6</f>
        <v>0</v>
      </c>
      <c r="G34" s="671"/>
      <c r="H34" s="671">
        <f>'[2]填表-總表'!AE7</f>
        <v>0</v>
      </c>
      <c r="I34" s="671"/>
      <c r="J34" s="671">
        <f>'[2]填表-總表'!AE8+'[2]填表-總表'!AE13+'[2]填表-總表'!AE20</f>
        <v>0</v>
      </c>
    </row>
    <row r="35" spans="1:10">
      <c r="A35" s="672" t="s">
        <v>1943</v>
      </c>
      <c r="B35" s="673" t="s">
        <v>1820</v>
      </c>
      <c r="C35" s="674"/>
      <c r="D35" s="675" t="s">
        <v>1336</v>
      </c>
      <c r="E35" s="674"/>
      <c r="F35" s="674"/>
      <c r="G35" s="674" t="s">
        <v>1337</v>
      </c>
      <c r="H35" s="659"/>
      <c r="I35" s="674" t="s">
        <v>1987</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2980</v>
      </c>
    </row>
    <row r="38" spans="1:10">
      <c r="A38" s="676" t="s">
        <v>1989</v>
      </c>
      <c r="B38" s="677"/>
      <c r="C38" s="659"/>
      <c r="D38" s="659"/>
      <c r="E38" s="659"/>
      <c r="F38" s="659"/>
      <c r="G38" s="659"/>
      <c r="H38" s="659"/>
      <c r="I38" s="659"/>
      <c r="J38" s="659"/>
    </row>
    <row r="39" spans="1:10">
      <c r="A39" s="676" t="s">
        <v>1990</v>
      </c>
      <c r="B39" s="677"/>
      <c r="C39" s="659"/>
      <c r="D39" s="659"/>
      <c r="E39" s="659"/>
      <c r="F39" s="659"/>
      <c r="G39" s="659"/>
      <c r="H39" s="659"/>
      <c r="I39" s="659"/>
      <c r="J39" s="659"/>
    </row>
    <row r="40" spans="1:10">
      <c r="A40" s="676" t="s">
        <v>1991</v>
      </c>
      <c r="B40" s="677"/>
      <c r="C40" s="659"/>
      <c r="D40" s="659"/>
      <c r="E40" s="659"/>
      <c r="F40" s="659"/>
      <c r="G40" s="659"/>
      <c r="H40" s="659"/>
      <c r="I40" s="659"/>
      <c r="J40" s="659"/>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4" type="noConversion"/>
  <hyperlinks>
    <hyperlink ref="K1" location="預告統計資料發布時間表!A1" display="返回發布時間表" xr:uid="{8A85A301-57FA-4DC0-8F37-57B54CE04538}"/>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S36"/>
  <sheetViews>
    <sheetView topLeftCell="AB1" workbookViewId="0">
      <selection activeCell="AS1" sqref="AS1:AS1048576"/>
    </sheetView>
  </sheetViews>
  <sheetFormatPr defaultRowHeight="16.149999999999999"/>
  <cols>
    <col min="3" max="3" width="11.5" customWidth="1"/>
    <col min="21" max="21" width="14.59765625" customWidth="1"/>
    <col min="22" max="22" width="17.8984375" customWidth="1"/>
    <col min="23" max="23" width="13" customWidth="1"/>
    <col min="45" max="45" width="8.69921875"/>
  </cols>
  <sheetData>
    <row r="1" spans="1:45">
      <c r="A1" s="679" t="s">
        <v>1221</v>
      </c>
      <c r="B1" s="680"/>
      <c r="C1" s="680"/>
      <c r="D1" s="680"/>
      <c r="E1" s="680"/>
      <c r="F1" s="680"/>
      <c r="G1" s="680"/>
      <c r="H1" s="680"/>
      <c r="I1" s="680"/>
      <c r="J1" s="680"/>
      <c r="K1" s="680"/>
      <c r="L1" s="680"/>
      <c r="M1" s="680"/>
      <c r="N1" s="680"/>
      <c r="O1" s="680"/>
      <c r="P1" s="680"/>
      <c r="Q1" s="680"/>
      <c r="R1" s="680"/>
      <c r="S1" s="680"/>
      <c r="T1" s="680"/>
      <c r="U1" s="680"/>
      <c r="V1" s="680"/>
      <c r="W1" s="680"/>
      <c r="X1" s="679" t="s">
        <v>1221</v>
      </c>
      <c r="Y1" s="681"/>
      <c r="Z1" s="680"/>
      <c r="AA1" s="680"/>
      <c r="AB1" s="680"/>
      <c r="AC1" s="680"/>
      <c r="AD1" s="680"/>
      <c r="AE1" s="680"/>
      <c r="AF1" s="680"/>
      <c r="AG1" s="680"/>
      <c r="AH1" s="680"/>
      <c r="AI1" s="680"/>
      <c r="AJ1" s="680"/>
      <c r="AK1" s="680"/>
      <c r="AL1" s="680"/>
      <c r="AM1" s="680"/>
      <c r="AN1" s="680"/>
      <c r="AO1" s="680"/>
      <c r="AP1" s="680"/>
      <c r="AQ1" s="680"/>
      <c r="AS1" s="583" t="s">
        <v>1326</v>
      </c>
    </row>
    <row r="2" spans="1:45">
      <c r="A2" s="679" t="s">
        <v>2115</v>
      </c>
      <c r="B2" s="682" t="s">
        <v>2116</v>
      </c>
      <c r="C2" s="683"/>
      <c r="D2" s="683"/>
      <c r="E2" s="683"/>
      <c r="F2" s="683"/>
      <c r="G2" s="683"/>
      <c r="H2" s="683"/>
      <c r="I2" s="683"/>
      <c r="J2" s="683"/>
      <c r="K2" s="683"/>
      <c r="L2" s="683"/>
      <c r="M2" s="683"/>
      <c r="N2" s="683"/>
      <c r="O2" s="683"/>
      <c r="P2" s="683"/>
      <c r="Q2" s="683"/>
      <c r="R2" s="683"/>
      <c r="S2" s="683"/>
      <c r="T2" s="683"/>
      <c r="U2" s="683"/>
      <c r="V2" s="683"/>
      <c r="W2" s="683"/>
      <c r="X2" s="679" t="s">
        <v>2117</v>
      </c>
      <c r="Y2" s="682" t="s">
        <v>2118</v>
      </c>
      <c r="Z2" s="684"/>
      <c r="AA2" s="685"/>
      <c r="AB2" s="683"/>
      <c r="AC2" s="683"/>
      <c r="AD2" s="683"/>
      <c r="AE2" s="683"/>
      <c r="AF2" s="683"/>
      <c r="AG2" s="683"/>
      <c r="AH2" s="683"/>
      <c r="AI2" s="683"/>
      <c r="AJ2" s="683"/>
      <c r="AK2" s="683"/>
      <c r="AL2" s="683"/>
      <c r="AM2" s="683"/>
      <c r="AN2" s="683"/>
      <c r="AO2" s="683"/>
      <c r="AP2" s="683"/>
      <c r="AQ2" s="683"/>
      <c r="AS2" s="582"/>
    </row>
    <row r="3" spans="1:45" ht="28.25">
      <c r="A3" s="686"/>
      <c r="B3" s="686"/>
      <c r="C3" s="686"/>
      <c r="D3" s="686"/>
      <c r="E3" s="686"/>
      <c r="F3" s="686"/>
      <c r="G3" s="686" t="s">
        <v>2119</v>
      </c>
      <c r="H3" s="686"/>
      <c r="I3" s="686"/>
      <c r="J3" s="686"/>
      <c r="K3" s="686"/>
      <c r="L3" s="686"/>
      <c r="M3" s="686"/>
      <c r="N3" s="686"/>
      <c r="O3" s="686"/>
      <c r="P3" s="686"/>
      <c r="Q3" s="686"/>
      <c r="R3" s="686"/>
      <c r="S3" s="686"/>
      <c r="T3" s="686"/>
      <c r="U3" s="686"/>
      <c r="V3" s="686"/>
      <c r="W3" s="686"/>
      <c r="X3" s="686"/>
      <c r="Y3" s="686"/>
      <c r="Z3" s="686"/>
      <c r="AA3" s="686"/>
      <c r="AB3" s="686"/>
      <c r="AC3" s="686" t="s">
        <v>2120</v>
      </c>
      <c r="AD3" s="686"/>
      <c r="AE3" s="686"/>
      <c r="AF3" s="686"/>
      <c r="AG3" s="686"/>
      <c r="AH3" s="686"/>
      <c r="AI3" s="686"/>
      <c r="AJ3" s="686"/>
      <c r="AK3" s="686"/>
      <c r="AL3" s="686"/>
      <c r="AM3" s="686"/>
      <c r="AN3" s="686"/>
      <c r="AO3" s="686"/>
      <c r="AP3" s="686"/>
      <c r="AQ3" s="686"/>
      <c r="AS3" s="582"/>
    </row>
    <row r="4" spans="1:45" ht="16.7" thickBot="1">
      <c r="A4" s="1340" t="s">
        <v>2189</v>
      </c>
      <c r="B4" s="1340"/>
      <c r="C4" s="1340"/>
      <c r="D4" s="1340"/>
      <c r="E4" s="1340"/>
      <c r="F4" s="1340"/>
      <c r="G4" s="1340"/>
      <c r="H4" s="1340"/>
      <c r="I4" s="1340"/>
      <c r="J4" s="1340"/>
      <c r="K4" s="1340"/>
      <c r="L4" s="1340"/>
      <c r="M4" s="1340"/>
      <c r="N4" s="1340"/>
      <c r="O4" s="1340"/>
      <c r="P4" s="1340"/>
      <c r="Q4" s="1340"/>
      <c r="R4" s="1340"/>
      <c r="S4" s="1340"/>
      <c r="T4" s="1340"/>
      <c r="U4" s="1340"/>
      <c r="V4" s="1340"/>
      <c r="W4" s="1340"/>
      <c r="X4" s="1340" t="s">
        <v>2121</v>
      </c>
      <c r="Y4" s="1340"/>
      <c r="Z4" s="1340"/>
      <c r="AA4" s="1340"/>
      <c r="AB4" s="1340"/>
      <c r="AC4" s="1340"/>
      <c r="AD4" s="1340"/>
      <c r="AE4" s="1340"/>
      <c r="AF4" s="1340"/>
      <c r="AG4" s="1340"/>
      <c r="AH4" s="1340"/>
      <c r="AI4" s="1340"/>
      <c r="AJ4" s="1340"/>
      <c r="AK4" s="1340"/>
      <c r="AL4" s="1340"/>
      <c r="AM4" s="1340"/>
      <c r="AN4" s="1340"/>
      <c r="AO4" s="1340"/>
      <c r="AP4" s="1340"/>
      <c r="AQ4" s="1340"/>
      <c r="AS4" s="582"/>
    </row>
    <row r="5" spans="1:45">
      <c r="A5" s="1341" t="s">
        <v>2122</v>
      </c>
      <c r="B5" s="1153" t="s">
        <v>2123</v>
      </c>
      <c r="C5" s="1153" t="s">
        <v>2124</v>
      </c>
      <c r="D5" s="1153" t="s">
        <v>2125</v>
      </c>
      <c r="E5" s="1345" t="s">
        <v>2126</v>
      </c>
      <c r="F5" s="1346"/>
      <c r="G5" s="1346"/>
      <c r="H5" s="1346"/>
      <c r="I5" s="1346"/>
      <c r="J5" s="1346"/>
      <c r="K5" s="1346"/>
      <c r="L5" s="1346"/>
      <c r="M5" s="1346"/>
      <c r="N5" s="1346"/>
      <c r="O5" s="1346"/>
      <c r="P5" s="1347"/>
      <c r="Q5" s="1298" t="s">
        <v>2127</v>
      </c>
      <c r="R5" s="1299"/>
      <c r="S5" s="1348"/>
      <c r="T5" s="1153" t="s">
        <v>2128</v>
      </c>
      <c r="U5" s="1352" t="s">
        <v>2129</v>
      </c>
      <c r="V5" s="1353"/>
      <c r="W5" s="1341"/>
      <c r="X5" s="1341" t="s">
        <v>2122</v>
      </c>
      <c r="Y5" s="1379" t="s">
        <v>2130</v>
      </c>
      <c r="Z5" s="1380"/>
      <c r="AA5" s="1380"/>
      <c r="AB5" s="1147"/>
      <c r="AC5" s="1352" t="s">
        <v>2131</v>
      </c>
      <c r="AD5" s="1353"/>
      <c r="AE5" s="1353"/>
      <c r="AF5" s="1353"/>
      <c r="AG5" s="1353"/>
      <c r="AH5" s="1353"/>
      <c r="AI5" s="1353"/>
      <c r="AJ5" s="1353"/>
      <c r="AK5" s="1353"/>
      <c r="AL5" s="1353"/>
      <c r="AM5" s="1353"/>
      <c r="AN5" s="1353"/>
      <c r="AO5" s="1353"/>
      <c r="AP5" s="1353"/>
      <c r="AQ5" s="1353"/>
      <c r="AS5" s="639"/>
    </row>
    <row r="6" spans="1:45">
      <c r="A6" s="1342"/>
      <c r="B6" s="1154"/>
      <c r="C6" s="1154"/>
      <c r="D6" s="1154"/>
      <c r="E6" s="1257" t="s">
        <v>2132</v>
      </c>
      <c r="F6" s="1259"/>
      <c r="G6" s="1258"/>
      <c r="H6" s="1354" t="s">
        <v>2133</v>
      </c>
      <c r="I6" s="1355"/>
      <c r="J6" s="1149"/>
      <c r="K6" s="1354" t="s">
        <v>2134</v>
      </c>
      <c r="L6" s="1355"/>
      <c r="M6" s="1149"/>
      <c r="N6" s="1354" t="s">
        <v>2135</v>
      </c>
      <c r="O6" s="1355"/>
      <c r="P6" s="1149"/>
      <c r="Q6" s="1349"/>
      <c r="R6" s="1350"/>
      <c r="S6" s="1351"/>
      <c r="T6" s="1154"/>
      <c r="U6" s="1356" t="s">
        <v>2136</v>
      </c>
      <c r="V6" s="1364" t="s">
        <v>2137</v>
      </c>
      <c r="W6" s="1364" t="s">
        <v>2138</v>
      </c>
      <c r="X6" s="1342"/>
      <c r="Y6" s="1354"/>
      <c r="Z6" s="1355"/>
      <c r="AA6" s="1355"/>
      <c r="AB6" s="1149"/>
      <c r="AC6" s="1358" t="s">
        <v>2139</v>
      </c>
      <c r="AD6" s="1359"/>
      <c r="AE6" s="1360" t="s">
        <v>2140</v>
      </c>
      <c r="AF6" s="1361"/>
      <c r="AG6" s="1361"/>
      <c r="AH6" s="1361"/>
      <c r="AI6" s="1361"/>
      <c r="AJ6" s="1361"/>
      <c r="AK6" s="1361"/>
      <c r="AL6" s="1362"/>
      <c r="AM6" s="1363" t="s">
        <v>2141</v>
      </c>
      <c r="AN6" s="1363" t="s">
        <v>2142</v>
      </c>
      <c r="AO6" s="1363" t="s">
        <v>2143</v>
      </c>
      <c r="AP6" s="1368" t="s">
        <v>2144</v>
      </c>
      <c r="AQ6" s="1369"/>
      <c r="AS6" s="639"/>
    </row>
    <row r="7" spans="1:45">
      <c r="A7" s="1342"/>
      <c r="B7" s="1154"/>
      <c r="C7" s="1154"/>
      <c r="D7" s="1154"/>
      <c r="E7" s="1356" t="s">
        <v>1233</v>
      </c>
      <c r="F7" s="1356" t="s">
        <v>2145</v>
      </c>
      <c r="G7" s="1356" t="s">
        <v>2146</v>
      </c>
      <c r="H7" s="1356" t="s">
        <v>1233</v>
      </c>
      <c r="I7" s="1356" t="s">
        <v>2145</v>
      </c>
      <c r="J7" s="1356" t="s">
        <v>2146</v>
      </c>
      <c r="K7" s="1356" t="s">
        <v>1233</v>
      </c>
      <c r="L7" s="1356" t="s">
        <v>2145</v>
      </c>
      <c r="M7" s="1356" t="s">
        <v>2146</v>
      </c>
      <c r="N7" s="1356" t="s">
        <v>1233</v>
      </c>
      <c r="O7" s="1356" t="s">
        <v>2145</v>
      </c>
      <c r="P7" s="1356" t="s">
        <v>2146</v>
      </c>
      <c r="Q7" s="1356" t="s">
        <v>1233</v>
      </c>
      <c r="R7" s="1356" t="s">
        <v>2145</v>
      </c>
      <c r="S7" s="1356" t="s">
        <v>2146</v>
      </c>
      <c r="T7" s="1154"/>
      <c r="U7" s="1157"/>
      <c r="V7" s="1154"/>
      <c r="W7" s="1154"/>
      <c r="X7" s="1342"/>
      <c r="Y7" s="1373" t="s">
        <v>2147</v>
      </c>
      <c r="Z7" s="1376" t="s">
        <v>2148</v>
      </c>
      <c r="AA7" s="1384" t="s">
        <v>2149</v>
      </c>
      <c r="AB7" s="1384" t="s">
        <v>2150</v>
      </c>
      <c r="AC7" s="1386" t="s">
        <v>2151</v>
      </c>
      <c r="AD7" s="1370" t="s">
        <v>2152</v>
      </c>
      <c r="AE7" s="1363" t="s">
        <v>2153</v>
      </c>
      <c r="AF7" s="1363" t="s">
        <v>2154</v>
      </c>
      <c r="AG7" s="1363" t="s">
        <v>2155</v>
      </c>
      <c r="AH7" s="1363" t="s">
        <v>2156</v>
      </c>
      <c r="AI7" s="1365" t="s">
        <v>2157</v>
      </c>
      <c r="AJ7" s="1366"/>
      <c r="AK7" s="1366"/>
      <c r="AL7" s="1367"/>
      <c r="AM7" s="1363"/>
      <c r="AN7" s="1363"/>
      <c r="AO7" s="1363"/>
      <c r="AP7" s="1370" t="s">
        <v>2158</v>
      </c>
      <c r="AQ7" s="1371" t="s">
        <v>2159</v>
      </c>
      <c r="AS7" s="639"/>
    </row>
    <row r="8" spans="1:45">
      <c r="A8" s="1343"/>
      <c r="B8" s="1154"/>
      <c r="C8" s="1154"/>
      <c r="D8" s="1154"/>
      <c r="E8" s="1157"/>
      <c r="F8" s="1157"/>
      <c r="G8" s="1157"/>
      <c r="H8" s="1157"/>
      <c r="I8" s="1157"/>
      <c r="J8" s="1157"/>
      <c r="K8" s="1157"/>
      <c r="L8" s="1157"/>
      <c r="M8" s="1157"/>
      <c r="N8" s="1157"/>
      <c r="O8" s="1157"/>
      <c r="P8" s="1157"/>
      <c r="Q8" s="1157"/>
      <c r="R8" s="1157"/>
      <c r="S8" s="1157"/>
      <c r="T8" s="1154"/>
      <c r="U8" s="1157"/>
      <c r="V8" s="1154"/>
      <c r="W8" s="1154"/>
      <c r="X8" s="1343"/>
      <c r="Y8" s="1374"/>
      <c r="Z8" s="1377"/>
      <c r="AA8" s="1373"/>
      <c r="AB8" s="1373"/>
      <c r="AC8" s="1387"/>
      <c r="AD8" s="1363"/>
      <c r="AE8" s="1363"/>
      <c r="AF8" s="1363"/>
      <c r="AG8" s="1363"/>
      <c r="AH8" s="1363"/>
      <c r="AI8" s="1364" t="s">
        <v>2160</v>
      </c>
      <c r="AJ8" s="1365" t="s">
        <v>2161</v>
      </c>
      <c r="AK8" s="1366"/>
      <c r="AL8" s="1367"/>
      <c r="AM8" s="1363"/>
      <c r="AN8" s="1363"/>
      <c r="AO8" s="1363"/>
      <c r="AP8" s="1363"/>
      <c r="AQ8" s="1372"/>
      <c r="AS8" s="639"/>
    </row>
    <row r="9" spans="1:45">
      <c r="A9" s="1343"/>
      <c r="B9" s="1154"/>
      <c r="C9" s="1154"/>
      <c r="D9" s="1154"/>
      <c r="E9" s="1157"/>
      <c r="F9" s="1157"/>
      <c r="G9" s="1157"/>
      <c r="H9" s="1157"/>
      <c r="I9" s="1157"/>
      <c r="J9" s="1157"/>
      <c r="K9" s="1157"/>
      <c r="L9" s="1157"/>
      <c r="M9" s="1157"/>
      <c r="N9" s="1157"/>
      <c r="O9" s="1157"/>
      <c r="P9" s="1157"/>
      <c r="Q9" s="1157"/>
      <c r="R9" s="1157"/>
      <c r="S9" s="1157"/>
      <c r="T9" s="1154"/>
      <c r="U9" s="1157"/>
      <c r="V9" s="1154"/>
      <c r="W9" s="1154"/>
      <c r="X9" s="1343"/>
      <c r="Y9" s="1374"/>
      <c r="Z9" s="1377"/>
      <c r="AA9" s="1373"/>
      <c r="AB9" s="1373"/>
      <c r="AC9" s="1387"/>
      <c r="AD9" s="1363"/>
      <c r="AE9" s="1363"/>
      <c r="AF9" s="1363"/>
      <c r="AG9" s="1363"/>
      <c r="AH9" s="1363"/>
      <c r="AI9" s="1154"/>
      <c r="AJ9" s="687" t="s">
        <v>2162</v>
      </c>
      <c r="AK9" s="687" t="s">
        <v>2163</v>
      </c>
      <c r="AL9" s="687" t="s">
        <v>2164</v>
      </c>
      <c r="AM9" s="1363"/>
      <c r="AN9" s="1363"/>
      <c r="AO9" s="1363"/>
      <c r="AP9" s="1363"/>
      <c r="AQ9" s="1372"/>
      <c r="AS9" s="581"/>
    </row>
    <row r="10" spans="1:45" ht="16.7" thickBot="1">
      <c r="A10" s="1344"/>
      <c r="B10" s="688" t="s">
        <v>2165</v>
      </c>
      <c r="C10" s="689" t="s">
        <v>2166</v>
      </c>
      <c r="D10" s="689" t="s">
        <v>2167</v>
      </c>
      <c r="E10" s="689" t="s">
        <v>2168</v>
      </c>
      <c r="F10" s="689" t="s">
        <v>2169</v>
      </c>
      <c r="G10" s="689" t="s">
        <v>2167</v>
      </c>
      <c r="H10" s="689" t="s">
        <v>2169</v>
      </c>
      <c r="I10" s="689" t="s">
        <v>2170</v>
      </c>
      <c r="J10" s="689" t="s">
        <v>2169</v>
      </c>
      <c r="K10" s="689" t="s">
        <v>2169</v>
      </c>
      <c r="L10" s="689" t="s">
        <v>2167</v>
      </c>
      <c r="M10" s="689" t="s">
        <v>2167</v>
      </c>
      <c r="N10" s="689" t="s">
        <v>2168</v>
      </c>
      <c r="O10" s="689" t="s">
        <v>2169</v>
      </c>
      <c r="P10" s="689" t="s">
        <v>2170</v>
      </c>
      <c r="Q10" s="689" t="s">
        <v>2167</v>
      </c>
      <c r="R10" s="689" t="s">
        <v>2168</v>
      </c>
      <c r="S10" s="689" t="s">
        <v>2167</v>
      </c>
      <c r="T10" s="689" t="s">
        <v>2171</v>
      </c>
      <c r="U10" s="1357"/>
      <c r="V10" s="1295"/>
      <c r="W10" s="1295"/>
      <c r="X10" s="1344"/>
      <c r="Y10" s="1375"/>
      <c r="Z10" s="1378"/>
      <c r="AA10" s="1385"/>
      <c r="AB10" s="1385"/>
      <c r="AC10" s="690" t="s">
        <v>2172</v>
      </c>
      <c r="AD10" s="689" t="s">
        <v>2173</v>
      </c>
      <c r="AE10" s="689" t="s">
        <v>2174</v>
      </c>
      <c r="AF10" s="689" t="s">
        <v>2175</v>
      </c>
      <c r="AG10" s="689" t="s">
        <v>2176</v>
      </c>
      <c r="AH10" s="689" t="s">
        <v>2177</v>
      </c>
      <c r="AI10" s="689" t="s">
        <v>2177</v>
      </c>
      <c r="AJ10" s="690" t="s">
        <v>2178</v>
      </c>
      <c r="AK10" s="690" t="s">
        <v>2178</v>
      </c>
      <c r="AL10" s="690" t="s">
        <v>2178</v>
      </c>
      <c r="AM10" s="689" t="s">
        <v>2179</v>
      </c>
      <c r="AN10" s="689" t="s">
        <v>2174</v>
      </c>
      <c r="AO10" s="689" t="s">
        <v>2180</v>
      </c>
      <c r="AP10" s="691" t="s">
        <v>2181</v>
      </c>
      <c r="AQ10" s="692" t="s">
        <v>2182</v>
      </c>
      <c r="AS10" s="582"/>
    </row>
    <row r="11" spans="1:45" ht="36" customHeight="1">
      <c r="A11" s="693" t="s">
        <v>1230</v>
      </c>
      <c r="B11" s="694">
        <v>10</v>
      </c>
      <c r="C11" s="694">
        <v>3147</v>
      </c>
      <c r="D11" s="694">
        <v>7696</v>
      </c>
      <c r="E11" s="695">
        <v>128</v>
      </c>
      <c r="F11" s="695">
        <v>87</v>
      </c>
      <c r="G11" s="695">
        <v>41</v>
      </c>
      <c r="H11" s="695">
        <v>10</v>
      </c>
      <c r="I11" s="695">
        <v>7</v>
      </c>
      <c r="J11" s="695">
        <v>3</v>
      </c>
      <c r="K11" s="695">
        <v>86</v>
      </c>
      <c r="L11" s="695">
        <v>61</v>
      </c>
      <c r="M11" s="695">
        <v>25</v>
      </c>
      <c r="N11" s="695">
        <v>32</v>
      </c>
      <c r="O11" s="695">
        <v>19</v>
      </c>
      <c r="P11" s="695">
        <v>13</v>
      </c>
      <c r="Q11" s="694">
        <v>940</v>
      </c>
      <c r="R11" s="694">
        <v>482</v>
      </c>
      <c r="S11" s="694">
        <v>458</v>
      </c>
      <c r="T11" s="694">
        <v>11</v>
      </c>
      <c r="U11" s="694">
        <v>11915745</v>
      </c>
      <c r="V11" s="694">
        <v>22849660</v>
      </c>
      <c r="W11" s="694">
        <v>1153585</v>
      </c>
      <c r="X11" s="693" t="s">
        <v>1230</v>
      </c>
      <c r="Y11" s="694">
        <v>8</v>
      </c>
      <c r="Z11" s="694">
        <v>8</v>
      </c>
      <c r="AA11" s="694">
        <v>0</v>
      </c>
      <c r="AB11" s="694">
        <v>0</v>
      </c>
      <c r="AC11" s="694">
        <v>0</v>
      </c>
      <c r="AD11" s="694">
        <v>40</v>
      </c>
      <c r="AE11" s="694">
        <v>0</v>
      </c>
      <c r="AF11" s="694">
        <v>3</v>
      </c>
      <c r="AG11" s="694">
        <v>1</v>
      </c>
      <c r="AH11" s="694">
        <v>0</v>
      </c>
      <c r="AI11" s="694">
        <v>0</v>
      </c>
      <c r="AJ11" s="694">
        <v>56</v>
      </c>
      <c r="AK11" s="694">
        <v>32</v>
      </c>
      <c r="AL11" s="694">
        <v>24</v>
      </c>
      <c r="AM11" s="694">
        <v>0</v>
      </c>
      <c r="AN11" s="694">
        <v>1</v>
      </c>
      <c r="AO11" s="694">
        <v>0</v>
      </c>
      <c r="AP11" s="694">
        <v>2169</v>
      </c>
      <c r="AQ11" s="694">
        <v>5230</v>
      </c>
      <c r="AS11" s="582"/>
    </row>
    <row r="12" spans="1:45">
      <c r="A12" s="696"/>
      <c r="B12" s="697"/>
      <c r="C12" s="698"/>
      <c r="D12" s="698"/>
      <c r="E12" s="699"/>
      <c r="F12" s="699"/>
      <c r="G12" s="699"/>
      <c r="H12" s="699"/>
      <c r="I12" s="699"/>
      <c r="J12" s="699"/>
      <c r="K12" s="699"/>
      <c r="L12" s="699"/>
      <c r="M12" s="699"/>
      <c r="N12" s="699"/>
      <c r="O12" s="699"/>
      <c r="P12" s="699"/>
      <c r="Q12" s="698"/>
      <c r="R12" s="698"/>
      <c r="S12" s="698"/>
      <c r="T12" s="698"/>
      <c r="U12" s="698"/>
      <c r="V12" s="698"/>
      <c r="W12" s="698"/>
      <c r="X12" s="696"/>
      <c r="Y12" s="696"/>
      <c r="Z12" s="698"/>
      <c r="AA12" s="698"/>
      <c r="AB12" s="698"/>
      <c r="AC12" s="698"/>
      <c r="AD12" s="698"/>
      <c r="AE12" s="698"/>
      <c r="AF12" s="698"/>
      <c r="AG12" s="698"/>
      <c r="AH12" s="698"/>
      <c r="AI12" s="698"/>
      <c r="AJ12" s="698"/>
      <c r="AK12" s="698"/>
      <c r="AL12" s="698"/>
      <c r="AM12" s="698"/>
      <c r="AN12" s="698"/>
      <c r="AO12" s="698"/>
      <c r="AP12" s="700"/>
      <c r="AQ12" s="700"/>
      <c r="AS12" s="582"/>
    </row>
    <row r="13" spans="1:45">
      <c r="A13" s="696"/>
      <c r="B13" s="699"/>
      <c r="C13" s="698"/>
      <c r="D13" s="698"/>
      <c r="E13" s="699"/>
      <c r="F13" s="699"/>
      <c r="G13" s="699"/>
      <c r="H13" s="699"/>
      <c r="I13" s="699"/>
      <c r="J13" s="699"/>
      <c r="K13" s="699"/>
      <c r="L13" s="699"/>
      <c r="M13" s="699"/>
      <c r="N13" s="699"/>
      <c r="O13" s="699"/>
      <c r="P13" s="699"/>
      <c r="Q13" s="698"/>
      <c r="R13" s="698"/>
      <c r="S13" s="698"/>
      <c r="T13" s="698"/>
      <c r="U13" s="698"/>
      <c r="V13" s="698"/>
      <c r="W13" s="698"/>
      <c r="X13" s="696"/>
      <c r="Y13" s="696"/>
      <c r="Z13" s="698"/>
      <c r="AA13" s="698"/>
      <c r="AB13" s="698"/>
      <c r="AC13" s="698"/>
      <c r="AD13" s="698"/>
      <c r="AE13" s="698"/>
      <c r="AF13" s="698"/>
      <c r="AG13" s="698"/>
      <c r="AH13" s="698"/>
      <c r="AI13" s="698"/>
      <c r="AJ13" s="698"/>
      <c r="AK13" s="698"/>
      <c r="AL13" s="698"/>
      <c r="AM13" s="698"/>
      <c r="AN13" s="698"/>
      <c r="AO13" s="698"/>
      <c r="AP13" s="700"/>
      <c r="AQ13" s="700"/>
      <c r="AS13" s="582"/>
    </row>
    <row r="14" spans="1:45">
      <c r="A14" s="696"/>
      <c r="B14" s="699"/>
      <c r="C14" s="698"/>
      <c r="D14" s="698"/>
      <c r="E14" s="699"/>
      <c r="F14" s="699"/>
      <c r="G14" s="699"/>
      <c r="H14" s="699"/>
      <c r="I14" s="699"/>
      <c r="J14" s="699"/>
      <c r="K14" s="699"/>
      <c r="L14" s="699"/>
      <c r="M14" s="699"/>
      <c r="N14" s="699"/>
      <c r="O14" s="699"/>
      <c r="P14" s="699"/>
      <c r="Q14" s="698"/>
      <c r="R14" s="698"/>
      <c r="S14" s="698"/>
      <c r="T14" s="698"/>
      <c r="U14" s="698"/>
      <c r="V14" s="698"/>
      <c r="W14" s="698"/>
      <c r="X14" s="696"/>
      <c r="Y14" s="696"/>
      <c r="Z14" s="698"/>
      <c r="AA14" s="698"/>
      <c r="AB14" s="698"/>
      <c r="AC14" s="698"/>
      <c r="AD14" s="698"/>
      <c r="AE14" s="698"/>
      <c r="AF14" s="698"/>
      <c r="AG14" s="698"/>
      <c r="AH14" s="698"/>
      <c r="AI14" s="698"/>
      <c r="AJ14" s="698"/>
      <c r="AK14" s="698"/>
      <c r="AL14" s="698"/>
      <c r="AM14" s="698"/>
      <c r="AN14" s="698"/>
      <c r="AO14" s="698"/>
      <c r="AP14" s="700"/>
      <c r="AQ14" s="700"/>
      <c r="AS14" s="582"/>
    </row>
    <row r="15" spans="1:45">
      <c r="A15" s="696"/>
      <c r="B15" s="699"/>
      <c r="C15" s="698"/>
      <c r="D15" s="698"/>
      <c r="E15" s="699"/>
      <c r="F15" s="699"/>
      <c r="G15" s="699"/>
      <c r="H15" s="699"/>
      <c r="I15" s="699"/>
      <c r="J15" s="699"/>
      <c r="K15" s="699"/>
      <c r="L15" s="699"/>
      <c r="M15" s="699"/>
      <c r="N15" s="699"/>
      <c r="O15" s="699"/>
      <c r="P15" s="699"/>
      <c r="Q15" s="698"/>
      <c r="R15" s="698"/>
      <c r="S15" s="698"/>
      <c r="T15" s="698"/>
      <c r="U15" s="698"/>
      <c r="V15" s="698"/>
      <c r="W15" s="698"/>
      <c r="X15" s="696"/>
      <c r="Y15" s="696"/>
      <c r="Z15" s="698"/>
      <c r="AA15" s="698"/>
      <c r="AB15" s="698"/>
      <c r="AC15" s="698"/>
      <c r="AD15" s="698"/>
      <c r="AE15" s="698"/>
      <c r="AF15" s="698"/>
      <c r="AG15" s="698"/>
      <c r="AH15" s="698"/>
      <c r="AI15" s="698"/>
      <c r="AJ15" s="698"/>
      <c r="AK15" s="698"/>
      <c r="AL15" s="698"/>
      <c r="AM15" s="698"/>
      <c r="AN15" s="698"/>
      <c r="AO15" s="698"/>
      <c r="AP15" s="700"/>
      <c r="AQ15" s="700"/>
      <c r="AS15" s="582"/>
    </row>
    <row r="16" spans="1:45">
      <c r="A16" s="696"/>
      <c r="B16" s="699"/>
      <c r="C16" s="698"/>
      <c r="D16" s="698"/>
      <c r="E16" s="699"/>
      <c r="F16" s="699"/>
      <c r="G16" s="699"/>
      <c r="H16" s="699"/>
      <c r="I16" s="699"/>
      <c r="J16" s="699"/>
      <c r="K16" s="699"/>
      <c r="L16" s="699"/>
      <c r="M16" s="699"/>
      <c r="N16" s="699"/>
      <c r="O16" s="699"/>
      <c r="P16" s="699"/>
      <c r="Q16" s="698"/>
      <c r="R16" s="698"/>
      <c r="S16" s="698"/>
      <c r="T16" s="698"/>
      <c r="U16" s="698"/>
      <c r="V16" s="698"/>
      <c r="W16" s="698"/>
      <c r="X16" s="696"/>
      <c r="Y16" s="696"/>
      <c r="Z16" s="698"/>
      <c r="AA16" s="698"/>
      <c r="AB16" s="698"/>
      <c r="AC16" s="698"/>
      <c r="AD16" s="698"/>
      <c r="AE16" s="698"/>
      <c r="AF16" s="698"/>
      <c r="AG16" s="698"/>
      <c r="AH16" s="698"/>
      <c r="AI16" s="698"/>
      <c r="AJ16" s="698"/>
      <c r="AK16" s="698"/>
      <c r="AL16" s="698"/>
      <c r="AM16" s="698"/>
      <c r="AN16" s="698"/>
      <c r="AO16" s="698"/>
      <c r="AP16" s="700"/>
      <c r="AQ16" s="700"/>
      <c r="AS16" s="582"/>
    </row>
    <row r="17" spans="1:45">
      <c r="A17" s="696"/>
      <c r="B17" s="699"/>
      <c r="C17" s="698"/>
      <c r="D17" s="698"/>
      <c r="E17" s="699"/>
      <c r="F17" s="699"/>
      <c r="G17" s="699"/>
      <c r="H17" s="699"/>
      <c r="I17" s="699"/>
      <c r="J17" s="699"/>
      <c r="K17" s="699"/>
      <c r="L17" s="699"/>
      <c r="M17" s="699"/>
      <c r="N17" s="699"/>
      <c r="O17" s="699"/>
      <c r="P17" s="699"/>
      <c r="Q17" s="698"/>
      <c r="R17" s="698"/>
      <c r="S17" s="698"/>
      <c r="T17" s="698"/>
      <c r="U17" s="698"/>
      <c r="V17" s="698"/>
      <c r="W17" s="698"/>
      <c r="X17" s="696"/>
      <c r="Y17" s="696"/>
      <c r="Z17" s="698"/>
      <c r="AA17" s="698"/>
      <c r="AB17" s="698"/>
      <c r="AC17" s="698"/>
      <c r="AD17" s="698"/>
      <c r="AE17" s="698"/>
      <c r="AF17" s="698"/>
      <c r="AG17" s="698"/>
      <c r="AH17" s="698"/>
      <c r="AI17" s="698"/>
      <c r="AJ17" s="698"/>
      <c r="AK17" s="698"/>
      <c r="AL17" s="698"/>
      <c r="AM17" s="698"/>
      <c r="AN17" s="698"/>
      <c r="AO17" s="698"/>
      <c r="AP17" s="700"/>
      <c r="AQ17" s="700"/>
      <c r="AS17" s="582"/>
    </row>
    <row r="18" spans="1:45">
      <c r="A18" s="696"/>
      <c r="B18" s="699"/>
      <c r="C18" s="698"/>
      <c r="D18" s="698"/>
      <c r="E18" s="699"/>
      <c r="F18" s="699"/>
      <c r="G18" s="699"/>
      <c r="H18" s="699"/>
      <c r="I18" s="699"/>
      <c r="J18" s="699"/>
      <c r="K18" s="699"/>
      <c r="L18" s="699"/>
      <c r="M18" s="699"/>
      <c r="N18" s="699"/>
      <c r="O18" s="699"/>
      <c r="P18" s="699"/>
      <c r="Q18" s="698"/>
      <c r="R18" s="698"/>
      <c r="S18" s="698"/>
      <c r="T18" s="698"/>
      <c r="U18" s="698"/>
      <c r="V18" s="698"/>
      <c r="W18" s="698"/>
      <c r="X18" s="696"/>
      <c r="Y18" s="696"/>
      <c r="Z18" s="698"/>
      <c r="AA18" s="698"/>
      <c r="AB18" s="698"/>
      <c r="AC18" s="698"/>
      <c r="AD18" s="698"/>
      <c r="AE18" s="698"/>
      <c r="AF18" s="698"/>
      <c r="AG18" s="698"/>
      <c r="AH18" s="698"/>
      <c r="AI18" s="698"/>
      <c r="AJ18" s="698"/>
      <c r="AK18" s="698"/>
      <c r="AL18" s="698"/>
      <c r="AM18" s="698"/>
      <c r="AN18" s="698"/>
      <c r="AO18" s="698"/>
      <c r="AP18" s="700"/>
      <c r="AQ18" s="700"/>
    </row>
    <row r="19" spans="1:45">
      <c r="A19" s="696"/>
      <c r="B19" s="699"/>
      <c r="C19" s="698"/>
      <c r="D19" s="698"/>
      <c r="E19" s="699"/>
      <c r="F19" s="699"/>
      <c r="G19" s="699"/>
      <c r="H19" s="699"/>
      <c r="I19" s="699"/>
      <c r="J19" s="699"/>
      <c r="K19" s="699"/>
      <c r="L19" s="699"/>
      <c r="M19" s="699"/>
      <c r="N19" s="699"/>
      <c r="O19" s="699"/>
      <c r="P19" s="699"/>
      <c r="Q19" s="698"/>
      <c r="R19" s="698"/>
      <c r="S19" s="698"/>
      <c r="T19" s="698"/>
      <c r="U19" s="698"/>
      <c r="V19" s="698"/>
      <c r="W19" s="698"/>
      <c r="X19" s="696"/>
      <c r="Y19" s="696"/>
      <c r="Z19" s="698"/>
      <c r="AA19" s="698"/>
      <c r="AB19" s="698"/>
      <c r="AC19" s="698"/>
      <c r="AD19" s="698"/>
      <c r="AE19" s="698"/>
      <c r="AF19" s="698"/>
      <c r="AG19" s="698"/>
      <c r="AH19" s="698"/>
      <c r="AI19" s="698"/>
      <c r="AJ19" s="698"/>
      <c r="AK19" s="698"/>
      <c r="AL19" s="698"/>
      <c r="AM19" s="698"/>
      <c r="AN19" s="698"/>
      <c r="AO19" s="698"/>
      <c r="AP19" s="700"/>
      <c r="AQ19" s="700"/>
    </row>
    <row r="20" spans="1:45">
      <c r="A20" s="696"/>
      <c r="B20" s="699"/>
      <c r="C20" s="698"/>
      <c r="D20" s="698"/>
      <c r="E20" s="699"/>
      <c r="F20" s="699"/>
      <c r="G20" s="699"/>
      <c r="H20" s="699"/>
      <c r="I20" s="699"/>
      <c r="J20" s="699"/>
      <c r="K20" s="699"/>
      <c r="L20" s="699"/>
      <c r="M20" s="699"/>
      <c r="N20" s="699"/>
      <c r="O20" s="699"/>
      <c r="P20" s="699"/>
      <c r="Q20" s="698"/>
      <c r="R20" s="698"/>
      <c r="S20" s="698"/>
      <c r="T20" s="698"/>
      <c r="U20" s="698"/>
      <c r="V20" s="698"/>
      <c r="W20" s="698"/>
      <c r="X20" s="696"/>
      <c r="Y20" s="696"/>
      <c r="Z20" s="698"/>
      <c r="AA20" s="698"/>
      <c r="AB20" s="698"/>
      <c r="AC20" s="698"/>
      <c r="AD20" s="698"/>
      <c r="AE20" s="698"/>
      <c r="AF20" s="698"/>
      <c r="AG20" s="698"/>
      <c r="AH20" s="698"/>
      <c r="AI20" s="698"/>
      <c r="AJ20" s="698"/>
      <c r="AK20" s="698"/>
      <c r="AL20" s="698"/>
      <c r="AM20" s="698"/>
      <c r="AN20" s="698"/>
      <c r="AO20" s="698"/>
      <c r="AP20" s="700"/>
      <c r="AQ20" s="700"/>
    </row>
    <row r="21" spans="1:45">
      <c r="A21" s="696"/>
      <c r="B21" s="699"/>
      <c r="C21" s="698"/>
      <c r="D21" s="698"/>
      <c r="E21" s="699"/>
      <c r="F21" s="699"/>
      <c r="G21" s="699"/>
      <c r="H21" s="699"/>
      <c r="I21" s="699"/>
      <c r="J21" s="699"/>
      <c r="K21" s="699"/>
      <c r="L21" s="699"/>
      <c r="M21" s="699"/>
      <c r="N21" s="699"/>
      <c r="O21" s="699"/>
      <c r="P21" s="699"/>
      <c r="Q21" s="698"/>
      <c r="R21" s="698"/>
      <c r="S21" s="698"/>
      <c r="T21" s="698"/>
      <c r="U21" s="698"/>
      <c r="V21" s="698"/>
      <c r="W21" s="698"/>
      <c r="X21" s="696"/>
      <c r="Y21" s="696"/>
      <c r="Z21" s="698"/>
      <c r="AA21" s="698"/>
      <c r="AB21" s="698"/>
      <c r="AC21" s="698"/>
      <c r="AD21" s="698"/>
      <c r="AE21" s="698"/>
      <c r="AF21" s="698"/>
      <c r="AG21" s="698"/>
      <c r="AH21" s="698"/>
      <c r="AI21" s="698"/>
      <c r="AJ21" s="698"/>
      <c r="AK21" s="698"/>
      <c r="AL21" s="698"/>
      <c r="AM21" s="698"/>
      <c r="AN21" s="698"/>
      <c r="AO21" s="698"/>
      <c r="AP21" s="700"/>
      <c r="AQ21" s="700"/>
    </row>
    <row r="22" spans="1:45">
      <c r="A22" s="696"/>
      <c r="B22" s="699"/>
      <c r="C22" s="698"/>
      <c r="D22" s="698"/>
      <c r="E22" s="699"/>
      <c r="F22" s="699"/>
      <c r="G22" s="699"/>
      <c r="H22" s="699"/>
      <c r="I22" s="699"/>
      <c r="J22" s="699"/>
      <c r="K22" s="699"/>
      <c r="L22" s="699"/>
      <c r="M22" s="699"/>
      <c r="N22" s="699"/>
      <c r="O22" s="699"/>
      <c r="P22" s="699"/>
      <c r="Q22" s="698"/>
      <c r="R22" s="698"/>
      <c r="S22" s="698"/>
      <c r="T22" s="698"/>
      <c r="U22" s="698"/>
      <c r="V22" s="698"/>
      <c r="W22" s="698"/>
      <c r="X22" s="696"/>
      <c r="Y22" s="696"/>
      <c r="Z22" s="698"/>
      <c r="AA22" s="698"/>
      <c r="AB22" s="698"/>
      <c r="AC22" s="698"/>
      <c r="AD22" s="698"/>
      <c r="AE22" s="698"/>
      <c r="AF22" s="698"/>
      <c r="AG22" s="698"/>
      <c r="AH22" s="698"/>
      <c r="AI22" s="698"/>
      <c r="AJ22" s="698"/>
      <c r="AK22" s="698"/>
      <c r="AL22" s="698"/>
      <c r="AM22" s="698"/>
      <c r="AN22" s="698"/>
      <c r="AO22" s="698"/>
      <c r="AP22" s="700"/>
      <c r="AQ22" s="700"/>
    </row>
    <row r="23" spans="1:45">
      <c r="A23" s="696"/>
      <c r="B23" s="699"/>
      <c r="C23" s="698"/>
      <c r="D23" s="698"/>
      <c r="E23" s="699"/>
      <c r="F23" s="699"/>
      <c r="G23" s="699"/>
      <c r="H23" s="699"/>
      <c r="I23" s="699"/>
      <c r="J23" s="699"/>
      <c r="K23" s="699"/>
      <c r="L23" s="699"/>
      <c r="M23" s="699"/>
      <c r="N23" s="699"/>
      <c r="O23" s="699"/>
      <c r="P23" s="699"/>
      <c r="Q23" s="698"/>
      <c r="R23" s="698"/>
      <c r="S23" s="698"/>
      <c r="T23" s="698"/>
      <c r="U23" s="698"/>
      <c r="V23" s="698"/>
      <c r="W23" s="698"/>
      <c r="X23" s="696"/>
      <c r="Y23" s="696"/>
      <c r="Z23" s="698"/>
      <c r="AA23" s="698"/>
      <c r="AB23" s="698"/>
      <c r="AC23" s="698"/>
      <c r="AD23" s="698"/>
      <c r="AE23" s="698"/>
      <c r="AF23" s="698"/>
      <c r="AG23" s="698"/>
      <c r="AH23" s="698"/>
      <c r="AI23" s="698"/>
      <c r="AJ23" s="698"/>
      <c r="AK23" s="698"/>
      <c r="AL23" s="698"/>
      <c r="AM23" s="698"/>
      <c r="AN23" s="698"/>
      <c r="AO23" s="698"/>
      <c r="AP23" s="700"/>
      <c r="AQ23" s="700"/>
    </row>
    <row r="24" spans="1:45">
      <c r="A24" s="701"/>
      <c r="B24" s="701"/>
      <c r="C24" s="702"/>
      <c r="D24" s="702"/>
      <c r="E24" s="701"/>
      <c r="F24" s="701"/>
      <c r="G24" s="701"/>
      <c r="H24" s="701"/>
      <c r="I24" s="701"/>
      <c r="J24" s="701"/>
      <c r="K24" s="701"/>
      <c r="L24" s="701"/>
      <c r="M24" s="701"/>
      <c r="N24" s="701"/>
      <c r="O24" s="701"/>
      <c r="P24" s="701"/>
      <c r="Q24" s="702"/>
      <c r="R24" s="702"/>
      <c r="S24" s="702"/>
      <c r="T24" s="702"/>
      <c r="U24" s="702"/>
      <c r="V24" s="702"/>
      <c r="W24" s="702"/>
      <c r="X24" s="701"/>
      <c r="Y24" s="701"/>
      <c r="Z24" s="702"/>
      <c r="AA24" s="702"/>
      <c r="AB24" s="702"/>
      <c r="AC24" s="702"/>
      <c r="AD24" s="702"/>
      <c r="AE24" s="702"/>
      <c r="AF24" s="702"/>
      <c r="AG24" s="702"/>
      <c r="AH24" s="702"/>
      <c r="AI24" s="702"/>
      <c r="AJ24" s="702"/>
      <c r="AK24" s="702"/>
      <c r="AL24" s="702"/>
      <c r="AM24" s="702"/>
      <c r="AN24" s="702"/>
      <c r="AO24" s="702"/>
      <c r="AP24" s="703"/>
      <c r="AQ24" s="703"/>
    </row>
    <row r="25" spans="1:45">
      <c r="A25" s="701"/>
      <c r="B25" s="701"/>
      <c r="C25" s="702"/>
      <c r="D25" s="702"/>
      <c r="E25" s="701"/>
      <c r="F25" s="701"/>
      <c r="G25" s="701"/>
      <c r="H25" s="701"/>
      <c r="I25" s="701"/>
      <c r="J25" s="701"/>
      <c r="K25" s="701"/>
      <c r="L25" s="701"/>
      <c r="M25" s="701"/>
      <c r="N25" s="701"/>
      <c r="O25" s="701"/>
      <c r="P25" s="701"/>
      <c r="Q25" s="702"/>
      <c r="R25" s="702"/>
      <c r="S25" s="702"/>
      <c r="T25" s="702"/>
      <c r="U25" s="702"/>
      <c r="V25" s="702"/>
      <c r="W25" s="702"/>
      <c r="X25" s="701"/>
      <c r="Y25" s="701"/>
      <c r="Z25" s="702"/>
      <c r="AA25" s="702"/>
      <c r="AB25" s="702"/>
      <c r="AC25" s="702"/>
      <c r="AD25" s="702"/>
      <c r="AE25" s="702"/>
      <c r="AF25" s="702"/>
      <c r="AG25" s="702"/>
      <c r="AH25" s="702"/>
      <c r="AI25" s="702"/>
      <c r="AJ25" s="702"/>
      <c r="AK25" s="702"/>
      <c r="AL25" s="702"/>
      <c r="AM25" s="702"/>
      <c r="AN25" s="702"/>
      <c r="AO25" s="702"/>
      <c r="AP25" s="703"/>
      <c r="AQ25" s="703"/>
    </row>
    <row r="26" spans="1:45">
      <c r="A26" s="701"/>
      <c r="B26" s="701"/>
      <c r="C26" s="702"/>
      <c r="D26" s="702"/>
      <c r="E26" s="701"/>
      <c r="F26" s="701"/>
      <c r="G26" s="701"/>
      <c r="H26" s="701"/>
      <c r="I26" s="701"/>
      <c r="J26" s="701"/>
      <c r="K26" s="701"/>
      <c r="L26" s="701"/>
      <c r="M26" s="701"/>
      <c r="N26" s="701"/>
      <c r="O26" s="701"/>
      <c r="P26" s="701"/>
      <c r="Q26" s="702"/>
      <c r="R26" s="702"/>
      <c r="S26" s="702"/>
      <c r="T26" s="702"/>
      <c r="U26" s="702"/>
      <c r="V26" s="702"/>
      <c r="W26" s="702"/>
      <c r="X26" s="701"/>
      <c r="Y26" s="701"/>
      <c r="Z26" s="702"/>
      <c r="AA26" s="702"/>
      <c r="AB26" s="702"/>
      <c r="AC26" s="702"/>
      <c r="AD26" s="702"/>
      <c r="AE26" s="702"/>
      <c r="AF26" s="702"/>
      <c r="AG26" s="702"/>
      <c r="AH26" s="702"/>
      <c r="AI26" s="702"/>
      <c r="AJ26" s="702"/>
      <c r="AK26" s="702"/>
      <c r="AL26" s="702"/>
      <c r="AM26" s="702"/>
      <c r="AN26" s="702"/>
      <c r="AO26" s="702"/>
      <c r="AP26" s="703"/>
      <c r="AQ26" s="703"/>
    </row>
    <row r="27" spans="1:45">
      <c r="A27" s="701"/>
      <c r="B27" s="701"/>
      <c r="C27" s="702"/>
      <c r="D27" s="702"/>
      <c r="E27" s="701"/>
      <c r="F27" s="701"/>
      <c r="G27" s="701"/>
      <c r="H27" s="701"/>
      <c r="I27" s="701"/>
      <c r="J27" s="701"/>
      <c r="K27" s="701"/>
      <c r="L27" s="701"/>
      <c r="M27" s="701"/>
      <c r="N27" s="701"/>
      <c r="O27" s="701"/>
      <c r="P27" s="701"/>
      <c r="Q27" s="702"/>
      <c r="R27" s="702"/>
      <c r="S27" s="702"/>
      <c r="T27" s="702"/>
      <c r="U27" s="702"/>
      <c r="V27" s="702"/>
      <c r="W27" s="702"/>
      <c r="X27" s="701"/>
      <c r="Y27" s="701"/>
      <c r="Z27" s="702"/>
      <c r="AA27" s="702"/>
      <c r="AB27" s="702"/>
      <c r="AC27" s="702"/>
      <c r="AD27" s="702"/>
      <c r="AE27" s="702"/>
      <c r="AF27" s="702"/>
      <c r="AG27" s="702"/>
      <c r="AH27" s="702"/>
      <c r="AI27" s="702"/>
      <c r="AJ27" s="702"/>
      <c r="AK27" s="702"/>
      <c r="AL27" s="702"/>
      <c r="AM27" s="702"/>
      <c r="AN27" s="702"/>
      <c r="AO27" s="702"/>
      <c r="AP27" s="703"/>
      <c r="AQ27" s="703"/>
    </row>
    <row r="28" spans="1:45">
      <c r="A28" s="701"/>
      <c r="B28" s="701"/>
      <c r="C28" s="702"/>
      <c r="D28" s="702"/>
      <c r="E28" s="701"/>
      <c r="F28" s="701"/>
      <c r="G28" s="701"/>
      <c r="H28" s="701"/>
      <c r="I28" s="701"/>
      <c r="J28" s="701"/>
      <c r="K28" s="701"/>
      <c r="L28" s="701"/>
      <c r="M28" s="701"/>
      <c r="N28" s="701"/>
      <c r="O28" s="701"/>
      <c r="P28" s="701"/>
      <c r="Q28" s="702"/>
      <c r="R28" s="702"/>
      <c r="S28" s="702"/>
      <c r="T28" s="702"/>
      <c r="U28" s="702"/>
      <c r="V28" s="702"/>
      <c r="W28" s="702"/>
      <c r="X28" s="701"/>
      <c r="Y28" s="701"/>
      <c r="Z28" s="702"/>
      <c r="AA28" s="702"/>
      <c r="AB28" s="702"/>
      <c r="AC28" s="702"/>
      <c r="AD28" s="702"/>
      <c r="AE28" s="702"/>
      <c r="AF28" s="702"/>
      <c r="AG28" s="702"/>
      <c r="AH28" s="702"/>
      <c r="AI28" s="702"/>
      <c r="AJ28" s="702"/>
      <c r="AK28" s="702"/>
      <c r="AL28" s="702"/>
      <c r="AM28" s="702"/>
      <c r="AN28" s="702"/>
      <c r="AO28" s="702"/>
      <c r="AP28" s="703"/>
      <c r="AQ28" s="703"/>
    </row>
    <row r="29" spans="1:45">
      <c r="A29" s="704"/>
      <c r="B29" s="704"/>
      <c r="C29" s="705"/>
      <c r="D29" s="705"/>
      <c r="E29" s="704"/>
      <c r="F29" s="704"/>
      <c r="G29" s="704"/>
      <c r="H29" s="704"/>
      <c r="I29" s="704"/>
      <c r="J29" s="704"/>
      <c r="K29" s="704"/>
      <c r="L29" s="704"/>
      <c r="M29" s="704"/>
      <c r="N29" s="704"/>
      <c r="O29" s="704"/>
      <c r="P29" s="704"/>
      <c r="Q29" s="705"/>
      <c r="R29" s="705"/>
      <c r="S29" s="705"/>
      <c r="T29" s="705"/>
      <c r="U29" s="705"/>
      <c r="V29" s="705"/>
      <c r="W29" s="705"/>
      <c r="X29" s="704"/>
      <c r="Y29" s="704"/>
      <c r="Z29" s="705"/>
      <c r="AA29" s="705"/>
      <c r="AB29" s="705"/>
      <c r="AC29" s="705"/>
      <c r="AD29" s="705"/>
      <c r="AE29" s="705"/>
      <c r="AF29" s="705"/>
      <c r="AG29" s="705"/>
      <c r="AH29" s="705"/>
      <c r="AI29" s="705"/>
      <c r="AJ29" s="705"/>
      <c r="AK29" s="705"/>
      <c r="AL29" s="705"/>
      <c r="AM29" s="705"/>
      <c r="AN29" s="705"/>
      <c r="AO29" s="705"/>
      <c r="AP29" s="706"/>
      <c r="AQ29" s="706"/>
    </row>
    <row r="30" spans="1:45" ht="16.7" thickBot="1">
      <c r="A30" s="707" t="s">
        <v>1870</v>
      </c>
      <c r="B30" s="708" t="s">
        <v>2190</v>
      </c>
      <c r="C30" s="708"/>
      <c r="D30" s="708"/>
      <c r="E30" s="708"/>
      <c r="F30" s="708"/>
      <c r="G30" s="708"/>
      <c r="H30" s="708"/>
      <c r="I30" s="708"/>
      <c r="J30" s="708"/>
      <c r="K30" s="708"/>
      <c r="L30" s="708"/>
      <c r="M30" s="708"/>
      <c r="N30" s="708"/>
      <c r="O30" s="708"/>
      <c r="P30" s="708"/>
      <c r="Q30" s="708"/>
      <c r="R30" s="708"/>
      <c r="S30" s="708"/>
      <c r="T30" s="708"/>
      <c r="U30" s="708"/>
      <c r="V30" s="708"/>
      <c r="W30" s="708"/>
      <c r="X30" s="707" t="s">
        <v>1870</v>
      </c>
      <c r="Y30" s="709"/>
      <c r="Z30" s="708"/>
      <c r="AA30" s="708"/>
      <c r="AB30" s="708"/>
      <c r="AC30" s="708"/>
      <c r="AD30" s="708"/>
      <c r="AE30" s="708"/>
      <c r="AF30" s="708"/>
      <c r="AG30" s="708"/>
      <c r="AH30" s="708"/>
      <c r="AI30" s="708"/>
      <c r="AJ30" s="708"/>
      <c r="AK30" s="708"/>
      <c r="AL30" s="708"/>
      <c r="AM30" s="708"/>
      <c r="AN30" s="708"/>
      <c r="AO30" s="708"/>
      <c r="AP30" s="708"/>
      <c r="AQ30" s="708"/>
    </row>
    <row r="31" spans="1:45">
      <c r="A31" s="710"/>
      <c r="B31" s="680"/>
      <c r="C31" s="680"/>
      <c r="D31" s="680"/>
      <c r="E31" s="680"/>
      <c r="F31" s="680"/>
      <c r="G31" s="680"/>
      <c r="H31" s="680"/>
      <c r="I31" s="680"/>
      <c r="J31" s="680"/>
      <c r="K31" s="680"/>
      <c r="L31" s="680"/>
      <c r="M31" s="680"/>
      <c r="N31" s="680"/>
      <c r="O31" s="680"/>
      <c r="P31" s="710"/>
      <c r="Q31" s="680"/>
      <c r="R31" s="680"/>
      <c r="S31" s="680"/>
      <c r="T31" s="680"/>
      <c r="U31" s="680"/>
      <c r="V31" s="541"/>
      <c r="W31" s="680"/>
      <c r="X31" s="1381" t="s">
        <v>1943</v>
      </c>
      <c r="Y31" s="711"/>
      <c r="Z31" s="541"/>
      <c r="AA31" s="122"/>
      <c r="AB31" s="680"/>
      <c r="AC31" s="680"/>
      <c r="AD31" s="1381" t="s">
        <v>1820</v>
      </c>
      <c r="AE31" s="680"/>
      <c r="AF31" s="541"/>
      <c r="AG31" s="680"/>
      <c r="AH31" s="711" t="s">
        <v>2183</v>
      </c>
      <c r="AI31" s="680"/>
      <c r="AJ31" s="680"/>
      <c r="AK31" s="680"/>
      <c r="AL31" s="680"/>
      <c r="AM31" s="1382" t="s">
        <v>2184</v>
      </c>
      <c r="AN31" s="1382"/>
      <c r="AO31" s="680"/>
      <c r="AP31" s="680"/>
      <c r="AQ31" s="712"/>
    </row>
    <row r="32" spans="1:45">
      <c r="A32" s="121"/>
      <c r="B32" s="680"/>
      <c r="C32" s="680"/>
      <c r="D32" s="680"/>
      <c r="E32" s="680"/>
      <c r="F32" s="680"/>
      <c r="G32" s="680"/>
      <c r="H32" s="680"/>
      <c r="I32" s="680"/>
      <c r="J32" s="680"/>
      <c r="K32" s="680"/>
      <c r="L32" s="680"/>
      <c r="M32" s="680"/>
      <c r="N32" s="680"/>
      <c r="O32" s="680"/>
      <c r="Q32" s="680"/>
      <c r="R32" s="680"/>
      <c r="S32" s="680"/>
      <c r="T32" s="680"/>
      <c r="U32" s="680"/>
      <c r="V32" s="541"/>
      <c r="W32" s="680"/>
      <c r="X32" s="1071"/>
      <c r="Y32" s="711"/>
      <c r="Z32" s="541"/>
      <c r="AA32" s="122"/>
      <c r="AB32" s="680"/>
      <c r="AC32" s="680"/>
      <c r="AD32" s="1070"/>
      <c r="AE32" s="680"/>
      <c r="AF32" s="541"/>
      <c r="AG32" s="713"/>
      <c r="AH32" s="711" t="s">
        <v>2185</v>
      </c>
      <c r="AI32" s="680"/>
      <c r="AJ32" s="680"/>
      <c r="AK32" s="680"/>
      <c r="AL32" s="680"/>
      <c r="AM32" s="1383"/>
      <c r="AN32" s="1383"/>
      <c r="AO32" s="680"/>
      <c r="AP32" s="680"/>
      <c r="AQ32" s="680"/>
    </row>
    <row r="33" spans="1:43">
      <c r="A33" s="680"/>
      <c r="B33" s="680"/>
      <c r="C33" s="680"/>
      <c r="D33" s="680"/>
      <c r="E33" s="680"/>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80"/>
      <c r="AL33" s="680"/>
      <c r="AM33" s="680"/>
      <c r="AN33" s="680"/>
      <c r="AO33" s="680"/>
      <c r="AP33" s="680"/>
      <c r="AQ33" s="680"/>
    </row>
    <row r="34" spans="1:43">
      <c r="A34" s="680"/>
      <c r="B34" s="680"/>
      <c r="C34" s="680"/>
      <c r="D34" s="680"/>
      <c r="E34" s="680"/>
      <c r="F34" s="680"/>
      <c r="G34" s="680"/>
      <c r="H34" s="680"/>
      <c r="I34" s="680"/>
      <c r="J34" s="680"/>
      <c r="K34" s="680"/>
      <c r="L34" s="680"/>
      <c r="M34" s="680"/>
      <c r="N34" s="680"/>
      <c r="O34" s="680"/>
      <c r="P34" s="680"/>
      <c r="Q34" s="680"/>
      <c r="R34" s="680"/>
      <c r="S34" s="680"/>
      <c r="T34" s="680"/>
      <c r="U34" s="680"/>
      <c r="V34" s="680"/>
      <c r="W34" s="680"/>
      <c r="X34" s="680" t="s">
        <v>2186</v>
      </c>
      <c r="Y34" s="680"/>
      <c r="Z34" s="680"/>
      <c r="AA34" s="680"/>
      <c r="AB34" s="680"/>
      <c r="AC34" s="680"/>
      <c r="AD34" s="680"/>
      <c r="AE34" s="680"/>
      <c r="AF34" s="680"/>
      <c r="AG34" s="680"/>
      <c r="AH34" s="680"/>
      <c r="AI34" s="680"/>
      <c r="AJ34" s="680"/>
      <c r="AK34" s="680"/>
      <c r="AL34" s="680"/>
      <c r="AM34" s="680"/>
      <c r="AN34" s="680"/>
      <c r="AO34" s="680"/>
      <c r="AP34" s="680"/>
      <c r="AQ34" s="680"/>
    </row>
    <row r="35" spans="1:43">
      <c r="A35" s="680"/>
      <c r="B35" s="680"/>
      <c r="C35" s="680"/>
      <c r="D35" s="680"/>
      <c r="E35" s="680"/>
      <c r="F35" s="680"/>
      <c r="G35" s="680"/>
      <c r="H35" s="680"/>
      <c r="I35" s="680"/>
      <c r="J35" s="680"/>
      <c r="K35" s="680"/>
      <c r="L35" s="680"/>
      <c r="M35" s="680"/>
      <c r="N35" s="680"/>
      <c r="O35" s="680"/>
      <c r="P35" s="680"/>
      <c r="Q35" s="680"/>
      <c r="R35" s="680"/>
      <c r="S35" s="680"/>
      <c r="T35" s="680"/>
      <c r="U35" s="680"/>
      <c r="V35" s="680"/>
      <c r="W35" s="680"/>
      <c r="X35" s="680" t="s">
        <v>2187</v>
      </c>
      <c r="Y35" s="680"/>
      <c r="Z35" s="680"/>
      <c r="AA35" s="680"/>
      <c r="AB35" s="680"/>
      <c r="AC35" s="680"/>
      <c r="AD35" s="680"/>
      <c r="AE35" s="680"/>
      <c r="AF35" s="680"/>
      <c r="AG35" s="680"/>
      <c r="AH35" s="680"/>
      <c r="AI35" s="680"/>
      <c r="AJ35" s="680"/>
      <c r="AK35" s="680"/>
      <c r="AL35" s="680"/>
      <c r="AM35" s="680"/>
      <c r="AN35" s="680"/>
      <c r="AO35" s="680"/>
      <c r="AP35" s="680"/>
      <c r="AQ35" s="680"/>
    </row>
    <row r="36" spans="1:43">
      <c r="A36" s="680"/>
      <c r="B36" s="680"/>
      <c r="C36" s="680"/>
      <c r="D36" s="680"/>
      <c r="E36" s="680"/>
      <c r="F36" s="680"/>
      <c r="G36" s="680"/>
      <c r="H36" s="680"/>
      <c r="I36" s="680"/>
      <c r="J36" s="680"/>
      <c r="K36" s="680"/>
      <c r="L36" s="680"/>
      <c r="M36" s="680"/>
      <c r="N36" s="680"/>
      <c r="O36" s="680"/>
      <c r="P36" s="680"/>
      <c r="Q36" s="680"/>
      <c r="R36" s="680"/>
      <c r="S36" s="680"/>
      <c r="T36" s="680"/>
      <c r="U36" s="680"/>
      <c r="V36" s="680"/>
      <c r="W36" s="680"/>
      <c r="X36" s="680" t="s">
        <v>2188</v>
      </c>
      <c r="Y36" s="680"/>
      <c r="Z36" s="680"/>
      <c r="AA36" s="680"/>
      <c r="AB36" s="680"/>
      <c r="AC36" s="680"/>
      <c r="AD36" s="680"/>
      <c r="AE36" s="680"/>
      <c r="AF36" s="680"/>
      <c r="AG36" s="680"/>
      <c r="AH36" s="680"/>
      <c r="AI36" s="680"/>
      <c r="AJ36" s="680"/>
      <c r="AK36" s="680"/>
      <c r="AL36" s="680"/>
      <c r="AM36" s="680"/>
      <c r="AN36" s="680"/>
      <c r="AO36" s="680"/>
      <c r="AP36" s="680"/>
      <c r="AQ36" s="680"/>
    </row>
  </sheetData>
  <mergeCells count="59">
    <mergeCell ref="X31:X32"/>
    <mergeCell ref="AD31:AD32"/>
    <mergeCell ref="AM31:AN32"/>
    <mergeCell ref="AB7:AB10"/>
    <mergeCell ref="AC7:AC9"/>
    <mergeCell ref="AD7:AD9"/>
    <mergeCell ref="AE7:AE9"/>
    <mergeCell ref="AF7:AF9"/>
    <mergeCell ref="AG7:AG9"/>
    <mergeCell ref="AA7:AA10"/>
    <mergeCell ref="Q7:Q9"/>
    <mergeCell ref="R7:R9"/>
    <mergeCell ref="S7:S9"/>
    <mergeCell ref="Y7:Y10"/>
    <mergeCell ref="Z7:Z10"/>
    <mergeCell ref="X5:X10"/>
    <mergeCell ref="Y5:AB6"/>
    <mergeCell ref="V6:V10"/>
    <mergeCell ref="W6:W10"/>
    <mergeCell ref="P7:P9"/>
    <mergeCell ref="E7:E9"/>
    <mergeCell ref="F7:F9"/>
    <mergeCell ref="G7:G9"/>
    <mergeCell ref="H7:H9"/>
    <mergeCell ref="I7:I9"/>
    <mergeCell ref="J7:J9"/>
    <mergeCell ref="K7:K9"/>
    <mergeCell ref="L7:L9"/>
    <mergeCell ref="M7:M9"/>
    <mergeCell ref="N7:N9"/>
    <mergeCell ref="O7:O9"/>
    <mergeCell ref="AP6:AQ6"/>
    <mergeCell ref="AH7:AH9"/>
    <mergeCell ref="AI7:AL7"/>
    <mergeCell ref="AP7:AP9"/>
    <mergeCell ref="AQ7:AQ9"/>
    <mergeCell ref="AC6:AD6"/>
    <mergeCell ref="AE6:AL6"/>
    <mergeCell ref="AM6:AM9"/>
    <mergeCell ref="AN6:AN9"/>
    <mergeCell ref="AO6:AO9"/>
    <mergeCell ref="AI8:AI9"/>
    <mergeCell ref="AJ8:AL8"/>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s>
  <phoneticPr fontId="14" type="noConversion"/>
  <hyperlinks>
    <hyperlink ref="AS1" location="預告統計資料發布時間表!A1" display="返回發布時間表" xr:uid="{00000000-0004-0000-5700-000000000000}"/>
  </hyperlink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K26"/>
  <sheetViews>
    <sheetView workbookViewId="0">
      <selection activeCell="K1" sqref="K1:K1048576"/>
    </sheetView>
  </sheetViews>
  <sheetFormatPr defaultRowHeight="16.149999999999999"/>
  <cols>
    <col min="4" max="5" width="9.09765625" bestFit="1" customWidth="1"/>
    <col min="8" max="8" width="11.69921875" bestFit="1" customWidth="1"/>
    <col min="10" max="10" width="28.69921875" bestFit="1" customWidth="1"/>
    <col min="11" max="11" width="8.69921875"/>
  </cols>
  <sheetData>
    <row r="1" spans="1:11" ht="19.600000000000001">
      <c r="A1" s="1390" t="s">
        <v>2192</v>
      </c>
      <c r="B1" s="1391"/>
      <c r="C1" s="714"/>
      <c r="D1" s="715"/>
      <c r="E1" s="715"/>
      <c r="F1" s="715"/>
      <c r="G1" s="716"/>
      <c r="H1" s="286" t="s">
        <v>2193</v>
      </c>
      <c r="I1" s="1388" t="s">
        <v>2233</v>
      </c>
      <c r="J1" s="1389"/>
      <c r="K1" s="583" t="s">
        <v>1326</v>
      </c>
    </row>
    <row r="2" spans="1:11" ht="19.600000000000001">
      <c r="A2" s="1390" t="s">
        <v>2194</v>
      </c>
      <c r="B2" s="1391"/>
      <c r="C2" s="358" t="s">
        <v>2195</v>
      </c>
      <c r="D2" s="717"/>
      <c r="E2" s="717"/>
      <c r="F2" s="717"/>
      <c r="G2" s="718"/>
      <c r="H2" s="286" t="s">
        <v>2196</v>
      </c>
      <c r="I2" s="1392" t="s">
        <v>2197</v>
      </c>
      <c r="J2" s="1392"/>
      <c r="K2" s="582"/>
    </row>
    <row r="3" spans="1:11" ht="32.85">
      <c r="A3" s="1393" t="s">
        <v>2234</v>
      </c>
      <c r="B3" s="1393"/>
      <c r="C3" s="1393"/>
      <c r="D3" s="1393"/>
      <c r="E3" s="1393"/>
      <c r="F3" s="1393"/>
      <c r="G3" s="1393"/>
      <c r="H3" s="1393"/>
      <c r="I3" s="1393"/>
      <c r="J3" s="1393"/>
      <c r="K3" s="582"/>
    </row>
    <row r="4" spans="1:11" ht="19.600000000000001">
      <c r="A4" s="1394" t="s">
        <v>2235</v>
      </c>
      <c r="B4" s="1394"/>
      <c r="C4" s="1394"/>
      <c r="D4" s="1394"/>
      <c r="E4" s="1394"/>
      <c r="F4" s="1394"/>
      <c r="G4" s="1394"/>
      <c r="H4" s="1394"/>
      <c r="I4" s="1394"/>
      <c r="J4" s="1394"/>
      <c r="K4" s="582"/>
    </row>
    <row r="5" spans="1:11" ht="19.600000000000001">
      <c r="A5" s="358" t="s">
        <v>2198</v>
      </c>
      <c r="B5" s="358"/>
      <c r="C5" s="358"/>
      <c r="D5" s="717"/>
      <c r="E5" s="717"/>
      <c r="F5" s="717"/>
      <c r="G5" s="717"/>
      <c r="H5" s="717"/>
      <c r="I5" s="358"/>
      <c r="J5" s="719" t="s">
        <v>2199</v>
      </c>
      <c r="K5" s="639"/>
    </row>
    <row r="6" spans="1:11" ht="19.600000000000001">
      <c r="A6" s="1405" t="s">
        <v>2200</v>
      </c>
      <c r="B6" s="1405"/>
      <c r="C6" s="1406"/>
      <c r="D6" s="1390" t="s">
        <v>2201</v>
      </c>
      <c r="E6" s="1410"/>
      <c r="F6" s="1410"/>
      <c r="G6" s="1410"/>
      <c r="H6" s="1411"/>
      <c r="I6" s="1412" t="s">
        <v>2202</v>
      </c>
      <c r="J6" s="1410"/>
      <c r="K6" s="639"/>
    </row>
    <row r="7" spans="1:11" ht="19.600000000000001">
      <c r="A7" s="1394"/>
      <c r="B7" s="1394"/>
      <c r="C7" s="1407"/>
      <c r="D7" s="1413" t="s">
        <v>2203</v>
      </c>
      <c r="E7" s="1414"/>
      <c r="F7" s="1414"/>
      <c r="G7" s="1414"/>
      <c r="H7" s="1415"/>
      <c r="I7" s="1416" t="s">
        <v>2204</v>
      </c>
      <c r="J7" s="1422" t="s">
        <v>2205</v>
      </c>
      <c r="K7" s="639"/>
    </row>
    <row r="8" spans="1:11">
      <c r="A8" s="1394"/>
      <c r="B8" s="1394"/>
      <c r="C8" s="1407"/>
      <c r="D8" s="1093" t="s">
        <v>2206</v>
      </c>
      <c r="E8" s="1395" t="s">
        <v>2207</v>
      </c>
      <c r="F8" s="1397" t="s">
        <v>2208</v>
      </c>
      <c r="G8" s="1399" t="s">
        <v>2209</v>
      </c>
      <c r="H8" s="1401" t="s">
        <v>2210</v>
      </c>
      <c r="I8" s="1417"/>
      <c r="J8" s="1423"/>
      <c r="K8" s="639"/>
    </row>
    <row r="9" spans="1:11">
      <c r="A9" s="1408"/>
      <c r="B9" s="1408"/>
      <c r="C9" s="1409"/>
      <c r="D9" s="1093"/>
      <c r="E9" s="1396"/>
      <c r="F9" s="1398"/>
      <c r="G9" s="1400"/>
      <c r="H9" s="1402"/>
      <c r="I9" s="1418"/>
      <c r="J9" s="1424"/>
      <c r="K9" s="581"/>
    </row>
    <row r="10" spans="1:11" ht="19.600000000000001">
      <c r="A10" s="1403" t="s">
        <v>2212</v>
      </c>
      <c r="B10" s="1403"/>
      <c r="C10" s="1404"/>
      <c r="D10" s="727">
        <v>23999</v>
      </c>
      <c r="E10" s="728">
        <v>10928</v>
      </c>
      <c r="F10" s="729">
        <v>4684</v>
      </c>
      <c r="G10" s="720">
        <v>0</v>
      </c>
      <c r="H10" s="729">
        <v>8387</v>
      </c>
      <c r="I10" s="721">
        <v>0</v>
      </c>
      <c r="J10" s="722">
        <v>0</v>
      </c>
      <c r="K10" s="582"/>
    </row>
    <row r="11" spans="1:11" ht="19.600000000000001">
      <c r="A11" s="358" t="s">
        <v>2213</v>
      </c>
      <c r="B11" s="358"/>
      <c r="C11" s="358"/>
      <c r="D11" s="717"/>
      <c r="E11" s="717"/>
      <c r="F11" s="717"/>
      <c r="G11" s="717"/>
      <c r="H11" s="358"/>
      <c r="I11" s="358"/>
      <c r="J11" s="719"/>
      <c r="K11" s="582"/>
    </row>
    <row r="12" spans="1:11" ht="19.600000000000001">
      <c r="A12" s="1405" t="s">
        <v>2214</v>
      </c>
      <c r="B12" s="1405"/>
      <c r="C12" s="1406"/>
      <c r="D12" s="1390" t="s">
        <v>2215</v>
      </c>
      <c r="E12" s="1410"/>
      <c r="F12" s="1410"/>
      <c r="G12" s="1410"/>
      <c r="H12" s="1411"/>
      <c r="I12" s="1412" t="s">
        <v>2216</v>
      </c>
      <c r="J12" s="1410"/>
      <c r="K12" s="582"/>
    </row>
    <row r="13" spans="1:11" ht="19.600000000000001">
      <c r="A13" s="1394"/>
      <c r="B13" s="1394"/>
      <c r="C13" s="1407"/>
      <c r="D13" s="1413" t="s">
        <v>2217</v>
      </c>
      <c r="E13" s="1414"/>
      <c r="F13" s="1414"/>
      <c r="G13" s="1414"/>
      <c r="H13" s="1415"/>
      <c r="I13" s="1416" t="s">
        <v>2218</v>
      </c>
      <c r="J13" s="1419" t="s">
        <v>2205</v>
      </c>
      <c r="K13" s="582"/>
    </row>
    <row r="14" spans="1:11">
      <c r="A14" s="1394"/>
      <c r="B14" s="1394"/>
      <c r="C14" s="1407"/>
      <c r="D14" s="1395" t="s">
        <v>2219</v>
      </c>
      <c r="E14" s="1395" t="s">
        <v>2207</v>
      </c>
      <c r="F14" s="1397" t="s">
        <v>2220</v>
      </c>
      <c r="G14" s="1399" t="s">
        <v>2209</v>
      </c>
      <c r="H14" s="1401" t="s">
        <v>2221</v>
      </c>
      <c r="I14" s="1417"/>
      <c r="J14" s="1420"/>
      <c r="K14" s="582"/>
    </row>
    <row r="15" spans="1:11">
      <c r="A15" s="1408"/>
      <c r="B15" s="1408"/>
      <c r="C15" s="1409"/>
      <c r="D15" s="1396"/>
      <c r="E15" s="1396"/>
      <c r="F15" s="1398"/>
      <c r="G15" s="1400"/>
      <c r="H15" s="1402"/>
      <c r="I15" s="1418"/>
      <c r="J15" s="1421"/>
      <c r="K15" s="582"/>
    </row>
    <row r="16" spans="1:11" ht="19.600000000000001">
      <c r="A16" s="1403" t="s">
        <v>2222</v>
      </c>
      <c r="B16" s="1403"/>
      <c r="C16" s="1404"/>
      <c r="D16" s="730">
        <v>22989</v>
      </c>
      <c r="E16" s="728">
        <v>10928</v>
      </c>
      <c r="F16" s="731">
        <v>4684</v>
      </c>
      <c r="G16" s="723">
        <v>0</v>
      </c>
      <c r="H16" s="731">
        <v>7377</v>
      </c>
      <c r="I16" s="721">
        <v>0</v>
      </c>
      <c r="J16" s="722">
        <v>0</v>
      </c>
      <c r="K16" s="582"/>
    </row>
    <row r="17" spans="1:11" ht="19.600000000000001">
      <c r="A17" s="714" t="s">
        <v>2223</v>
      </c>
      <c r="B17" s="714"/>
      <c r="C17" s="714"/>
      <c r="D17" s="715"/>
      <c r="E17" s="715"/>
      <c r="F17" s="715"/>
      <c r="G17" s="724"/>
      <c r="H17" s="714"/>
      <c r="I17" s="724"/>
      <c r="J17" s="724"/>
      <c r="K17" s="582"/>
    </row>
    <row r="18" spans="1:11" ht="19.600000000000001">
      <c r="A18" s="1405" t="s">
        <v>2200</v>
      </c>
      <c r="B18" s="1405"/>
      <c r="C18" s="1406"/>
      <c r="D18" s="1390" t="s">
        <v>2224</v>
      </c>
      <c r="E18" s="1410"/>
      <c r="F18" s="1410"/>
      <c r="G18" s="1410"/>
      <c r="H18" s="1411"/>
      <c r="I18" s="1428"/>
      <c r="J18" s="1429"/>
    </row>
    <row r="19" spans="1:11" ht="19.600000000000001">
      <c r="A19" s="1394"/>
      <c r="B19" s="1394"/>
      <c r="C19" s="1407"/>
      <c r="D19" s="1413" t="s">
        <v>2225</v>
      </c>
      <c r="E19" s="1414"/>
      <c r="F19" s="1414"/>
      <c r="G19" s="1414"/>
      <c r="H19" s="1415"/>
      <c r="I19" s="1430"/>
      <c r="J19" s="1431"/>
    </row>
    <row r="20" spans="1:11">
      <c r="A20" s="1394"/>
      <c r="B20" s="1394"/>
      <c r="C20" s="1407"/>
      <c r="D20" s="1396" t="s">
        <v>2219</v>
      </c>
      <c r="E20" s="1434" t="s">
        <v>2226</v>
      </c>
      <c r="F20" s="1406"/>
      <c r="G20" s="1435" t="s">
        <v>2227</v>
      </c>
      <c r="H20" s="1436"/>
      <c r="I20" s="1430"/>
      <c r="J20" s="1431"/>
    </row>
    <row r="21" spans="1:11">
      <c r="A21" s="1408"/>
      <c r="B21" s="1408"/>
      <c r="C21" s="1409"/>
      <c r="D21" s="1093"/>
      <c r="E21" s="1425"/>
      <c r="F21" s="1409"/>
      <c r="G21" s="1421"/>
      <c r="H21" s="1437"/>
      <c r="I21" s="1430"/>
      <c r="J21" s="1431"/>
    </row>
    <row r="22" spans="1:11" ht="19.600000000000001">
      <c r="A22" s="1403" t="s">
        <v>2211</v>
      </c>
      <c r="B22" s="1403"/>
      <c r="C22" s="1404"/>
      <c r="D22" s="730">
        <v>1010</v>
      </c>
      <c r="E22" s="1425">
        <v>0</v>
      </c>
      <c r="F22" s="1409"/>
      <c r="G22" s="1426">
        <v>1010</v>
      </c>
      <c r="H22" s="1427"/>
      <c r="I22" s="1432"/>
      <c r="J22" s="1433"/>
    </row>
    <row r="23" spans="1:11">
      <c r="A23" s="304" t="s">
        <v>2228</v>
      </c>
      <c r="C23" s="304" t="s">
        <v>2229</v>
      </c>
      <c r="D23" s="725" t="s">
        <v>1336</v>
      </c>
      <c r="E23" s="304"/>
      <c r="F23" s="725" t="s">
        <v>2230</v>
      </c>
      <c r="I23" s="725"/>
    </row>
    <row r="24" spans="1:11">
      <c r="A24" s="250"/>
      <c r="C24" s="250"/>
      <c r="D24" s="725" t="s">
        <v>1337</v>
      </c>
      <c r="E24" s="304"/>
      <c r="F24" s="725"/>
      <c r="G24" s="725"/>
      <c r="H24" s="725"/>
      <c r="J24" s="725" t="s">
        <v>2236</v>
      </c>
    </row>
    <row r="25" spans="1:11" ht="19.600000000000001">
      <c r="A25" s="250" t="s">
        <v>2231</v>
      </c>
      <c r="B25" s="250"/>
      <c r="C25" s="714"/>
      <c r="D25" s="714"/>
      <c r="E25" s="726"/>
      <c r="F25" s="726"/>
      <c r="G25" s="726"/>
    </row>
    <row r="26" spans="1:11" ht="19.600000000000001">
      <c r="A26" s="250" t="s">
        <v>2232</v>
      </c>
      <c r="B26" s="250"/>
      <c r="C26" s="714"/>
      <c r="D26" s="714"/>
      <c r="E26" s="726"/>
      <c r="F26" s="726"/>
      <c r="G26" s="726"/>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14" type="noConversion"/>
  <hyperlinks>
    <hyperlink ref="K1" location="預告統計資料發布時間表!A1" display="返回發布時間表" xr:uid="{00000000-0004-0000-5800-000000000000}"/>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Y19"/>
  <sheetViews>
    <sheetView topLeftCell="G1" workbookViewId="0">
      <selection activeCell="Y1" sqref="Y1:Y1048576"/>
    </sheetView>
  </sheetViews>
  <sheetFormatPr defaultRowHeight="16.149999999999999"/>
  <cols>
    <col min="25" max="25" width="8.69921875"/>
  </cols>
  <sheetData>
    <row r="1" spans="1:25">
      <c r="A1" s="633" t="s">
        <v>2238</v>
      </c>
      <c r="B1" s="634"/>
      <c r="C1" s="732"/>
      <c r="D1" s="732"/>
      <c r="E1" s="732"/>
      <c r="F1" s="733"/>
      <c r="G1" s="733"/>
      <c r="H1" s="733"/>
      <c r="I1" s="733"/>
      <c r="J1" s="733"/>
      <c r="K1" s="733"/>
      <c r="L1" s="733"/>
      <c r="M1" s="733"/>
      <c r="N1" s="733"/>
      <c r="O1" s="733"/>
      <c r="P1" s="733"/>
      <c r="Q1" s="733"/>
      <c r="R1" s="733"/>
      <c r="S1" s="733"/>
      <c r="T1" s="1281" t="s">
        <v>2239</v>
      </c>
      <c r="U1" s="1282"/>
      <c r="V1" s="1439" t="s">
        <v>2240</v>
      </c>
      <c r="W1" s="1439"/>
      <c r="X1" s="1439"/>
      <c r="Y1" s="583" t="s">
        <v>1326</v>
      </c>
    </row>
    <row r="2" spans="1:25">
      <c r="A2" s="734" t="s">
        <v>2241</v>
      </c>
      <c r="B2" s="637" t="s">
        <v>2242</v>
      </c>
      <c r="C2" s="735"/>
      <c r="D2" s="733"/>
      <c r="E2" s="733"/>
      <c r="F2" s="733"/>
      <c r="G2" s="733"/>
      <c r="H2" s="733"/>
      <c r="I2" s="733"/>
      <c r="J2" s="733"/>
      <c r="K2" s="733"/>
      <c r="L2" s="733"/>
      <c r="M2" s="733"/>
      <c r="N2" s="733"/>
      <c r="O2" s="733"/>
      <c r="P2" s="733"/>
      <c r="Q2" s="733"/>
      <c r="R2" s="733"/>
      <c r="S2" s="733"/>
      <c r="T2" s="1281" t="s">
        <v>2243</v>
      </c>
      <c r="U2" s="1282"/>
      <c r="V2" s="1283" t="s">
        <v>2244</v>
      </c>
      <c r="W2" s="1283"/>
      <c r="X2" s="1283"/>
      <c r="Y2" s="582"/>
    </row>
    <row r="3" spans="1:25" ht="24.2">
      <c r="A3" s="1440"/>
      <c r="B3" s="1440"/>
      <c r="C3" s="1440"/>
      <c r="D3" s="1440"/>
      <c r="E3" s="1440"/>
      <c r="F3" s="1440"/>
      <c r="G3" s="1440"/>
      <c r="H3" s="1440"/>
      <c r="I3" s="1440"/>
      <c r="J3" s="1440"/>
      <c r="K3" s="1440"/>
      <c r="L3" s="1440"/>
      <c r="M3" s="1440"/>
      <c r="N3" s="1440"/>
      <c r="O3" s="1440"/>
      <c r="P3" s="1440"/>
      <c r="Q3" s="1440"/>
      <c r="R3" s="1440"/>
      <c r="S3" s="1440"/>
      <c r="T3" s="1440"/>
      <c r="U3" s="1440"/>
      <c r="V3" s="1440"/>
      <c r="W3" s="1440"/>
      <c r="X3" s="1440"/>
      <c r="Y3" s="582"/>
    </row>
    <row r="4" spans="1:25" ht="28.25">
      <c r="A4" s="1438" t="s">
        <v>2245</v>
      </c>
      <c r="B4" s="1438"/>
      <c r="C4" s="1438"/>
      <c r="D4" s="1438"/>
      <c r="E4" s="1438"/>
      <c r="F4" s="1438"/>
      <c r="G4" s="1438"/>
      <c r="H4" s="1438"/>
      <c r="I4" s="1438"/>
      <c r="J4" s="1438"/>
      <c r="K4" s="1438"/>
      <c r="L4" s="1438"/>
      <c r="M4" s="1438"/>
      <c r="N4" s="1438"/>
      <c r="O4" s="1438"/>
      <c r="P4" s="1438"/>
      <c r="Q4" s="1438"/>
      <c r="R4" s="1438"/>
      <c r="S4" s="1438"/>
      <c r="T4" s="1438"/>
      <c r="U4" s="1438"/>
      <c r="V4" s="1438"/>
      <c r="W4" s="1438"/>
      <c r="X4" s="1438"/>
      <c r="Y4" s="582"/>
    </row>
    <row r="5" spans="1:25" ht="20.2" thickBot="1">
      <c r="A5" s="1441" t="s">
        <v>2278</v>
      </c>
      <c r="B5" s="1441"/>
      <c r="C5" s="1441"/>
      <c r="D5" s="1441"/>
      <c r="E5" s="1441"/>
      <c r="F5" s="1441"/>
      <c r="G5" s="1441"/>
      <c r="H5" s="1441"/>
      <c r="I5" s="1441"/>
      <c r="J5" s="1441"/>
      <c r="K5" s="1441"/>
      <c r="L5" s="1441"/>
      <c r="M5" s="1441"/>
      <c r="N5" s="1441"/>
      <c r="O5" s="1441"/>
      <c r="P5" s="1441"/>
      <c r="Q5" s="1441"/>
      <c r="R5" s="1441"/>
      <c r="S5" s="1441"/>
      <c r="T5" s="1441"/>
      <c r="U5" s="1441"/>
      <c r="V5" s="1441"/>
      <c r="W5" s="1441"/>
      <c r="X5" s="1441"/>
      <c r="Y5" s="639"/>
    </row>
    <row r="6" spans="1:25">
      <c r="A6" s="1348" t="s">
        <v>2246</v>
      </c>
      <c r="B6" s="1153" t="s">
        <v>2247</v>
      </c>
      <c r="C6" s="1443" t="s">
        <v>2248</v>
      </c>
      <c r="D6" s="1443"/>
      <c r="E6" s="1443"/>
      <c r="F6" s="1443"/>
      <c r="G6" s="1268" t="s">
        <v>2249</v>
      </c>
      <c r="H6" s="1268"/>
      <c r="I6" s="1268"/>
      <c r="J6" s="1268"/>
      <c r="K6" s="1268"/>
      <c r="L6" s="1268"/>
      <c r="M6" s="1268"/>
      <c r="N6" s="1268"/>
      <c r="O6" s="1268"/>
      <c r="P6" s="1268"/>
      <c r="Q6" s="1268"/>
      <c r="R6" s="1297"/>
      <c r="S6" s="1296" t="s">
        <v>2250</v>
      </c>
      <c r="T6" s="1268"/>
      <c r="U6" s="1268"/>
      <c r="V6" s="1268"/>
      <c r="W6" s="1268"/>
      <c r="X6" s="1268"/>
      <c r="Y6" s="639"/>
    </row>
    <row r="7" spans="1:25">
      <c r="A7" s="1351"/>
      <c r="B7" s="1154"/>
      <c r="C7" s="1257" t="s">
        <v>2251</v>
      </c>
      <c r="D7" s="1259"/>
      <c r="E7" s="1259"/>
      <c r="F7" s="1364" t="s">
        <v>2252</v>
      </c>
      <c r="G7" s="1364" t="s">
        <v>2253</v>
      </c>
      <c r="H7" s="1364" t="s">
        <v>2254</v>
      </c>
      <c r="I7" s="1445" t="s">
        <v>2255</v>
      </c>
      <c r="J7" s="1364" t="s">
        <v>2256</v>
      </c>
      <c r="K7" s="1364" t="s">
        <v>2257</v>
      </c>
      <c r="L7" s="1447" t="s">
        <v>2258</v>
      </c>
      <c r="M7" s="736"/>
      <c r="N7" s="1364" t="s">
        <v>2259</v>
      </c>
      <c r="O7" s="1257" t="s">
        <v>2260</v>
      </c>
      <c r="P7" s="1258"/>
      <c r="Q7" s="1257" t="s">
        <v>2261</v>
      </c>
      <c r="R7" s="1258"/>
      <c r="S7" s="1364" t="s">
        <v>2253</v>
      </c>
      <c r="T7" s="1364" t="s">
        <v>2254</v>
      </c>
      <c r="U7" s="1257" t="s">
        <v>2260</v>
      </c>
      <c r="V7" s="1259"/>
      <c r="W7" s="1257" t="s">
        <v>2261</v>
      </c>
      <c r="X7" s="1259"/>
      <c r="Y7" s="639"/>
    </row>
    <row r="8" spans="1:25" ht="49" thickBot="1">
      <c r="A8" s="1442"/>
      <c r="B8" s="1295"/>
      <c r="C8" s="737" t="s">
        <v>2262</v>
      </c>
      <c r="D8" s="737" t="s">
        <v>2263</v>
      </c>
      <c r="E8" s="737" t="s">
        <v>2264</v>
      </c>
      <c r="F8" s="1295"/>
      <c r="G8" s="1295"/>
      <c r="H8" s="1295"/>
      <c r="I8" s="1446"/>
      <c r="J8" s="1295"/>
      <c r="K8" s="1295"/>
      <c r="L8" s="1295"/>
      <c r="M8" s="738" t="s">
        <v>2265</v>
      </c>
      <c r="N8" s="1295"/>
      <c r="O8" s="739" t="s">
        <v>2266</v>
      </c>
      <c r="P8" s="739" t="s">
        <v>2267</v>
      </c>
      <c r="Q8" s="739" t="s">
        <v>2268</v>
      </c>
      <c r="R8" s="739" t="s">
        <v>2269</v>
      </c>
      <c r="S8" s="1295"/>
      <c r="T8" s="1295"/>
      <c r="U8" s="739" t="s">
        <v>2266</v>
      </c>
      <c r="V8" s="740" t="s">
        <v>2267</v>
      </c>
      <c r="W8" s="739" t="s">
        <v>2270</v>
      </c>
      <c r="X8" s="740" t="s">
        <v>2267</v>
      </c>
      <c r="Y8" s="639"/>
    </row>
    <row r="9" spans="1:25">
      <c r="A9" s="1351"/>
      <c r="B9" s="741" t="s">
        <v>2271</v>
      </c>
      <c r="C9" s="742">
        <v>5</v>
      </c>
      <c r="D9" s="742">
        <v>1</v>
      </c>
      <c r="E9" s="742">
        <v>4</v>
      </c>
      <c r="F9" s="749">
        <v>203267</v>
      </c>
      <c r="G9" s="742">
        <v>1</v>
      </c>
      <c r="H9" s="749">
        <v>21987</v>
      </c>
      <c r="I9" s="749">
        <v>13644</v>
      </c>
      <c r="J9" s="749">
        <v>8343</v>
      </c>
      <c r="K9" s="742">
        <v>977</v>
      </c>
      <c r="L9" s="742">
        <v>756</v>
      </c>
      <c r="M9" s="742" t="s">
        <v>2111</v>
      </c>
      <c r="N9" s="742">
        <v>221</v>
      </c>
      <c r="O9" s="742" t="s">
        <v>2111</v>
      </c>
      <c r="P9" s="742" t="s">
        <v>2111</v>
      </c>
      <c r="Q9" s="742" t="s">
        <v>1208</v>
      </c>
      <c r="R9" s="742" t="s">
        <v>2111</v>
      </c>
      <c r="S9" s="742">
        <v>4</v>
      </c>
      <c r="T9" s="749">
        <v>181280</v>
      </c>
      <c r="U9" s="743" t="s">
        <v>2279</v>
      </c>
      <c r="V9" s="743" t="s">
        <v>2280</v>
      </c>
      <c r="W9" s="743">
        <v>2</v>
      </c>
      <c r="X9" s="743">
        <v>15</v>
      </c>
      <c r="Y9" s="581"/>
    </row>
    <row r="10" spans="1:25">
      <c r="A10" s="1351"/>
      <c r="B10" s="586" t="s">
        <v>2272</v>
      </c>
      <c r="C10" s="742">
        <v>5</v>
      </c>
      <c r="D10" s="742">
        <v>1</v>
      </c>
      <c r="E10" s="742">
        <v>4</v>
      </c>
      <c r="F10" s="749">
        <v>203267</v>
      </c>
      <c r="G10" s="742">
        <v>1</v>
      </c>
      <c r="H10" s="749">
        <v>21987</v>
      </c>
      <c r="I10" s="749">
        <v>13644</v>
      </c>
      <c r="J10" s="749">
        <v>8343</v>
      </c>
      <c r="K10" s="742">
        <v>977</v>
      </c>
      <c r="L10" s="742">
        <v>756</v>
      </c>
      <c r="M10" s="742" t="s">
        <v>2111</v>
      </c>
      <c r="N10" s="742">
        <v>221</v>
      </c>
      <c r="O10" s="742" t="s">
        <v>2111</v>
      </c>
      <c r="P10" s="742" t="s">
        <v>2111</v>
      </c>
      <c r="Q10" s="742" t="s">
        <v>1208</v>
      </c>
      <c r="R10" s="742" t="s">
        <v>2111</v>
      </c>
      <c r="S10" s="742">
        <v>4</v>
      </c>
      <c r="T10" s="749">
        <v>181280</v>
      </c>
      <c r="U10" s="743" t="s">
        <v>2279</v>
      </c>
      <c r="V10" s="743" t="s">
        <v>2280</v>
      </c>
      <c r="W10" s="743">
        <v>2</v>
      </c>
      <c r="X10" s="743">
        <v>15</v>
      </c>
      <c r="Y10" s="582"/>
    </row>
    <row r="11" spans="1:25" ht="20.75">
      <c r="A11" s="1444"/>
      <c r="B11" s="586" t="s">
        <v>2273</v>
      </c>
      <c r="C11" s="744" t="s">
        <v>1208</v>
      </c>
      <c r="D11" s="744" t="s">
        <v>2111</v>
      </c>
      <c r="E11" s="744" t="s">
        <v>1208</v>
      </c>
      <c r="F11" s="745" t="s">
        <v>2111</v>
      </c>
      <c r="G11" s="745" t="s">
        <v>2281</v>
      </c>
      <c r="H11" s="745" t="s">
        <v>2281</v>
      </c>
      <c r="I11" s="745" t="s">
        <v>2111</v>
      </c>
      <c r="J11" s="745" t="s">
        <v>2110</v>
      </c>
      <c r="K11" s="745" t="s">
        <v>2111</v>
      </c>
      <c r="L11" s="745" t="s">
        <v>2282</v>
      </c>
      <c r="M11" s="745" t="s">
        <v>2111</v>
      </c>
      <c r="N11" s="745" t="s">
        <v>2111</v>
      </c>
      <c r="O11" s="745" t="s">
        <v>1208</v>
      </c>
      <c r="P11" s="745" t="s">
        <v>2111</v>
      </c>
      <c r="Q11" s="745" t="s">
        <v>1208</v>
      </c>
      <c r="R11" s="745" t="s">
        <v>2281</v>
      </c>
      <c r="S11" s="745" t="s">
        <v>1208</v>
      </c>
      <c r="T11" s="745" t="s">
        <v>1208</v>
      </c>
      <c r="U11" s="743" t="s">
        <v>2282</v>
      </c>
      <c r="V11" s="743" t="s">
        <v>2282</v>
      </c>
      <c r="W11" s="743" t="s">
        <v>2283</v>
      </c>
      <c r="X11" s="743" t="s">
        <v>2282</v>
      </c>
      <c r="Y11" s="582"/>
    </row>
    <row r="12" spans="1:25" ht="16.7" thickBot="1">
      <c r="A12" s="646" t="s">
        <v>2274</v>
      </c>
      <c r="B12" s="647"/>
      <c r="C12" s="647"/>
      <c r="D12" s="647"/>
      <c r="E12" s="647"/>
      <c r="F12" s="648"/>
      <c r="G12" s="649"/>
      <c r="H12" s="649"/>
      <c r="I12" s="648"/>
      <c r="J12" s="649"/>
      <c r="K12" s="649"/>
      <c r="L12" s="648"/>
      <c r="M12" s="647"/>
      <c r="N12" s="647"/>
      <c r="O12" s="650"/>
      <c r="P12" s="651"/>
      <c r="Q12" s="650"/>
      <c r="R12" s="651"/>
      <c r="S12" s="648"/>
      <c r="T12" s="648"/>
      <c r="U12" s="648"/>
      <c r="V12" s="648"/>
      <c r="W12" s="648"/>
      <c r="X12" s="648"/>
      <c r="Y12" s="582"/>
    </row>
    <row r="13" spans="1:25">
      <c r="A13" s="652" t="s">
        <v>1943</v>
      </c>
      <c r="B13" s="581"/>
      <c r="C13" s="581"/>
      <c r="D13" s="581"/>
      <c r="E13" s="581"/>
      <c r="F13" s="582"/>
      <c r="G13" s="746" t="s">
        <v>1820</v>
      </c>
      <c r="H13" s="581"/>
      <c r="I13" s="582"/>
      <c r="J13" s="582"/>
      <c r="K13" s="582"/>
      <c r="L13" s="581" t="s">
        <v>2275</v>
      </c>
      <c r="M13" s="581"/>
      <c r="N13" s="582"/>
      <c r="O13" s="581"/>
      <c r="P13" s="582"/>
      <c r="Q13" s="581"/>
      <c r="R13" s="582"/>
      <c r="S13" s="582"/>
      <c r="T13" s="653" t="s">
        <v>2276</v>
      </c>
      <c r="U13" s="582"/>
      <c r="V13" s="582"/>
      <c r="W13" s="582"/>
      <c r="X13" s="582"/>
      <c r="Y13" s="582"/>
    </row>
    <row r="14" spans="1:25">
      <c r="A14" s="652"/>
      <c r="B14" s="581"/>
      <c r="C14" s="581"/>
      <c r="D14" s="581"/>
      <c r="E14" s="581"/>
      <c r="F14" s="582"/>
      <c r="G14" s="746"/>
      <c r="H14" s="581"/>
      <c r="I14" s="582"/>
      <c r="J14" s="582"/>
      <c r="K14" s="582"/>
      <c r="L14" s="581"/>
      <c r="M14" s="581"/>
      <c r="N14" s="582"/>
      <c r="O14" s="581"/>
      <c r="P14" s="582"/>
      <c r="Q14" s="581"/>
      <c r="R14" s="582"/>
      <c r="S14" s="582"/>
      <c r="T14" s="653"/>
      <c r="U14" s="582"/>
      <c r="V14" s="582"/>
      <c r="W14" s="582"/>
      <c r="X14" s="582"/>
      <c r="Y14" s="582"/>
    </row>
    <row r="15" spans="1:25">
      <c r="A15" s="582"/>
      <c r="B15" s="582"/>
      <c r="C15" s="582"/>
      <c r="D15" s="582"/>
      <c r="E15" s="582"/>
      <c r="F15" s="582"/>
      <c r="G15" s="582"/>
      <c r="H15" s="581"/>
      <c r="I15" s="582"/>
      <c r="J15" s="582"/>
      <c r="K15" s="582"/>
      <c r="L15" s="581" t="s">
        <v>1123</v>
      </c>
      <c r="M15" s="581"/>
      <c r="N15" s="654"/>
      <c r="O15" s="581"/>
      <c r="P15" s="582"/>
      <c r="Q15" s="581"/>
      <c r="R15" s="582"/>
      <c r="S15" s="581"/>
      <c r="T15" s="582"/>
      <c r="U15" s="582"/>
      <c r="V15" s="582"/>
      <c r="W15" s="582"/>
      <c r="X15" s="582"/>
      <c r="Y15" s="582"/>
    </row>
    <row r="16" spans="1:25">
      <c r="A16" s="582"/>
      <c r="B16" s="582"/>
      <c r="C16" s="582"/>
      <c r="D16" s="582"/>
      <c r="E16" s="582"/>
      <c r="F16" s="582"/>
      <c r="G16" s="582"/>
      <c r="H16" s="581"/>
      <c r="I16" s="582"/>
      <c r="J16" s="582"/>
      <c r="K16" s="582"/>
      <c r="L16" s="581"/>
      <c r="M16" s="581"/>
      <c r="N16" s="654"/>
      <c r="O16" s="581"/>
      <c r="P16" s="582"/>
      <c r="Q16" s="581"/>
      <c r="R16" s="582"/>
      <c r="S16" s="581"/>
      <c r="T16" s="582"/>
      <c r="U16" s="582"/>
      <c r="V16" s="582"/>
      <c r="W16" s="582"/>
      <c r="X16" s="582"/>
      <c r="Y16" s="582"/>
    </row>
    <row r="17" spans="1:25">
      <c r="A17" s="655" t="s">
        <v>1946</v>
      </c>
      <c r="B17" s="605"/>
      <c r="C17" s="733"/>
      <c r="D17" s="733"/>
      <c r="E17" s="733"/>
      <c r="F17" s="733"/>
      <c r="G17" s="733"/>
      <c r="H17" s="733"/>
      <c r="I17" s="733"/>
      <c r="J17" s="733"/>
      <c r="K17" s="733"/>
      <c r="L17" s="733"/>
      <c r="M17" s="733"/>
      <c r="N17" s="733"/>
      <c r="O17" s="733"/>
      <c r="P17" s="733"/>
      <c r="Q17" s="733"/>
      <c r="R17" s="733"/>
      <c r="S17" s="733"/>
      <c r="T17" s="733"/>
      <c r="U17" s="732"/>
      <c r="V17" s="732"/>
      <c r="W17" s="732"/>
      <c r="X17" s="194" t="s">
        <v>2284</v>
      </c>
      <c r="Y17" s="582"/>
    </row>
    <row r="18" spans="1:25">
      <c r="A18" s="655" t="s">
        <v>1948</v>
      </c>
      <c r="B18" s="605"/>
      <c r="C18" s="733"/>
      <c r="D18" s="733"/>
      <c r="E18" s="733"/>
      <c r="F18" s="733"/>
      <c r="G18" s="733"/>
      <c r="H18" s="733"/>
      <c r="I18" s="733"/>
      <c r="J18" s="733"/>
      <c r="K18" s="733"/>
      <c r="L18" s="733"/>
      <c r="M18" s="733"/>
      <c r="N18" s="733"/>
      <c r="O18" s="733"/>
      <c r="P18" s="733"/>
      <c r="Q18" s="733"/>
      <c r="R18" s="733"/>
      <c r="S18" s="733"/>
      <c r="T18" s="733"/>
      <c r="U18" s="732"/>
      <c r="V18" s="732"/>
      <c r="W18" s="732"/>
      <c r="X18" s="732"/>
    </row>
    <row r="19" spans="1:25">
      <c r="A19" s="747"/>
      <c r="B19" s="748" t="s">
        <v>2277</v>
      </c>
      <c r="C19" s="732"/>
      <c r="D19" s="732"/>
      <c r="E19" s="732"/>
      <c r="F19" s="732"/>
      <c r="G19" s="732"/>
      <c r="H19" s="732"/>
      <c r="I19" s="732"/>
      <c r="J19" s="732"/>
      <c r="K19" s="732"/>
      <c r="L19" s="732"/>
      <c r="M19" s="732"/>
      <c r="N19" s="732"/>
      <c r="O19" s="732"/>
      <c r="P19" s="732"/>
      <c r="Q19" s="732"/>
      <c r="R19" s="732"/>
      <c r="S19" s="732"/>
      <c r="T19" s="732"/>
      <c r="U19" s="732"/>
      <c r="V19" s="732"/>
      <c r="W19" s="732"/>
      <c r="X19" s="732"/>
    </row>
  </sheetData>
  <mergeCells count="28">
    <mergeCell ref="O7:P7"/>
    <mergeCell ref="A9:A11"/>
    <mergeCell ref="I7:I8"/>
    <mergeCell ref="J7:J8"/>
    <mergeCell ref="K7:K8"/>
    <mergeCell ref="L7:L8"/>
    <mergeCell ref="A5:X5"/>
    <mergeCell ref="A6:A8"/>
    <mergeCell ref="B6:B8"/>
    <mergeCell ref="C6:F6"/>
    <mergeCell ref="G6:R6"/>
    <mergeCell ref="S6:X6"/>
    <mergeCell ref="C7:E7"/>
    <mergeCell ref="F7:F8"/>
    <mergeCell ref="G7:G8"/>
    <mergeCell ref="H7:H8"/>
    <mergeCell ref="Q7:R7"/>
    <mergeCell ref="S7:S8"/>
    <mergeCell ref="T7:T8"/>
    <mergeCell ref="U7:V7"/>
    <mergeCell ref="W7:X7"/>
    <mergeCell ref="N7:N8"/>
    <mergeCell ref="A4:X4"/>
    <mergeCell ref="T1:U1"/>
    <mergeCell ref="V1:X1"/>
    <mergeCell ref="T2:U2"/>
    <mergeCell ref="V2:X2"/>
    <mergeCell ref="A3:X3"/>
  </mergeCells>
  <phoneticPr fontId="14" type="noConversion"/>
  <hyperlinks>
    <hyperlink ref="Y1" location="預告統計資料發布時間表!A1" display="返回發布時間表" xr:uid="{00000000-0004-0000-5900-000000000000}"/>
  </hyperlink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U17"/>
  <sheetViews>
    <sheetView topLeftCell="C1" workbookViewId="0">
      <selection activeCell="U1" sqref="U1:U1048576"/>
    </sheetView>
  </sheetViews>
  <sheetFormatPr defaultRowHeight="16.149999999999999"/>
  <cols>
    <col min="21" max="21" width="8.69921875"/>
  </cols>
  <sheetData>
    <row r="1" spans="1:21" ht="32.25">
      <c r="A1" s="633" t="s">
        <v>1917</v>
      </c>
      <c r="B1" s="634"/>
      <c r="C1" s="750"/>
      <c r="D1" s="750"/>
      <c r="E1" s="750"/>
      <c r="F1" s="733"/>
      <c r="G1" s="733"/>
      <c r="H1" s="733"/>
      <c r="I1" s="733"/>
      <c r="J1" s="733"/>
      <c r="K1" s="733"/>
      <c r="L1" s="732"/>
      <c r="M1" s="732"/>
      <c r="N1" s="732"/>
      <c r="O1" s="732"/>
      <c r="P1" s="1448"/>
      <c r="Q1" s="1448"/>
      <c r="R1" s="751" t="s">
        <v>1132</v>
      </c>
      <c r="S1" s="1449" t="s">
        <v>2286</v>
      </c>
      <c r="T1" s="1449"/>
      <c r="U1" s="583" t="s">
        <v>1326</v>
      </c>
    </row>
    <row r="2" spans="1:21">
      <c r="A2" s="734" t="s">
        <v>1921</v>
      </c>
      <c r="B2" s="752" t="s">
        <v>2287</v>
      </c>
      <c r="C2" s="750"/>
      <c r="D2" s="750"/>
      <c r="E2" s="750"/>
      <c r="F2" s="733"/>
      <c r="G2" s="733"/>
      <c r="H2" s="733"/>
      <c r="I2" s="733"/>
      <c r="J2" s="733"/>
      <c r="K2" s="733"/>
      <c r="L2" s="732"/>
      <c r="M2" s="732"/>
      <c r="N2" s="732"/>
      <c r="O2" s="732"/>
      <c r="P2" s="1448"/>
      <c r="Q2" s="1448"/>
      <c r="R2" s="751" t="s">
        <v>2288</v>
      </c>
      <c r="S2" s="1450" t="s">
        <v>2289</v>
      </c>
      <c r="T2" s="1450"/>
      <c r="U2" s="582"/>
    </row>
    <row r="3" spans="1:21" ht="22.5">
      <c r="A3" s="1451" t="s">
        <v>2290</v>
      </c>
      <c r="B3" s="1451"/>
      <c r="C3" s="1451"/>
      <c r="D3" s="1451"/>
      <c r="E3" s="1451"/>
      <c r="F3" s="1451"/>
      <c r="G3" s="1451"/>
      <c r="H3" s="1451"/>
      <c r="I3" s="1451"/>
      <c r="J3" s="1451"/>
      <c r="K3" s="1451"/>
      <c r="L3" s="1451"/>
      <c r="M3" s="1451"/>
      <c r="N3" s="1451"/>
      <c r="O3" s="1451"/>
      <c r="P3" s="1451"/>
      <c r="Q3" s="1451"/>
      <c r="R3" s="1451"/>
      <c r="S3" s="1451"/>
      <c r="T3" s="1451"/>
      <c r="U3" s="582"/>
    </row>
    <row r="4" spans="1:21">
      <c r="A4" s="732"/>
      <c r="B4" s="732"/>
      <c r="C4" s="732"/>
      <c r="D4" s="732"/>
      <c r="E4" s="732"/>
      <c r="F4" s="732"/>
      <c r="G4" s="732"/>
      <c r="H4" s="732"/>
      <c r="I4" s="732"/>
      <c r="J4" s="732"/>
      <c r="K4" s="732"/>
      <c r="L4" s="732"/>
      <c r="M4" s="732"/>
      <c r="N4" s="732"/>
      <c r="O4" s="732"/>
      <c r="P4" s="732"/>
      <c r="Q4" s="732"/>
      <c r="R4" s="732"/>
      <c r="S4" s="732"/>
      <c r="T4" s="732"/>
      <c r="U4" s="582"/>
    </row>
    <row r="5" spans="1:21" ht="16.7" thickBot="1">
      <c r="A5" s="1452" t="s">
        <v>2314</v>
      </c>
      <c r="B5" s="1452"/>
      <c r="C5" s="1452"/>
      <c r="D5" s="1452"/>
      <c r="E5" s="1452"/>
      <c r="F5" s="1452"/>
      <c r="G5" s="1452"/>
      <c r="H5" s="1452"/>
      <c r="I5" s="1452"/>
      <c r="J5" s="1452"/>
      <c r="K5" s="1452"/>
      <c r="L5" s="1452"/>
      <c r="M5" s="1452"/>
      <c r="N5" s="1452"/>
      <c r="O5" s="1452"/>
      <c r="P5" s="1452"/>
      <c r="Q5" s="1452"/>
      <c r="R5" s="1452"/>
      <c r="S5" s="1452"/>
      <c r="T5" s="1452"/>
      <c r="U5" s="639"/>
    </row>
    <row r="6" spans="1:21">
      <c r="A6" s="1348" t="s">
        <v>2291</v>
      </c>
      <c r="B6" s="1153" t="s">
        <v>2292</v>
      </c>
      <c r="C6" s="1296" t="s">
        <v>2251</v>
      </c>
      <c r="D6" s="1268"/>
      <c r="E6" s="1268"/>
      <c r="F6" s="1296" t="s">
        <v>2293</v>
      </c>
      <c r="G6" s="1268"/>
      <c r="H6" s="1297"/>
      <c r="I6" s="1296" t="s">
        <v>2294</v>
      </c>
      <c r="J6" s="1268"/>
      <c r="K6" s="1297"/>
      <c r="L6" s="1296" t="s">
        <v>2295</v>
      </c>
      <c r="M6" s="1268"/>
      <c r="N6" s="1297"/>
      <c r="O6" s="1296" t="s">
        <v>2296</v>
      </c>
      <c r="P6" s="1268"/>
      <c r="Q6" s="1268"/>
      <c r="R6" s="1296" t="s">
        <v>2297</v>
      </c>
      <c r="S6" s="1268"/>
      <c r="T6" s="1268"/>
      <c r="U6" s="639"/>
    </row>
    <row r="7" spans="1:21" ht="32.85" thickBot="1">
      <c r="A7" s="1442"/>
      <c r="B7" s="1295"/>
      <c r="C7" s="753" t="s">
        <v>2298</v>
      </c>
      <c r="D7" s="753" t="s">
        <v>2299</v>
      </c>
      <c r="E7" s="753" t="s">
        <v>2300</v>
      </c>
      <c r="F7" s="739" t="s">
        <v>2301</v>
      </c>
      <c r="G7" s="739" t="s">
        <v>2302</v>
      </c>
      <c r="H7" s="739" t="s">
        <v>2303</v>
      </c>
      <c r="I7" s="739" t="s">
        <v>2304</v>
      </c>
      <c r="J7" s="739" t="s">
        <v>2302</v>
      </c>
      <c r="K7" s="739" t="s">
        <v>2303</v>
      </c>
      <c r="L7" s="739" t="s">
        <v>2305</v>
      </c>
      <c r="M7" s="739" t="s">
        <v>2302</v>
      </c>
      <c r="N7" s="739" t="s">
        <v>2306</v>
      </c>
      <c r="O7" s="739" t="s">
        <v>2304</v>
      </c>
      <c r="P7" s="739" t="s">
        <v>2307</v>
      </c>
      <c r="Q7" s="740" t="s">
        <v>2303</v>
      </c>
      <c r="R7" s="739" t="s">
        <v>2304</v>
      </c>
      <c r="S7" s="739" t="s">
        <v>2302</v>
      </c>
      <c r="T7" s="740" t="s">
        <v>2303</v>
      </c>
      <c r="U7" s="639"/>
    </row>
    <row r="8" spans="1:21">
      <c r="A8" s="1351" t="s">
        <v>2308</v>
      </c>
      <c r="B8" s="741" t="s">
        <v>2309</v>
      </c>
      <c r="C8" s="754">
        <v>2</v>
      </c>
      <c r="D8" s="754">
        <v>2</v>
      </c>
      <c r="E8" s="754" t="s">
        <v>2279</v>
      </c>
      <c r="F8" s="749">
        <v>7076</v>
      </c>
      <c r="G8" s="749">
        <v>2320</v>
      </c>
      <c r="H8" s="749">
        <v>4756</v>
      </c>
      <c r="I8" s="749">
        <v>5286</v>
      </c>
      <c r="J8" s="749">
        <v>2320</v>
      </c>
      <c r="K8" s="749">
        <v>2966</v>
      </c>
      <c r="L8" s="749">
        <v>1790</v>
      </c>
      <c r="M8" s="742">
        <v>0</v>
      </c>
      <c r="N8" s="759">
        <v>1790</v>
      </c>
      <c r="O8" s="742">
        <v>233</v>
      </c>
      <c r="P8" s="742">
        <v>29</v>
      </c>
      <c r="Q8" s="755">
        <v>204</v>
      </c>
      <c r="R8" s="742">
        <v>28</v>
      </c>
      <c r="S8" s="742">
        <v>12</v>
      </c>
      <c r="T8" s="755">
        <v>16</v>
      </c>
      <c r="U8" s="639"/>
    </row>
    <row r="9" spans="1:21">
      <c r="A9" s="1351"/>
      <c r="B9" s="586" t="s">
        <v>2310</v>
      </c>
      <c r="C9" s="754">
        <v>2</v>
      </c>
      <c r="D9" s="754">
        <v>2</v>
      </c>
      <c r="E9" s="754" t="s">
        <v>2279</v>
      </c>
      <c r="F9" s="749">
        <v>7076</v>
      </c>
      <c r="G9" s="749">
        <v>2320</v>
      </c>
      <c r="H9" s="749">
        <v>4756</v>
      </c>
      <c r="I9" s="749">
        <v>5286</v>
      </c>
      <c r="J9" s="749">
        <v>2320</v>
      </c>
      <c r="K9" s="749">
        <v>2966</v>
      </c>
      <c r="L9" s="749">
        <v>1790</v>
      </c>
      <c r="M9" s="742">
        <v>0</v>
      </c>
      <c r="N9" s="759">
        <v>1790</v>
      </c>
      <c r="O9" s="742">
        <v>233</v>
      </c>
      <c r="P9" s="742">
        <v>29</v>
      </c>
      <c r="Q9" s="755">
        <v>204</v>
      </c>
      <c r="R9" s="742">
        <v>28</v>
      </c>
      <c r="S9" s="742">
        <v>12</v>
      </c>
      <c r="T9" s="755">
        <v>16</v>
      </c>
      <c r="U9" s="581"/>
    </row>
    <row r="10" spans="1:21">
      <c r="A10" s="1444"/>
      <c r="B10" s="586" t="s">
        <v>2311</v>
      </c>
      <c r="C10" s="756" t="s">
        <v>2315</v>
      </c>
      <c r="D10" s="756" t="s">
        <v>1208</v>
      </c>
      <c r="E10" s="756" t="s">
        <v>2316</v>
      </c>
      <c r="F10" s="757" t="s">
        <v>2282</v>
      </c>
      <c r="G10" s="757" t="s">
        <v>1208</v>
      </c>
      <c r="H10" s="757" t="s">
        <v>2111</v>
      </c>
      <c r="I10" s="757" t="s">
        <v>2280</v>
      </c>
      <c r="J10" s="757" t="s">
        <v>2316</v>
      </c>
      <c r="K10" s="757" t="s">
        <v>2111</v>
      </c>
      <c r="L10" s="757" t="s">
        <v>2111</v>
      </c>
      <c r="M10" s="757" t="s">
        <v>2317</v>
      </c>
      <c r="N10" s="758" t="s">
        <v>1208</v>
      </c>
      <c r="O10" s="757" t="s">
        <v>1208</v>
      </c>
      <c r="P10" s="757" t="s">
        <v>1208</v>
      </c>
      <c r="Q10" s="758" t="s">
        <v>2281</v>
      </c>
      <c r="R10" s="757" t="s">
        <v>1208</v>
      </c>
      <c r="S10" s="757" t="s">
        <v>2281</v>
      </c>
      <c r="T10" s="758" t="s">
        <v>2111</v>
      </c>
      <c r="U10" s="582"/>
    </row>
    <row r="11" spans="1:21" ht="16.7" thickBot="1">
      <c r="A11" s="646" t="s">
        <v>2312</v>
      </c>
      <c r="B11" s="647"/>
      <c r="C11" s="647"/>
      <c r="D11" s="647"/>
      <c r="E11" s="647"/>
      <c r="F11" s="648"/>
      <c r="G11" s="649"/>
      <c r="H11" s="649"/>
      <c r="I11" s="648"/>
      <c r="J11" s="649"/>
      <c r="K11" s="649"/>
      <c r="L11" s="648"/>
      <c r="M11" s="647"/>
      <c r="N11" s="647"/>
      <c r="O11" s="650"/>
      <c r="P11" s="651"/>
      <c r="Q11" s="648"/>
      <c r="R11" s="650"/>
      <c r="S11" s="651"/>
      <c r="T11" s="648"/>
      <c r="U11" s="582"/>
    </row>
    <row r="12" spans="1:21">
      <c r="A12" s="652" t="s">
        <v>1943</v>
      </c>
      <c r="B12" s="581"/>
      <c r="C12" s="581"/>
      <c r="D12" s="581"/>
      <c r="E12" s="581"/>
      <c r="F12" s="582"/>
      <c r="G12" s="652" t="s">
        <v>1820</v>
      </c>
      <c r="H12" s="581"/>
      <c r="I12" s="582"/>
      <c r="J12" s="582"/>
      <c r="K12" s="581" t="s">
        <v>1120</v>
      </c>
      <c r="L12" s="581"/>
      <c r="M12" s="582"/>
      <c r="N12" s="582"/>
      <c r="O12" s="582"/>
      <c r="P12" s="653" t="s">
        <v>2276</v>
      </c>
      <c r="Q12" s="581"/>
      <c r="R12" s="582"/>
      <c r="S12" s="582"/>
      <c r="T12" s="581"/>
      <c r="U12" s="582"/>
    </row>
    <row r="13" spans="1:21">
      <c r="A13" s="652"/>
      <c r="B13" s="581"/>
      <c r="C13" s="581"/>
      <c r="D13" s="581"/>
      <c r="E13" s="581"/>
      <c r="F13" s="582"/>
      <c r="G13" s="652"/>
      <c r="H13" s="581"/>
      <c r="I13" s="582"/>
      <c r="J13" s="582"/>
      <c r="K13" s="581"/>
      <c r="L13" s="581"/>
      <c r="M13" s="582"/>
      <c r="N13" s="582"/>
      <c r="O13" s="582"/>
      <c r="P13" s="653"/>
      <c r="Q13" s="581"/>
      <c r="R13" s="582"/>
      <c r="S13" s="582"/>
      <c r="T13" s="581"/>
      <c r="U13" s="582"/>
    </row>
    <row r="14" spans="1:21">
      <c r="A14" s="582"/>
      <c r="B14" s="582"/>
      <c r="C14" s="582"/>
      <c r="D14" s="582"/>
      <c r="E14" s="582"/>
      <c r="F14" s="582"/>
      <c r="G14" s="582"/>
      <c r="H14" s="581"/>
      <c r="I14" s="582"/>
      <c r="J14" s="582"/>
      <c r="K14" s="581" t="s">
        <v>1123</v>
      </c>
      <c r="L14" s="581"/>
      <c r="M14" s="654"/>
      <c r="N14" s="581"/>
      <c r="O14" s="582"/>
      <c r="P14" s="581"/>
      <c r="Q14" s="581"/>
      <c r="R14" s="582"/>
      <c r="S14" s="581"/>
      <c r="T14" s="581"/>
      <c r="U14" s="582"/>
    </row>
    <row r="15" spans="1:21">
      <c r="A15" s="582"/>
      <c r="B15" s="582"/>
      <c r="C15" s="582"/>
      <c r="D15" s="582"/>
      <c r="E15" s="582"/>
      <c r="F15" s="582"/>
      <c r="G15" s="582"/>
      <c r="H15" s="581"/>
      <c r="I15" s="582"/>
      <c r="J15" s="582"/>
      <c r="K15" s="581"/>
      <c r="L15" s="581"/>
      <c r="M15" s="654"/>
      <c r="N15" s="581"/>
      <c r="O15" s="582"/>
      <c r="P15" s="581"/>
      <c r="Q15" s="581"/>
      <c r="R15" s="582"/>
      <c r="S15" s="581"/>
      <c r="T15" s="581"/>
      <c r="U15" s="582"/>
    </row>
    <row r="16" spans="1:21">
      <c r="A16" s="655" t="s">
        <v>1946</v>
      </c>
      <c r="B16" s="605"/>
      <c r="C16" s="605"/>
      <c r="D16" s="605"/>
      <c r="E16" s="605"/>
      <c r="F16" s="733"/>
      <c r="G16" s="733"/>
      <c r="H16" s="733"/>
      <c r="I16" s="733"/>
      <c r="J16" s="733"/>
      <c r="K16" s="733"/>
      <c r="L16" s="733"/>
      <c r="M16" s="733"/>
      <c r="N16" s="733"/>
      <c r="O16" s="733"/>
      <c r="P16" s="733"/>
      <c r="Q16" s="733"/>
      <c r="R16" s="733"/>
      <c r="S16" s="733"/>
      <c r="T16" s="194" t="s">
        <v>2318</v>
      </c>
      <c r="U16" s="582"/>
    </row>
    <row r="17" spans="1:21">
      <c r="A17" s="655" t="s">
        <v>2313</v>
      </c>
      <c r="B17" s="605"/>
      <c r="C17" s="605"/>
      <c r="D17" s="605"/>
      <c r="E17" s="605"/>
      <c r="F17" s="733"/>
      <c r="G17" s="733"/>
      <c r="H17" s="733"/>
      <c r="I17" s="733"/>
      <c r="J17" s="733"/>
      <c r="K17" s="733"/>
      <c r="L17" s="733"/>
      <c r="M17" s="733"/>
      <c r="N17" s="733"/>
      <c r="O17" s="733"/>
      <c r="P17" s="733"/>
      <c r="Q17" s="733"/>
      <c r="R17" s="733"/>
      <c r="S17" s="733"/>
      <c r="T17" s="733"/>
      <c r="U17" s="582"/>
    </row>
  </sheetData>
  <mergeCells count="14">
    <mergeCell ref="L6:N6"/>
    <mergeCell ref="O6:Q6"/>
    <mergeCell ref="R6:T6"/>
    <mergeCell ref="A8:A10"/>
    <mergeCell ref="P1:Q2"/>
    <mergeCell ref="S1:T1"/>
    <mergeCell ref="S2:T2"/>
    <mergeCell ref="A3:T3"/>
    <mergeCell ref="A5:T5"/>
    <mergeCell ref="A6:A7"/>
    <mergeCell ref="B6:B7"/>
    <mergeCell ref="C6:E6"/>
    <mergeCell ref="F6:H6"/>
    <mergeCell ref="I6:K6"/>
  </mergeCells>
  <phoneticPr fontId="14" type="noConversion"/>
  <hyperlinks>
    <hyperlink ref="U1" location="預告統計資料發布時間表!A1" display="返回發布時間表" xr:uid="{00000000-0004-0000-5A00-000000000000}"/>
  </hyperlink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W18"/>
  <sheetViews>
    <sheetView topLeftCell="G1" workbookViewId="0">
      <selection activeCell="W1" sqref="W1:W1048576"/>
    </sheetView>
  </sheetViews>
  <sheetFormatPr defaultRowHeight="16.149999999999999"/>
  <cols>
    <col min="23" max="23" width="8.69921875"/>
  </cols>
  <sheetData>
    <row r="1" spans="1:23">
      <c r="A1" s="633" t="s">
        <v>1917</v>
      </c>
      <c r="B1" s="634"/>
      <c r="C1" s="732"/>
      <c r="D1" s="760"/>
      <c r="E1" s="750"/>
      <c r="F1" s="750"/>
      <c r="G1" s="750"/>
      <c r="H1" s="732"/>
      <c r="I1" s="733"/>
      <c r="J1" s="733"/>
      <c r="K1" s="733"/>
      <c r="L1" s="733"/>
      <c r="M1" s="733"/>
      <c r="N1" s="733"/>
      <c r="O1" s="733"/>
      <c r="P1" s="733"/>
      <c r="Q1" s="732"/>
      <c r="R1" s="1281" t="s">
        <v>1132</v>
      </c>
      <c r="S1" s="1282"/>
      <c r="T1" s="1281" t="s">
        <v>2319</v>
      </c>
      <c r="U1" s="1281"/>
      <c r="V1" s="1281"/>
      <c r="W1" s="583" t="s">
        <v>1326</v>
      </c>
    </row>
    <row r="2" spans="1:23">
      <c r="A2" s="734" t="s">
        <v>1921</v>
      </c>
      <c r="B2" s="637" t="s">
        <v>2320</v>
      </c>
      <c r="C2" s="732"/>
      <c r="D2" s="637"/>
      <c r="E2" s="750"/>
      <c r="F2" s="750"/>
      <c r="G2" s="750"/>
      <c r="H2" s="733"/>
      <c r="I2" s="733"/>
      <c r="J2" s="733"/>
      <c r="K2" s="733"/>
      <c r="L2" s="733"/>
      <c r="M2" s="733"/>
      <c r="N2" s="733"/>
      <c r="O2" s="733"/>
      <c r="P2" s="733"/>
      <c r="Q2" s="732"/>
      <c r="R2" s="1281" t="s">
        <v>1071</v>
      </c>
      <c r="S2" s="1282"/>
      <c r="T2" s="1283" t="s">
        <v>2321</v>
      </c>
      <c r="U2" s="1283"/>
      <c r="V2" s="1283"/>
      <c r="W2" s="582"/>
    </row>
    <row r="3" spans="1:23" ht="22.5">
      <c r="A3" s="761"/>
      <c r="B3" s="761"/>
      <c r="C3" s="761"/>
      <c r="D3" s="761"/>
      <c r="E3" s="761"/>
      <c r="F3" s="761"/>
      <c r="G3" s="761"/>
      <c r="H3" s="761"/>
      <c r="I3" s="761"/>
      <c r="J3" s="761"/>
      <c r="K3" s="761"/>
      <c r="L3" s="761"/>
      <c r="M3" s="761"/>
      <c r="N3" s="761"/>
      <c r="O3" s="761"/>
      <c r="P3" s="761"/>
      <c r="Q3" s="761"/>
      <c r="R3" s="761"/>
      <c r="S3" s="761"/>
      <c r="T3" s="761"/>
      <c r="U3" s="761"/>
      <c r="V3" s="761"/>
      <c r="W3" s="582"/>
    </row>
    <row r="4" spans="1:23" ht="22.5">
      <c r="A4" s="1453" t="s">
        <v>2350</v>
      </c>
      <c r="B4" s="1453"/>
      <c r="C4" s="1453"/>
      <c r="D4" s="1453"/>
      <c r="E4" s="1453"/>
      <c r="F4" s="1453"/>
      <c r="G4" s="1453"/>
      <c r="H4" s="1453"/>
      <c r="I4" s="1453"/>
      <c r="J4" s="1453"/>
      <c r="K4" s="1453"/>
      <c r="L4" s="1453"/>
      <c r="M4" s="1453"/>
      <c r="N4" s="1453"/>
      <c r="O4" s="1453"/>
      <c r="P4" s="1453"/>
      <c r="Q4" s="1453"/>
      <c r="R4" s="1453"/>
      <c r="S4" s="1453"/>
      <c r="T4" s="1453"/>
      <c r="U4" s="1453"/>
      <c r="V4" s="1453"/>
      <c r="W4" s="582"/>
    </row>
    <row r="5" spans="1:23">
      <c r="A5" s="732"/>
      <c r="B5" s="732"/>
      <c r="C5" s="732"/>
      <c r="D5" s="732"/>
      <c r="E5" s="732"/>
      <c r="F5" s="732"/>
      <c r="G5" s="732"/>
      <c r="H5" s="762"/>
      <c r="I5" s="762"/>
      <c r="J5" s="762"/>
      <c r="K5" s="762"/>
      <c r="L5" s="762"/>
      <c r="M5" s="762"/>
      <c r="N5" s="762"/>
      <c r="O5" s="762"/>
      <c r="P5" s="762"/>
      <c r="Q5" s="762"/>
      <c r="R5" s="762"/>
      <c r="S5" s="762"/>
      <c r="T5" s="762"/>
      <c r="U5" s="762"/>
      <c r="V5" s="762"/>
      <c r="W5" s="639"/>
    </row>
    <row r="6" spans="1:23" ht="16.7" thickBot="1">
      <c r="A6" s="1452" t="s">
        <v>2351</v>
      </c>
      <c r="B6" s="1452"/>
      <c r="C6" s="1452"/>
      <c r="D6" s="1452"/>
      <c r="E6" s="1452"/>
      <c r="F6" s="1452"/>
      <c r="G6" s="1452"/>
      <c r="H6" s="1452"/>
      <c r="I6" s="1452"/>
      <c r="J6" s="1452"/>
      <c r="K6" s="1452"/>
      <c r="L6" s="1452"/>
      <c r="M6" s="1452"/>
      <c r="N6" s="1452"/>
      <c r="O6" s="1452"/>
      <c r="P6" s="1452"/>
      <c r="Q6" s="1452"/>
      <c r="R6" s="1452"/>
      <c r="S6" s="1452"/>
      <c r="T6" s="1452"/>
      <c r="U6" s="1452"/>
      <c r="V6" s="1452"/>
      <c r="W6" s="639"/>
    </row>
    <row r="7" spans="1:23">
      <c r="A7" s="1348" t="s">
        <v>2246</v>
      </c>
      <c r="B7" s="1298" t="s">
        <v>2322</v>
      </c>
      <c r="C7" s="1455"/>
      <c r="D7" s="1455"/>
      <c r="E7" s="1455"/>
      <c r="F7" s="1455"/>
      <c r="G7" s="1456"/>
      <c r="H7" s="1298" t="s">
        <v>2323</v>
      </c>
      <c r="I7" s="1348"/>
      <c r="J7" s="1443" t="s">
        <v>2324</v>
      </c>
      <c r="K7" s="1443"/>
      <c r="L7" s="1443"/>
      <c r="M7" s="1443"/>
      <c r="N7" s="1298" t="s">
        <v>2325</v>
      </c>
      <c r="O7" s="1299"/>
      <c r="P7" s="1299"/>
      <c r="Q7" s="1348"/>
      <c r="R7" s="1298" t="s">
        <v>2326</v>
      </c>
      <c r="S7" s="1299"/>
      <c r="T7" s="1299"/>
      <c r="U7" s="1456"/>
      <c r="V7" s="1298" t="s">
        <v>2327</v>
      </c>
      <c r="W7" s="639"/>
    </row>
    <row r="8" spans="1:23">
      <c r="A8" s="1351"/>
      <c r="B8" s="1257" t="s">
        <v>2328</v>
      </c>
      <c r="C8" s="1460"/>
      <c r="D8" s="1460"/>
      <c r="E8" s="1458"/>
      <c r="F8" s="1257" t="s">
        <v>2329</v>
      </c>
      <c r="G8" s="1458"/>
      <c r="H8" s="1457"/>
      <c r="I8" s="1444"/>
      <c r="J8" s="1450"/>
      <c r="K8" s="1450"/>
      <c r="L8" s="1450"/>
      <c r="M8" s="1450"/>
      <c r="N8" s="1457"/>
      <c r="O8" s="1322"/>
      <c r="P8" s="1322"/>
      <c r="Q8" s="1444"/>
      <c r="R8" s="1457"/>
      <c r="S8" s="1322"/>
      <c r="T8" s="1322"/>
      <c r="U8" s="1462"/>
      <c r="V8" s="1349"/>
      <c r="W8" s="639"/>
    </row>
    <row r="9" spans="1:23">
      <c r="A9" s="1351"/>
      <c r="B9" s="1257" t="s">
        <v>2330</v>
      </c>
      <c r="C9" s="1458"/>
      <c r="D9" s="1257" t="s">
        <v>2331</v>
      </c>
      <c r="E9" s="1458"/>
      <c r="F9" s="1257" t="s">
        <v>2332</v>
      </c>
      <c r="G9" s="1458"/>
      <c r="H9" s="1364" t="s">
        <v>2333</v>
      </c>
      <c r="I9" s="1364" t="s">
        <v>2334</v>
      </c>
      <c r="J9" s="1257" t="s">
        <v>2335</v>
      </c>
      <c r="K9" s="1458"/>
      <c r="L9" s="1257" t="s">
        <v>2336</v>
      </c>
      <c r="M9" s="1458" t="s">
        <v>2337</v>
      </c>
      <c r="N9" s="1257" t="s">
        <v>2335</v>
      </c>
      <c r="O9" s="1458"/>
      <c r="P9" s="1257" t="s">
        <v>2336</v>
      </c>
      <c r="Q9" s="1458" t="s">
        <v>2337</v>
      </c>
      <c r="R9" s="1257" t="s">
        <v>2338</v>
      </c>
      <c r="S9" s="1458"/>
      <c r="T9" s="1257" t="s">
        <v>2339</v>
      </c>
      <c r="U9" s="1458"/>
      <c r="V9" s="1349"/>
      <c r="W9" s="581"/>
    </row>
    <row r="10" spans="1:23" ht="16.7" thickBot="1">
      <c r="A10" s="1454"/>
      <c r="B10" s="763" t="s">
        <v>2340</v>
      </c>
      <c r="C10" s="763" t="s">
        <v>2341</v>
      </c>
      <c r="D10" s="763" t="s">
        <v>2340</v>
      </c>
      <c r="E10" s="763" t="s">
        <v>2341</v>
      </c>
      <c r="F10" s="763" t="s">
        <v>2340</v>
      </c>
      <c r="G10" s="763" t="s">
        <v>2341</v>
      </c>
      <c r="H10" s="1461"/>
      <c r="I10" s="1461"/>
      <c r="J10" s="763" t="s">
        <v>2340</v>
      </c>
      <c r="K10" s="763" t="s">
        <v>2341</v>
      </c>
      <c r="L10" s="763" t="s">
        <v>2340</v>
      </c>
      <c r="M10" s="763" t="s">
        <v>2341</v>
      </c>
      <c r="N10" s="763" t="s">
        <v>2342</v>
      </c>
      <c r="O10" s="763" t="s">
        <v>2343</v>
      </c>
      <c r="P10" s="763" t="s">
        <v>2342</v>
      </c>
      <c r="Q10" s="763" t="s">
        <v>2343</v>
      </c>
      <c r="R10" s="763" t="s">
        <v>2342</v>
      </c>
      <c r="S10" s="763" t="s">
        <v>2341</v>
      </c>
      <c r="T10" s="763" t="s">
        <v>2342</v>
      </c>
      <c r="U10" s="763" t="s">
        <v>2343</v>
      </c>
      <c r="V10" s="1459"/>
      <c r="W10" s="582"/>
    </row>
    <row r="11" spans="1:23">
      <c r="A11" s="420"/>
      <c r="B11" s="420" t="s">
        <v>2281</v>
      </c>
      <c r="C11" s="421" t="s">
        <v>1208</v>
      </c>
      <c r="D11" s="421" t="s">
        <v>2279</v>
      </c>
      <c r="E11" s="421" t="s">
        <v>2281</v>
      </c>
      <c r="F11" s="421" t="s">
        <v>2281</v>
      </c>
      <c r="G11" s="421" t="s">
        <v>1208</v>
      </c>
      <c r="H11" s="764">
        <v>1</v>
      </c>
      <c r="I11" s="764">
        <v>4</v>
      </c>
      <c r="J11" s="764">
        <v>1</v>
      </c>
      <c r="K11" s="764" t="s">
        <v>2280</v>
      </c>
      <c r="L11" s="764" t="s">
        <v>2110</v>
      </c>
      <c r="M11" s="764" t="s">
        <v>1208</v>
      </c>
      <c r="N11" s="764" t="s">
        <v>2111</v>
      </c>
      <c r="O11" s="764" t="s">
        <v>2316</v>
      </c>
      <c r="P11" s="764" t="s">
        <v>2281</v>
      </c>
      <c r="Q11" s="764" t="s">
        <v>1208</v>
      </c>
      <c r="R11" s="764" t="s">
        <v>2111</v>
      </c>
      <c r="S11" s="764" t="s">
        <v>2316</v>
      </c>
      <c r="T11" s="764" t="s">
        <v>2352</v>
      </c>
      <c r="U11" s="765" t="s">
        <v>1208</v>
      </c>
      <c r="V11" s="765" t="s">
        <v>1208</v>
      </c>
      <c r="W11" s="582"/>
    </row>
    <row r="12" spans="1:23" ht="16.7" thickBot="1">
      <c r="A12" s="766" t="s">
        <v>2344</v>
      </c>
      <c r="B12" s="420" t="s">
        <v>2281</v>
      </c>
      <c r="C12" s="421" t="s">
        <v>1208</v>
      </c>
      <c r="D12" s="421" t="s">
        <v>2279</v>
      </c>
      <c r="E12" s="421" t="s">
        <v>2281</v>
      </c>
      <c r="F12" s="421" t="s">
        <v>2281</v>
      </c>
      <c r="G12" s="421" t="s">
        <v>1208</v>
      </c>
      <c r="H12" s="764">
        <v>1</v>
      </c>
      <c r="I12" s="764">
        <v>4</v>
      </c>
      <c r="J12" s="764">
        <v>1</v>
      </c>
      <c r="K12" s="764" t="s">
        <v>2280</v>
      </c>
      <c r="L12" s="764" t="s">
        <v>2110</v>
      </c>
      <c r="M12" s="764" t="s">
        <v>1208</v>
      </c>
      <c r="N12" s="764" t="s">
        <v>2111</v>
      </c>
      <c r="O12" s="764" t="s">
        <v>2316</v>
      </c>
      <c r="P12" s="764" t="s">
        <v>2281</v>
      </c>
      <c r="Q12" s="764" t="s">
        <v>1208</v>
      </c>
      <c r="R12" s="764" t="s">
        <v>2111</v>
      </c>
      <c r="S12" s="764" t="s">
        <v>2316</v>
      </c>
      <c r="T12" s="764" t="s">
        <v>2352</v>
      </c>
      <c r="U12" s="765" t="s">
        <v>1208</v>
      </c>
      <c r="V12" s="765" t="s">
        <v>1208</v>
      </c>
      <c r="W12" s="582"/>
    </row>
    <row r="13" spans="1:23">
      <c r="A13" s="652" t="s">
        <v>1943</v>
      </c>
      <c r="B13" s="652"/>
      <c r="C13" s="581"/>
      <c r="D13" s="581"/>
      <c r="E13" s="581"/>
      <c r="F13" s="581"/>
      <c r="G13" s="746" t="s">
        <v>1820</v>
      </c>
      <c r="H13" s="582"/>
      <c r="I13" s="582"/>
      <c r="J13" s="581" t="s">
        <v>2345</v>
      </c>
      <c r="K13" s="581"/>
      <c r="L13" s="581"/>
      <c r="M13" s="581"/>
      <c r="N13" s="582"/>
      <c r="O13" s="582"/>
      <c r="P13" s="582"/>
      <c r="Q13" s="653"/>
      <c r="R13" s="653" t="s">
        <v>2276</v>
      </c>
      <c r="S13" s="653"/>
      <c r="T13" s="582"/>
      <c r="U13" s="582"/>
      <c r="V13" s="581"/>
      <c r="W13" s="582"/>
    </row>
    <row r="14" spans="1:23">
      <c r="A14" s="652"/>
      <c r="B14" s="652"/>
      <c r="C14" s="581"/>
      <c r="D14" s="581"/>
      <c r="E14" s="581"/>
      <c r="F14" s="581"/>
      <c r="G14" s="746"/>
      <c r="H14" s="582"/>
      <c r="I14" s="582"/>
      <c r="J14" s="581"/>
      <c r="K14" s="581"/>
      <c r="L14" s="581"/>
      <c r="M14" s="581"/>
      <c r="N14" s="582"/>
      <c r="O14" s="582"/>
      <c r="P14" s="582"/>
      <c r="Q14" s="653"/>
      <c r="R14" s="653"/>
      <c r="S14" s="653"/>
      <c r="T14" s="582"/>
      <c r="U14" s="582"/>
      <c r="V14" s="581"/>
      <c r="W14" s="582"/>
    </row>
    <row r="15" spans="1:23">
      <c r="A15" s="582"/>
      <c r="B15" s="582"/>
      <c r="C15" s="582"/>
      <c r="D15" s="582"/>
      <c r="E15" s="582"/>
      <c r="F15" s="582"/>
      <c r="G15" s="582"/>
      <c r="H15" s="582"/>
      <c r="I15" s="582"/>
      <c r="J15" s="581" t="s">
        <v>2346</v>
      </c>
      <c r="K15" s="581"/>
      <c r="L15" s="581"/>
      <c r="M15" s="581"/>
      <c r="N15" s="654"/>
      <c r="O15" s="654"/>
      <c r="P15" s="654"/>
      <c r="Q15" s="581"/>
      <c r="R15" s="582"/>
      <c r="S15" s="582"/>
      <c r="T15" s="581"/>
      <c r="U15" s="581"/>
      <c r="V15" s="581"/>
      <c r="W15" s="582"/>
    </row>
    <row r="16" spans="1:23">
      <c r="A16" s="605" t="s">
        <v>2347</v>
      </c>
      <c r="B16" s="605"/>
      <c r="C16" s="605"/>
      <c r="D16" s="605"/>
      <c r="E16" s="605"/>
      <c r="F16" s="605"/>
      <c r="G16" s="605"/>
      <c r="H16" s="733"/>
      <c r="I16" s="733"/>
      <c r="J16" s="733"/>
      <c r="K16" s="733"/>
      <c r="L16" s="733"/>
      <c r="M16" s="733"/>
      <c r="N16" s="733"/>
      <c r="O16" s="733"/>
      <c r="P16" s="733"/>
      <c r="Q16" s="733"/>
      <c r="R16" s="733"/>
      <c r="S16" s="733"/>
      <c r="T16" s="733"/>
      <c r="U16" s="733"/>
      <c r="V16" s="194" t="s">
        <v>2353</v>
      </c>
      <c r="W16" s="582"/>
    </row>
    <row r="17" spans="1:23">
      <c r="A17" s="655" t="s">
        <v>2348</v>
      </c>
      <c r="B17" s="655"/>
      <c r="C17" s="605"/>
      <c r="D17" s="605"/>
      <c r="E17" s="605"/>
      <c r="F17" s="605"/>
      <c r="G17" s="605"/>
      <c r="H17" s="733"/>
      <c r="I17" s="733"/>
      <c r="J17" s="733"/>
      <c r="K17" s="733"/>
      <c r="L17" s="733"/>
      <c r="M17" s="733"/>
      <c r="N17" s="733"/>
      <c r="O17" s="733"/>
      <c r="P17" s="733"/>
      <c r="Q17" s="733"/>
      <c r="R17" s="733"/>
      <c r="S17" s="733"/>
      <c r="T17" s="733"/>
      <c r="U17" s="733"/>
      <c r="V17" s="733"/>
      <c r="W17" s="582"/>
    </row>
    <row r="18" spans="1:23">
      <c r="A18" s="680" t="s">
        <v>2349</v>
      </c>
      <c r="B18" s="680"/>
      <c r="C18" s="767"/>
      <c r="D18" s="767"/>
      <c r="E18" s="767"/>
      <c r="F18" s="767"/>
      <c r="G18" s="767"/>
      <c r="H18" s="767"/>
      <c r="I18" s="767"/>
      <c r="J18" s="767"/>
      <c r="K18" s="767"/>
      <c r="L18" s="767"/>
      <c r="M18" s="767"/>
      <c r="N18" s="767"/>
      <c r="O18" s="767"/>
      <c r="P18" s="767"/>
      <c r="Q18" s="767"/>
      <c r="R18" s="767"/>
      <c r="S18" s="767"/>
      <c r="T18" s="767"/>
      <c r="U18" s="767"/>
      <c r="V18" s="767"/>
    </row>
  </sheetData>
  <mergeCells count="26">
    <mergeCell ref="V7:V10"/>
    <mergeCell ref="B8:E8"/>
    <mergeCell ref="F8:G8"/>
    <mergeCell ref="B9:C9"/>
    <mergeCell ref="D9:E9"/>
    <mergeCell ref="F9:G9"/>
    <mergeCell ref="H9:H10"/>
    <mergeCell ref="I9:I10"/>
    <mergeCell ref="J9:K9"/>
    <mergeCell ref="L9:M9"/>
    <mergeCell ref="R7:U8"/>
    <mergeCell ref="R9:S9"/>
    <mergeCell ref="T9:U9"/>
    <mergeCell ref="A7:A10"/>
    <mergeCell ref="B7:G7"/>
    <mergeCell ref="H7:I8"/>
    <mergeCell ref="J7:M8"/>
    <mergeCell ref="N7:Q8"/>
    <mergeCell ref="N9:O9"/>
    <mergeCell ref="P9:Q9"/>
    <mergeCell ref="A6:V6"/>
    <mergeCell ref="R1:S1"/>
    <mergeCell ref="T1:V1"/>
    <mergeCell ref="R2:S2"/>
    <mergeCell ref="T2:V2"/>
    <mergeCell ref="A4:V4"/>
  </mergeCells>
  <phoneticPr fontId="14" type="noConversion"/>
  <hyperlinks>
    <hyperlink ref="W1" location="預告統計資料發布時間表!A1" display="返回發布時間表" xr:uid="{00000000-0004-0000-5B00-000000000000}"/>
  </hyperlinks>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J17"/>
  <sheetViews>
    <sheetView workbookViewId="0">
      <selection activeCell="J1" sqref="J1"/>
    </sheetView>
  </sheetViews>
  <sheetFormatPr defaultRowHeight="16.149999999999999"/>
  <cols>
    <col min="8" max="8" width="10" bestFit="1" customWidth="1"/>
    <col min="9" max="9" width="33" bestFit="1" customWidth="1"/>
    <col min="10" max="10" width="8.69921875"/>
  </cols>
  <sheetData>
    <row r="1" spans="1:10">
      <c r="A1" s="633" t="s">
        <v>2355</v>
      </c>
      <c r="B1" s="634"/>
      <c r="C1" s="747"/>
      <c r="D1" s="768"/>
      <c r="E1" s="768"/>
      <c r="F1" s="768"/>
      <c r="G1" s="1350"/>
      <c r="H1" s="636" t="s">
        <v>2356</v>
      </c>
      <c r="I1" s="775" t="s">
        <v>2357</v>
      </c>
      <c r="J1" s="583" t="s">
        <v>1326</v>
      </c>
    </row>
    <row r="2" spans="1:10">
      <c r="A2" s="734" t="s">
        <v>2358</v>
      </c>
      <c r="B2" s="637" t="s">
        <v>2320</v>
      </c>
      <c r="C2" s="769"/>
      <c r="D2" s="768"/>
      <c r="E2" s="768"/>
      <c r="F2" s="768"/>
      <c r="G2" s="1350"/>
      <c r="H2" s="636" t="s">
        <v>2359</v>
      </c>
      <c r="I2" s="636" t="s">
        <v>2360</v>
      </c>
      <c r="J2" s="582"/>
    </row>
    <row r="3" spans="1:10" ht="22.5">
      <c r="A3" s="761"/>
      <c r="B3" s="761"/>
      <c r="C3" s="761"/>
      <c r="D3" s="761"/>
      <c r="E3" s="761"/>
      <c r="F3" s="761"/>
      <c r="G3" s="761"/>
      <c r="H3" s="761"/>
      <c r="I3" s="761"/>
      <c r="J3" s="582"/>
    </row>
    <row r="4" spans="1:10" ht="22.5">
      <c r="A4" s="1463" t="s">
        <v>2361</v>
      </c>
      <c r="B4" s="1453"/>
      <c r="C4" s="1453"/>
      <c r="D4" s="1453"/>
      <c r="E4" s="1453"/>
      <c r="F4" s="1453"/>
      <c r="G4" s="1453"/>
      <c r="H4" s="1453"/>
      <c r="I4" s="1453"/>
      <c r="J4" s="582"/>
    </row>
    <row r="5" spans="1:10">
      <c r="A5" s="732"/>
      <c r="B5" s="762"/>
      <c r="C5" s="762"/>
      <c r="D5" s="762"/>
      <c r="E5" s="762"/>
      <c r="F5" s="762"/>
      <c r="G5" s="762"/>
      <c r="H5" s="762"/>
      <c r="I5" s="762"/>
      <c r="J5" s="639"/>
    </row>
    <row r="6" spans="1:10" ht="16.7" thickBot="1">
      <c r="A6" s="1464" t="s">
        <v>2374</v>
      </c>
      <c r="B6" s="1464"/>
      <c r="C6" s="1464"/>
      <c r="D6" s="1464"/>
      <c r="E6" s="1464"/>
      <c r="F6" s="1464"/>
      <c r="G6" s="1464"/>
      <c r="H6" s="1464"/>
      <c r="I6" s="1464"/>
      <c r="J6" s="639"/>
    </row>
    <row r="7" spans="1:10" ht="81.25" thickBot="1">
      <c r="A7" s="770" t="s">
        <v>2246</v>
      </c>
      <c r="B7" s="771" t="s">
        <v>2362</v>
      </c>
      <c r="C7" s="771" t="s">
        <v>2363</v>
      </c>
      <c r="D7" s="770" t="s">
        <v>2364</v>
      </c>
      <c r="E7" s="771" t="s">
        <v>2365</v>
      </c>
      <c r="F7" s="771" t="s">
        <v>2366</v>
      </c>
      <c r="G7" s="1465" t="s">
        <v>2367</v>
      </c>
      <c r="H7" s="1466"/>
      <c r="I7" s="772" t="s">
        <v>2368</v>
      </c>
      <c r="J7" s="639"/>
    </row>
    <row r="8" spans="1:10">
      <c r="A8" s="1351" t="s">
        <v>2375</v>
      </c>
      <c r="B8" s="773" t="s">
        <v>1266</v>
      </c>
      <c r="C8" s="742" t="s">
        <v>1208</v>
      </c>
      <c r="D8" s="742" t="s">
        <v>2281</v>
      </c>
      <c r="E8" s="742" t="s">
        <v>1208</v>
      </c>
      <c r="F8" s="742" t="s">
        <v>1208</v>
      </c>
      <c r="G8" s="1467" t="s">
        <v>1208</v>
      </c>
      <c r="H8" s="1468"/>
      <c r="I8" s="755" t="s">
        <v>2376</v>
      </c>
      <c r="J8" s="639"/>
    </row>
    <row r="9" spans="1:10">
      <c r="A9" s="1351"/>
      <c r="B9" s="586" t="s">
        <v>2369</v>
      </c>
      <c r="C9" s="742" t="s">
        <v>1208</v>
      </c>
      <c r="D9" s="742" t="s">
        <v>2281</v>
      </c>
      <c r="E9" s="742" t="s">
        <v>1208</v>
      </c>
      <c r="F9" s="742" t="s">
        <v>1208</v>
      </c>
      <c r="G9" s="1467" t="s">
        <v>1208</v>
      </c>
      <c r="H9" s="1468"/>
      <c r="I9" s="755" t="s">
        <v>2376</v>
      </c>
      <c r="J9" s="581"/>
    </row>
    <row r="10" spans="1:10">
      <c r="A10" s="1444"/>
      <c r="B10" s="586" t="s">
        <v>2370</v>
      </c>
      <c r="C10" s="742" t="s">
        <v>1208</v>
      </c>
      <c r="D10" s="742" t="s">
        <v>2281</v>
      </c>
      <c r="E10" s="742" t="s">
        <v>1208</v>
      </c>
      <c r="F10" s="742" t="s">
        <v>1208</v>
      </c>
      <c r="G10" s="1467" t="s">
        <v>1208</v>
      </c>
      <c r="H10" s="1468"/>
      <c r="I10" s="755" t="s">
        <v>2376</v>
      </c>
      <c r="J10" s="582"/>
    </row>
    <row r="11" spans="1:10" ht="16.7" thickBot="1">
      <c r="A11" s="646" t="s">
        <v>2371</v>
      </c>
      <c r="B11" s="647"/>
      <c r="C11" s="647"/>
      <c r="D11" s="648"/>
      <c r="E11" s="649"/>
      <c r="F11" s="649"/>
      <c r="G11" s="648"/>
      <c r="H11" s="648"/>
      <c r="I11" s="649"/>
      <c r="J11" s="582"/>
    </row>
    <row r="12" spans="1:10">
      <c r="A12" s="652" t="s">
        <v>1943</v>
      </c>
      <c r="B12" s="581"/>
      <c r="C12" s="639" t="s">
        <v>1820</v>
      </c>
      <c r="D12" s="582"/>
      <c r="E12" s="746" t="s">
        <v>1120</v>
      </c>
      <c r="F12" s="582"/>
      <c r="G12" s="774" t="s">
        <v>2276</v>
      </c>
      <c r="H12" s="774"/>
      <c r="I12" s="582"/>
      <c r="J12" s="582"/>
    </row>
    <row r="13" spans="1:10">
      <c r="A13" s="652"/>
      <c r="B13" s="581"/>
      <c r="C13" s="639"/>
      <c r="D13" s="582"/>
      <c r="E13" s="746"/>
      <c r="F13" s="582"/>
      <c r="G13" s="774"/>
      <c r="H13" s="774"/>
      <c r="I13" s="582"/>
      <c r="J13" s="582"/>
    </row>
    <row r="14" spans="1:10">
      <c r="A14" s="582"/>
      <c r="B14" s="582"/>
      <c r="C14" s="582"/>
      <c r="D14" s="582"/>
      <c r="E14" s="746" t="s">
        <v>2372</v>
      </c>
      <c r="F14" s="582"/>
      <c r="G14" s="582"/>
      <c r="H14" s="582"/>
      <c r="I14" s="582"/>
      <c r="J14" s="582"/>
    </row>
    <row r="15" spans="1:10">
      <c r="A15" s="582"/>
      <c r="B15" s="582"/>
      <c r="C15" s="582"/>
      <c r="D15" s="582"/>
      <c r="E15" s="746"/>
      <c r="F15" s="582"/>
      <c r="G15" s="582"/>
      <c r="H15" s="582"/>
      <c r="I15" s="582"/>
      <c r="J15" s="582"/>
    </row>
    <row r="16" spans="1:10">
      <c r="A16" s="655" t="s">
        <v>1946</v>
      </c>
      <c r="B16" s="605"/>
      <c r="C16" s="733"/>
      <c r="D16" s="733"/>
      <c r="E16" s="733"/>
      <c r="F16" s="733"/>
      <c r="G16" s="733"/>
      <c r="H16" s="733"/>
      <c r="I16" s="194" t="s">
        <v>2377</v>
      </c>
      <c r="J16" s="582"/>
    </row>
    <row r="17" spans="1:10">
      <c r="A17" s="655" t="s">
        <v>2373</v>
      </c>
      <c r="B17" s="605"/>
      <c r="C17" s="733"/>
      <c r="D17" s="733"/>
      <c r="E17" s="733"/>
      <c r="F17" s="733"/>
      <c r="G17" s="733"/>
      <c r="H17" s="733"/>
      <c r="I17" s="733"/>
      <c r="J17" s="582"/>
    </row>
  </sheetData>
  <mergeCells count="8">
    <mergeCell ref="G1:G2"/>
    <mergeCell ref="A4:I4"/>
    <mergeCell ref="A6:I6"/>
    <mergeCell ref="G7:H7"/>
    <mergeCell ref="A8:A10"/>
    <mergeCell ref="G8:H8"/>
    <mergeCell ref="G9:H9"/>
    <mergeCell ref="G10:H10"/>
  </mergeCells>
  <phoneticPr fontId="14" type="noConversion"/>
  <hyperlinks>
    <hyperlink ref="J1" location="預告統計資料發布時間表!A1" display="返回發布時間表" xr:uid="{00000000-0004-0000-5C00-000000000000}"/>
  </hyperlinks>
  <pageMargins left="0.7" right="0.7" top="0.75" bottom="0.75" header="0.3" footer="0.3"/>
  <pageSetup paperSize="9" orientation="portrait" horizontalDpi="0" verticalDpi="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M18"/>
  <sheetViews>
    <sheetView workbookViewId="0">
      <selection sqref="A1:M1048576"/>
    </sheetView>
  </sheetViews>
  <sheetFormatPr defaultRowHeight="16.149999999999999"/>
  <cols>
    <col min="11" max="11" width="19.69921875" customWidth="1"/>
    <col min="12" max="12" width="30.3984375" customWidth="1"/>
  </cols>
  <sheetData>
    <row r="1" spans="1:13" ht="16.7" thickBot="1">
      <c r="A1" s="224" t="s">
        <v>1221</v>
      </c>
      <c r="B1" s="225"/>
      <c r="C1" s="225"/>
      <c r="D1" s="225"/>
      <c r="E1" s="225"/>
      <c r="F1" s="225"/>
      <c r="G1" s="225"/>
      <c r="H1" s="225"/>
      <c r="I1" s="225"/>
      <c r="J1" s="226" t="s">
        <v>1067</v>
      </c>
      <c r="K1" s="1047" t="s">
        <v>2501</v>
      </c>
      <c r="L1" s="1048"/>
      <c r="M1" s="227"/>
    </row>
    <row r="2" spans="1:13" ht="16.7" thickBot="1">
      <c r="A2" s="224" t="s">
        <v>1222</v>
      </c>
      <c r="B2" s="1049" t="s">
        <v>2502</v>
      </c>
      <c r="C2" s="1049"/>
      <c r="D2" s="228"/>
      <c r="E2" s="228"/>
      <c r="F2" s="228"/>
      <c r="G2" s="228"/>
      <c r="H2" s="229"/>
      <c r="I2" s="230"/>
      <c r="J2" s="226" t="s">
        <v>1224</v>
      </c>
      <c r="K2" s="1048" t="s">
        <v>2503</v>
      </c>
      <c r="L2" s="1048"/>
      <c r="M2" s="201" t="s">
        <v>1129</v>
      </c>
    </row>
    <row r="3" spans="1:13" ht="28.25">
      <c r="A3" s="1050" t="s">
        <v>2504</v>
      </c>
      <c r="B3" s="1050"/>
      <c r="C3" s="1050"/>
      <c r="D3" s="1050"/>
      <c r="E3" s="1050"/>
      <c r="F3" s="1050"/>
      <c r="G3" s="1050"/>
      <c r="H3" s="1050"/>
      <c r="I3" s="1050"/>
      <c r="J3" s="1050"/>
      <c r="K3" s="1050"/>
      <c r="L3" s="1050"/>
      <c r="M3" s="227"/>
    </row>
    <row r="4" spans="1:13" ht="20.2" thickBot="1">
      <c r="A4" s="231"/>
      <c r="B4" s="232"/>
      <c r="C4" s="232"/>
      <c r="D4" s="232"/>
      <c r="E4" s="1051" t="s">
        <v>2513</v>
      </c>
      <c r="F4" s="1051"/>
      <c r="G4" s="1051"/>
      <c r="H4" s="1051"/>
      <c r="I4" s="232"/>
      <c r="J4" s="232"/>
      <c r="K4" s="232"/>
      <c r="L4" s="233" t="s">
        <v>1228</v>
      </c>
      <c r="M4" s="227"/>
    </row>
    <row r="5" spans="1:13" ht="20.2" thickBot="1">
      <c r="A5" s="1044" t="s">
        <v>1229</v>
      </c>
      <c r="B5" s="1045" t="s">
        <v>1230</v>
      </c>
      <c r="C5" s="1045" t="s">
        <v>1231</v>
      </c>
      <c r="D5" s="1045"/>
      <c r="E5" s="1045"/>
      <c r="F5" s="1045"/>
      <c r="G5" s="1045"/>
      <c r="H5" s="1045"/>
      <c r="I5" s="1045"/>
      <c r="J5" s="1046" t="s">
        <v>1232</v>
      </c>
      <c r="K5" s="1046"/>
      <c r="L5" s="1046"/>
      <c r="M5" s="227"/>
    </row>
    <row r="6" spans="1:13" ht="20.2" thickBot="1">
      <c r="A6" s="1044"/>
      <c r="B6" s="1045"/>
      <c r="C6" s="1042" t="s">
        <v>1233</v>
      </c>
      <c r="D6" s="1042" t="s">
        <v>1234</v>
      </c>
      <c r="E6" s="1042"/>
      <c r="F6" s="1042"/>
      <c r="G6" s="1042" t="s">
        <v>1235</v>
      </c>
      <c r="H6" s="1042"/>
      <c r="I6" s="1042"/>
      <c r="J6" s="1043" t="s">
        <v>1234</v>
      </c>
      <c r="K6" s="1043"/>
      <c r="L6" s="1043"/>
      <c r="M6" s="227"/>
    </row>
    <row r="7" spans="1:13" ht="19.600000000000001">
      <c r="A7" s="1044"/>
      <c r="B7" s="1045"/>
      <c r="C7" s="1045"/>
      <c r="D7" s="234" t="s">
        <v>1236</v>
      </c>
      <c r="E7" s="234" t="s">
        <v>1237</v>
      </c>
      <c r="F7" s="234" t="s">
        <v>1238</v>
      </c>
      <c r="G7" s="234" t="s">
        <v>1236</v>
      </c>
      <c r="H7" s="234" t="s">
        <v>1237</v>
      </c>
      <c r="I7" s="234" t="s">
        <v>1238</v>
      </c>
      <c r="J7" s="234" t="s">
        <v>1236</v>
      </c>
      <c r="K7" s="234" t="s">
        <v>1237</v>
      </c>
      <c r="L7" s="235" t="s">
        <v>1238</v>
      </c>
      <c r="M7" s="227"/>
    </row>
    <row r="8" spans="1:13" ht="19.600000000000001">
      <c r="A8" s="236" t="s">
        <v>1230</v>
      </c>
      <c r="B8" s="237">
        <v>213</v>
      </c>
      <c r="C8" s="238">
        <v>183</v>
      </c>
      <c r="D8" s="238" t="s">
        <v>1208</v>
      </c>
      <c r="E8" s="238" t="s">
        <v>1208</v>
      </c>
      <c r="F8" s="238" t="s">
        <v>1208</v>
      </c>
      <c r="G8" s="238">
        <v>183</v>
      </c>
      <c r="H8" s="238">
        <v>183</v>
      </c>
      <c r="I8" s="238" t="s">
        <v>2507</v>
      </c>
      <c r="J8" s="238">
        <v>30</v>
      </c>
      <c r="K8" s="238">
        <v>30</v>
      </c>
      <c r="L8" s="238" t="s">
        <v>1208</v>
      </c>
      <c r="M8" s="227"/>
    </row>
    <row r="9" spans="1:13" ht="19.600000000000001">
      <c r="A9" s="239" t="s">
        <v>1240</v>
      </c>
      <c r="B9" s="240" t="s">
        <v>1208</v>
      </c>
      <c r="C9" s="241" t="s">
        <v>2508</v>
      </c>
      <c r="D9" s="241" t="s">
        <v>2509</v>
      </c>
      <c r="E9" s="241" t="s">
        <v>1208</v>
      </c>
      <c r="F9" s="241" t="s">
        <v>2510</v>
      </c>
      <c r="G9" s="241" t="s">
        <v>1208</v>
      </c>
      <c r="H9" s="241" t="s">
        <v>1208</v>
      </c>
      <c r="I9" s="241" t="s">
        <v>2511</v>
      </c>
      <c r="J9" s="241" t="s">
        <v>1208</v>
      </c>
      <c r="K9" s="241" t="s">
        <v>2511</v>
      </c>
      <c r="L9" s="241" t="s">
        <v>2512</v>
      </c>
      <c r="M9" s="227"/>
    </row>
    <row r="10" spans="1:13" ht="19.600000000000001">
      <c r="A10" s="239" t="s">
        <v>1241</v>
      </c>
      <c r="B10" s="240">
        <v>130</v>
      </c>
      <c r="C10" s="241">
        <v>100</v>
      </c>
      <c r="D10" s="241" t="s">
        <v>1208</v>
      </c>
      <c r="E10" s="241" t="s">
        <v>1208</v>
      </c>
      <c r="F10" s="241" t="s">
        <v>2508</v>
      </c>
      <c r="G10" s="241">
        <v>100</v>
      </c>
      <c r="H10" s="241">
        <v>100</v>
      </c>
      <c r="I10" s="241" t="s">
        <v>2508</v>
      </c>
      <c r="J10" s="241">
        <v>30</v>
      </c>
      <c r="K10" s="241">
        <v>30</v>
      </c>
      <c r="L10" s="241" t="s">
        <v>2507</v>
      </c>
      <c r="M10" s="227"/>
    </row>
    <row r="11" spans="1:13" ht="20.2" thickBot="1">
      <c r="A11" s="242" t="s">
        <v>1242</v>
      </c>
      <c r="B11" s="247">
        <v>83</v>
      </c>
      <c r="C11" s="243">
        <v>83</v>
      </c>
      <c r="D11" s="243" t="s">
        <v>2507</v>
      </c>
      <c r="E11" s="243" t="s">
        <v>1208</v>
      </c>
      <c r="F11" s="243" t="s">
        <v>2508</v>
      </c>
      <c r="G11" s="243">
        <v>83</v>
      </c>
      <c r="H11" s="243">
        <v>83</v>
      </c>
      <c r="I11" s="243" t="s">
        <v>2512</v>
      </c>
      <c r="J11" s="243" t="s">
        <v>1208</v>
      </c>
      <c r="K11" s="243" t="s">
        <v>2508</v>
      </c>
      <c r="L11" s="243" t="s">
        <v>2508</v>
      </c>
      <c r="M11" s="227"/>
    </row>
    <row r="12" spans="1:13" ht="19.600000000000001">
      <c r="A12" s="1041" t="s">
        <v>1243</v>
      </c>
      <c r="B12" s="1041"/>
      <c r="C12" s="1041"/>
      <c r="D12" s="1041"/>
      <c r="E12" s="1041"/>
      <c r="F12" s="1041"/>
      <c r="G12" s="1041"/>
      <c r="H12" s="1041"/>
      <c r="I12" s="1041"/>
      <c r="J12" s="1041"/>
      <c r="K12" s="1041"/>
      <c r="L12" s="1041"/>
      <c r="M12" s="227"/>
    </row>
    <row r="13" spans="1:13" ht="19.600000000000001">
      <c r="A13" s="1041" t="s">
        <v>1244</v>
      </c>
      <c r="B13" s="1041"/>
      <c r="C13" s="1041"/>
      <c r="D13" s="1041"/>
      <c r="E13" s="1041"/>
      <c r="F13" s="1041"/>
      <c r="G13" s="1041"/>
      <c r="H13" s="1041"/>
      <c r="I13" s="1041"/>
      <c r="J13" s="1041"/>
      <c r="K13" s="1041"/>
      <c r="L13" s="1041"/>
      <c r="M13" s="227"/>
    </row>
    <row r="14" spans="1:13" ht="19.600000000000001">
      <c r="A14" s="244"/>
      <c r="B14" s="244"/>
      <c r="C14" s="244"/>
      <c r="D14" s="244"/>
      <c r="E14" s="244"/>
      <c r="F14" s="244"/>
      <c r="G14" s="244"/>
      <c r="H14" s="244"/>
      <c r="I14" s="244"/>
      <c r="J14" s="244"/>
      <c r="K14" s="244"/>
      <c r="L14" s="245" t="s">
        <v>2515</v>
      </c>
      <c r="M14" s="227"/>
    </row>
    <row r="15" spans="1:13" ht="19.600000000000001">
      <c r="A15" s="1041" t="s">
        <v>2505</v>
      </c>
      <c r="B15" s="1041"/>
      <c r="C15" s="1041"/>
      <c r="D15" s="1041"/>
      <c r="E15" s="1041"/>
      <c r="F15" s="1041"/>
      <c r="G15" s="1041"/>
      <c r="H15" s="1041"/>
      <c r="I15" s="1041"/>
      <c r="J15" s="1041"/>
      <c r="K15" s="1041"/>
      <c r="L15" s="1041"/>
      <c r="M15" s="227"/>
    </row>
    <row r="16" spans="1:13" ht="19.600000000000001">
      <c r="A16" s="246" t="s">
        <v>1247</v>
      </c>
      <c r="B16" s="1041" t="s">
        <v>2506</v>
      </c>
      <c r="C16" s="1041"/>
      <c r="D16" s="1041"/>
      <c r="E16" s="1041"/>
      <c r="F16" s="1041"/>
      <c r="G16" s="1041"/>
      <c r="H16" s="1041"/>
      <c r="I16" s="1041"/>
      <c r="J16" s="1041"/>
      <c r="K16" s="1041"/>
      <c r="L16" s="1041"/>
      <c r="M16" s="227"/>
    </row>
    <row r="17" spans="1:13" ht="19.600000000000001">
      <c r="A17" s="246"/>
      <c r="B17" s="1041" t="s">
        <v>1249</v>
      </c>
      <c r="C17" s="1041"/>
      <c r="D17" s="1041"/>
      <c r="E17" s="1041"/>
      <c r="F17" s="1041"/>
      <c r="G17" s="1041"/>
      <c r="H17" s="1041"/>
      <c r="I17" s="1041"/>
      <c r="J17" s="1041"/>
      <c r="K17" s="1041"/>
      <c r="L17" s="1041"/>
      <c r="M17" s="227"/>
    </row>
    <row r="18" spans="1:13" ht="19.600000000000001">
      <c r="A18" s="246"/>
      <c r="B18" s="1041" t="s">
        <v>1250</v>
      </c>
      <c r="C18" s="1041"/>
      <c r="D18" s="1041"/>
      <c r="E18" s="1041"/>
      <c r="F18" s="1041"/>
      <c r="G18" s="1041"/>
      <c r="H18" s="1041"/>
      <c r="I18" s="1041"/>
      <c r="J18" s="1041"/>
      <c r="K18" s="1041"/>
      <c r="L18" s="1041"/>
      <c r="M18" s="227"/>
    </row>
  </sheetData>
  <mergeCells count="19">
    <mergeCell ref="B16:L16"/>
    <mergeCell ref="B17:L17"/>
    <mergeCell ref="B18:L18"/>
    <mergeCell ref="D6:F6"/>
    <mergeCell ref="G6:I6"/>
    <mergeCell ref="J6:L6"/>
    <mergeCell ref="A12:L12"/>
    <mergeCell ref="A13:L13"/>
    <mergeCell ref="A15:L15"/>
    <mergeCell ref="A5:A7"/>
    <mergeCell ref="B5:B7"/>
    <mergeCell ref="C5:I5"/>
    <mergeCell ref="J5:L5"/>
    <mergeCell ref="C6:C7"/>
    <mergeCell ref="K1:L1"/>
    <mergeCell ref="B2:C2"/>
    <mergeCell ref="K2:L2"/>
    <mergeCell ref="A3:L3"/>
    <mergeCell ref="E4:H4"/>
  </mergeCells>
  <phoneticPr fontId="14" type="noConversion"/>
  <hyperlinks>
    <hyperlink ref="M2" location="預告統計資料發布時間表!A1" display="回發布時間表" xr:uid="{00000000-0004-0000-5D00-000000000000}"/>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07DC6-0BA1-4BD4-A7A9-7C5782571328}">
  <dimension ref="A1:M18"/>
  <sheetViews>
    <sheetView workbookViewId="0">
      <selection activeCell="M2" sqref="M2"/>
    </sheetView>
  </sheetViews>
  <sheetFormatPr defaultRowHeight="16.149999999999999"/>
  <cols>
    <col min="11" max="11" width="19.69921875" customWidth="1"/>
    <col min="12" max="12" width="30.3984375" customWidth="1"/>
  </cols>
  <sheetData>
    <row r="1" spans="1:13" ht="16.7" thickBot="1">
      <c r="A1" s="224" t="s">
        <v>1221</v>
      </c>
      <c r="B1" s="225"/>
      <c r="C1" s="225"/>
      <c r="D1" s="225"/>
      <c r="E1" s="225"/>
      <c r="F1" s="225"/>
      <c r="G1" s="225"/>
      <c r="H1" s="225"/>
      <c r="I1" s="225"/>
      <c r="J1" s="226" t="s">
        <v>1067</v>
      </c>
      <c r="K1" s="1047" t="s">
        <v>1182</v>
      </c>
      <c r="L1" s="1048"/>
      <c r="M1" s="227"/>
    </row>
    <row r="2" spans="1:13" ht="16.7" thickBot="1">
      <c r="A2" s="224" t="s">
        <v>1222</v>
      </c>
      <c r="B2" s="1049" t="s">
        <v>1223</v>
      </c>
      <c r="C2" s="1049"/>
      <c r="D2" s="228"/>
      <c r="E2" s="228"/>
      <c r="F2" s="228"/>
      <c r="G2" s="228"/>
      <c r="H2" s="229"/>
      <c r="I2" s="230"/>
      <c r="J2" s="226" t="s">
        <v>1224</v>
      </c>
      <c r="K2" s="1048" t="s">
        <v>2503</v>
      </c>
      <c r="L2" s="1048"/>
      <c r="M2" s="201" t="s">
        <v>1129</v>
      </c>
    </row>
    <row r="3" spans="1:13" ht="28.25">
      <c r="A3" s="1050" t="s">
        <v>2985</v>
      </c>
      <c r="B3" s="1050"/>
      <c r="C3" s="1050"/>
      <c r="D3" s="1050"/>
      <c r="E3" s="1050"/>
      <c r="F3" s="1050"/>
      <c r="G3" s="1050"/>
      <c r="H3" s="1050"/>
      <c r="I3" s="1050"/>
      <c r="J3" s="1050"/>
      <c r="K3" s="1050"/>
      <c r="L3" s="1050"/>
      <c r="M3" s="227"/>
    </row>
    <row r="4" spans="1:13" ht="20.2" thickBot="1">
      <c r="A4" s="231"/>
      <c r="B4" s="232"/>
      <c r="C4" s="232"/>
      <c r="D4" s="232"/>
      <c r="E4" s="1051" t="s">
        <v>2984</v>
      </c>
      <c r="F4" s="1051"/>
      <c r="G4" s="1051"/>
      <c r="H4" s="1051"/>
      <c r="I4" s="232"/>
      <c r="J4" s="232"/>
      <c r="K4" s="232"/>
      <c r="L4" s="233" t="s">
        <v>1228</v>
      </c>
      <c r="M4" s="227"/>
    </row>
    <row r="5" spans="1:13" ht="20.2" thickBot="1">
      <c r="A5" s="1044" t="s">
        <v>1229</v>
      </c>
      <c r="B5" s="1045" t="s">
        <v>1230</v>
      </c>
      <c r="C5" s="1045" t="s">
        <v>1231</v>
      </c>
      <c r="D5" s="1045"/>
      <c r="E5" s="1045"/>
      <c r="F5" s="1045"/>
      <c r="G5" s="1045"/>
      <c r="H5" s="1045"/>
      <c r="I5" s="1045"/>
      <c r="J5" s="1046" t="s">
        <v>1232</v>
      </c>
      <c r="K5" s="1046"/>
      <c r="L5" s="1046"/>
      <c r="M5" s="227"/>
    </row>
    <row r="6" spans="1:13" ht="20.2" thickBot="1">
      <c r="A6" s="1044"/>
      <c r="B6" s="1045"/>
      <c r="C6" s="1042" t="s">
        <v>1233</v>
      </c>
      <c r="D6" s="1042" t="s">
        <v>1234</v>
      </c>
      <c r="E6" s="1042"/>
      <c r="F6" s="1042"/>
      <c r="G6" s="1042" t="s">
        <v>1235</v>
      </c>
      <c r="H6" s="1042"/>
      <c r="I6" s="1042"/>
      <c r="J6" s="1043" t="s">
        <v>1234</v>
      </c>
      <c r="K6" s="1043"/>
      <c r="L6" s="1043"/>
      <c r="M6" s="227"/>
    </row>
    <row r="7" spans="1:13" ht="19.600000000000001">
      <c r="A7" s="1044"/>
      <c r="B7" s="1045"/>
      <c r="C7" s="1045"/>
      <c r="D7" s="234" t="s">
        <v>1236</v>
      </c>
      <c r="E7" s="234" t="s">
        <v>1237</v>
      </c>
      <c r="F7" s="234" t="s">
        <v>1238</v>
      </c>
      <c r="G7" s="234" t="s">
        <v>1236</v>
      </c>
      <c r="H7" s="234" t="s">
        <v>1237</v>
      </c>
      <c r="I7" s="234" t="s">
        <v>1238</v>
      </c>
      <c r="J7" s="234" t="s">
        <v>1236</v>
      </c>
      <c r="K7" s="234" t="s">
        <v>1237</v>
      </c>
      <c r="L7" s="235" t="s">
        <v>1238</v>
      </c>
      <c r="M7" s="227"/>
    </row>
    <row r="8" spans="1:13" ht="19.600000000000001">
      <c r="A8" s="236" t="s">
        <v>1230</v>
      </c>
      <c r="B8" s="237">
        <v>213</v>
      </c>
      <c r="C8" s="238">
        <v>183</v>
      </c>
      <c r="D8" s="238" t="s">
        <v>1208</v>
      </c>
      <c r="E8" s="238" t="s">
        <v>1208</v>
      </c>
      <c r="F8" s="238" t="s">
        <v>1208</v>
      </c>
      <c r="G8" s="238">
        <v>183</v>
      </c>
      <c r="H8" s="238">
        <v>183</v>
      </c>
      <c r="I8" s="238" t="s">
        <v>1208</v>
      </c>
      <c r="J8" s="238">
        <v>30</v>
      </c>
      <c r="K8" s="238">
        <v>30</v>
      </c>
      <c r="L8" s="238" t="s">
        <v>1208</v>
      </c>
      <c r="M8" s="227"/>
    </row>
    <row r="9" spans="1:13" ht="19.600000000000001">
      <c r="A9" s="239" t="s">
        <v>1240</v>
      </c>
      <c r="B9" s="240" t="s">
        <v>1208</v>
      </c>
      <c r="C9" s="241" t="s">
        <v>1208</v>
      </c>
      <c r="D9" s="241" t="s">
        <v>1208</v>
      </c>
      <c r="E9" s="241" t="s">
        <v>1208</v>
      </c>
      <c r="F9" s="241" t="s">
        <v>1208</v>
      </c>
      <c r="G9" s="241" t="s">
        <v>1208</v>
      </c>
      <c r="H9" s="241" t="s">
        <v>1208</v>
      </c>
      <c r="I9" s="241" t="s">
        <v>1208</v>
      </c>
      <c r="J9" s="241" t="s">
        <v>1208</v>
      </c>
      <c r="K9" s="241" t="s">
        <v>1208</v>
      </c>
      <c r="L9" s="241" t="s">
        <v>1208</v>
      </c>
      <c r="M9" s="227"/>
    </row>
    <row r="10" spans="1:13" ht="19.600000000000001">
      <c r="A10" s="239" t="s">
        <v>1241</v>
      </c>
      <c r="B10" s="240">
        <v>130</v>
      </c>
      <c r="C10" s="241">
        <v>100</v>
      </c>
      <c r="D10" s="241" t="s">
        <v>1208</v>
      </c>
      <c r="E10" s="241" t="s">
        <v>1208</v>
      </c>
      <c r="F10" s="241" t="s">
        <v>1208</v>
      </c>
      <c r="G10" s="241">
        <v>100</v>
      </c>
      <c r="H10" s="241">
        <v>100</v>
      </c>
      <c r="I10" s="241" t="s">
        <v>1208</v>
      </c>
      <c r="J10" s="241">
        <v>30</v>
      </c>
      <c r="K10" s="241">
        <v>30</v>
      </c>
      <c r="L10" s="241" t="s">
        <v>1208</v>
      </c>
      <c r="M10" s="227"/>
    </row>
    <row r="11" spans="1:13" ht="20.2" thickBot="1">
      <c r="A11" s="242" t="s">
        <v>1242</v>
      </c>
      <c r="B11" s="247">
        <v>83</v>
      </c>
      <c r="C11" s="243">
        <v>83</v>
      </c>
      <c r="D11" s="243" t="s">
        <v>1208</v>
      </c>
      <c r="E11" s="243" t="s">
        <v>1208</v>
      </c>
      <c r="F11" s="243" t="s">
        <v>1208</v>
      </c>
      <c r="G11" s="243">
        <v>83</v>
      </c>
      <c r="H11" s="243">
        <v>83</v>
      </c>
      <c r="I11" s="243" t="s">
        <v>1208</v>
      </c>
      <c r="J11" s="243" t="s">
        <v>1208</v>
      </c>
      <c r="K11" s="243" t="s">
        <v>1208</v>
      </c>
      <c r="L11" s="243" t="s">
        <v>1208</v>
      </c>
      <c r="M11" s="227"/>
    </row>
    <row r="12" spans="1:13" ht="19.600000000000001">
      <c r="A12" s="1041" t="s">
        <v>1243</v>
      </c>
      <c r="B12" s="1041"/>
      <c r="C12" s="1041"/>
      <c r="D12" s="1041"/>
      <c r="E12" s="1041"/>
      <c r="F12" s="1041"/>
      <c r="G12" s="1041"/>
      <c r="H12" s="1041"/>
      <c r="I12" s="1041"/>
      <c r="J12" s="1041"/>
      <c r="K12" s="1041"/>
      <c r="L12" s="1041"/>
      <c r="M12" s="227"/>
    </row>
    <row r="13" spans="1:13" ht="19.600000000000001">
      <c r="A13" s="1041" t="s">
        <v>1244</v>
      </c>
      <c r="B13" s="1041"/>
      <c r="C13" s="1041"/>
      <c r="D13" s="1041"/>
      <c r="E13" s="1041"/>
      <c r="F13" s="1041"/>
      <c r="G13" s="1041"/>
      <c r="H13" s="1041"/>
      <c r="I13" s="1041"/>
      <c r="J13" s="1041"/>
      <c r="K13" s="1041"/>
      <c r="L13" s="1041"/>
      <c r="M13" s="227"/>
    </row>
    <row r="14" spans="1:13" ht="19.600000000000001">
      <c r="A14" s="244"/>
      <c r="B14" s="244"/>
      <c r="C14" s="244"/>
      <c r="D14" s="244"/>
      <c r="E14" s="244"/>
      <c r="F14" s="244"/>
      <c r="G14" s="244"/>
      <c r="H14" s="244"/>
      <c r="I14" s="244"/>
      <c r="J14" s="244"/>
      <c r="K14" s="244"/>
      <c r="L14" s="245" t="s">
        <v>2986</v>
      </c>
      <c r="M14" s="227"/>
    </row>
    <row r="15" spans="1:13" ht="19.600000000000001">
      <c r="A15" s="1041" t="s">
        <v>2505</v>
      </c>
      <c r="B15" s="1041"/>
      <c r="C15" s="1041"/>
      <c r="D15" s="1041"/>
      <c r="E15" s="1041"/>
      <c r="F15" s="1041"/>
      <c r="G15" s="1041"/>
      <c r="H15" s="1041"/>
      <c r="I15" s="1041"/>
      <c r="J15" s="1041"/>
      <c r="K15" s="1041"/>
      <c r="L15" s="1041"/>
      <c r="M15" s="227"/>
    </row>
    <row r="16" spans="1:13" ht="19.600000000000001">
      <c r="A16" s="246" t="s">
        <v>1247</v>
      </c>
      <c r="B16" s="1041" t="s">
        <v>1248</v>
      </c>
      <c r="C16" s="1041"/>
      <c r="D16" s="1041"/>
      <c r="E16" s="1041"/>
      <c r="F16" s="1041"/>
      <c r="G16" s="1041"/>
      <c r="H16" s="1041"/>
      <c r="I16" s="1041"/>
      <c r="J16" s="1041"/>
      <c r="K16" s="1041"/>
      <c r="L16" s="1041"/>
      <c r="M16" s="227"/>
    </row>
    <row r="17" spans="1:13" ht="19.600000000000001">
      <c r="A17" s="246"/>
      <c r="B17" s="1041" t="s">
        <v>1249</v>
      </c>
      <c r="C17" s="1041"/>
      <c r="D17" s="1041"/>
      <c r="E17" s="1041"/>
      <c r="F17" s="1041"/>
      <c r="G17" s="1041"/>
      <c r="H17" s="1041"/>
      <c r="I17" s="1041"/>
      <c r="J17" s="1041"/>
      <c r="K17" s="1041"/>
      <c r="L17" s="1041"/>
      <c r="M17" s="227"/>
    </row>
    <row r="18" spans="1:13" ht="19.600000000000001">
      <c r="A18" s="246"/>
      <c r="B18" s="1041" t="s">
        <v>1250</v>
      </c>
      <c r="C18" s="1041"/>
      <c r="D18" s="1041"/>
      <c r="E18" s="1041"/>
      <c r="F18" s="1041"/>
      <c r="G18" s="1041"/>
      <c r="H18" s="1041"/>
      <c r="I18" s="1041"/>
      <c r="J18" s="1041"/>
      <c r="K18" s="1041"/>
      <c r="L18" s="1041"/>
      <c r="M18" s="227"/>
    </row>
  </sheetData>
  <mergeCells count="19">
    <mergeCell ref="B16:L16"/>
    <mergeCell ref="B17:L17"/>
    <mergeCell ref="B18:L18"/>
    <mergeCell ref="D6:F6"/>
    <mergeCell ref="G6:I6"/>
    <mergeCell ref="J6:L6"/>
    <mergeCell ref="A12:L12"/>
    <mergeCell ref="A13:L13"/>
    <mergeCell ref="A15:L15"/>
    <mergeCell ref="K1:L1"/>
    <mergeCell ref="B2:C2"/>
    <mergeCell ref="K2:L2"/>
    <mergeCell ref="A3:L3"/>
    <mergeCell ref="E4:H4"/>
    <mergeCell ref="A5:A7"/>
    <mergeCell ref="B5:B7"/>
    <mergeCell ref="C5:I5"/>
    <mergeCell ref="J5:L5"/>
    <mergeCell ref="C6:C7"/>
  </mergeCells>
  <phoneticPr fontId="14" type="noConversion"/>
  <hyperlinks>
    <hyperlink ref="M2" location="預告統計資料發布時間表!A1" display="回發布時間表" xr:uid="{BAD5DB5D-E931-4A05-A63D-645515A282D7}"/>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17"/>
  <sheetViews>
    <sheetView workbookViewId="0">
      <selection sqref="A1:G1048576"/>
    </sheetView>
  </sheetViews>
  <sheetFormatPr defaultRowHeight="16.149999999999999"/>
  <cols>
    <col min="1" max="1" width="20" customWidth="1"/>
    <col min="2" max="2" width="24.19921875" bestFit="1" customWidth="1"/>
    <col min="3" max="3" width="25.3984375" bestFit="1" customWidth="1"/>
    <col min="4" max="4" width="35.8984375" bestFit="1" customWidth="1"/>
    <col min="5" max="5" width="15.69921875" customWidth="1"/>
    <col min="6" max="6" width="14.69921875" bestFit="1" customWidth="1"/>
    <col min="7" max="7" width="12.3984375" bestFit="1" customWidth="1"/>
  </cols>
  <sheetData>
    <row r="1" spans="1:7">
      <c r="A1" s="248" t="s">
        <v>2516</v>
      </c>
      <c r="B1" s="249"/>
      <c r="C1" s="249"/>
      <c r="D1" s="250"/>
      <c r="E1" s="248" t="s">
        <v>1132</v>
      </c>
      <c r="F1" s="251" t="s">
        <v>1182</v>
      </c>
      <c r="G1" s="250"/>
    </row>
    <row r="2" spans="1:7">
      <c r="A2" s="248" t="s">
        <v>1255</v>
      </c>
      <c r="B2" s="252" t="s">
        <v>1256</v>
      </c>
      <c r="C2" s="250"/>
      <c r="D2" s="250"/>
      <c r="E2" s="248" t="s">
        <v>1258</v>
      </c>
      <c r="F2" s="248" t="s">
        <v>1260</v>
      </c>
      <c r="G2" s="201" t="s">
        <v>27</v>
      </c>
    </row>
    <row r="3" spans="1:7" ht="30.55">
      <c r="A3" s="1056" t="s">
        <v>2517</v>
      </c>
      <c r="B3" s="1057"/>
      <c r="C3" s="1057"/>
      <c r="D3" s="1057"/>
      <c r="E3" s="1057"/>
      <c r="F3" s="1057"/>
      <c r="G3" s="253"/>
    </row>
    <row r="4" spans="1:7" ht="19.600000000000001">
      <c r="A4" s="1058" t="s">
        <v>2528</v>
      </c>
      <c r="B4" s="1058"/>
      <c r="C4" s="1058"/>
      <c r="D4" s="1058"/>
      <c r="E4" s="1058"/>
      <c r="F4" s="254" t="s">
        <v>2518</v>
      </c>
      <c r="G4" s="250"/>
    </row>
    <row r="5" spans="1:7">
      <c r="A5" s="1059" t="s">
        <v>1265</v>
      </c>
      <c r="B5" s="1061" t="s">
        <v>2519</v>
      </c>
      <c r="C5" s="1061" t="s">
        <v>1267</v>
      </c>
      <c r="D5" s="1061"/>
      <c r="E5" s="1061"/>
      <c r="F5" s="1062" t="s">
        <v>2520</v>
      </c>
      <c r="G5" s="249"/>
    </row>
    <row r="6" spans="1:7">
      <c r="A6" s="1060"/>
      <c r="B6" s="1061"/>
      <c r="C6" s="248" t="s">
        <v>1199</v>
      </c>
      <c r="D6" s="248" t="s">
        <v>1270</v>
      </c>
      <c r="E6" s="248" t="s">
        <v>2521</v>
      </c>
      <c r="F6" s="1063"/>
      <c r="G6" s="249"/>
    </row>
    <row r="7" spans="1:7">
      <c r="A7" s="255" t="s">
        <v>1266</v>
      </c>
      <c r="B7" s="256">
        <v>14</v>
      </c>
      <c r="C7" s="778" t="s">
        <v>2529</v>
      </c>
      <c r="D7" s="778" t="s">
        <v>1208</v>
      </c>
      <c r="E7" s="778" t="s">
        <v>2512</v>
      </c>
      <c r="F7" s="779">
        <v>14</v>
      </c>
      <c r="G7" s="249"/>
    </row>
    <row r="8" spans="1:7">
      <c r="A8" s="255" t="s">
        <v>1273</v>
      </c>
      <c r="B8" s="778" t="s">
        <v>2508</v>
      </c>
      <c r="C8" s="778" t="s">
        <v>1208</v>
      </c>
      <c r="D8" s="780" t="s">
        <v>1208</v>
      </c>
      <c r="E8" s="780" t="s">
        <v>1208</v>
      </c>
      <c r="F8" s="781" t="s">
        <v>1208</v>
      </c>
      <c r="G8" s="249"/>
    </row>
    <row r="9" spans="1:7">
      <c r="A9" s="255" t="s">
        <v>2522</v>
      </c>
      <c r="B9" s="256">
        <v>7</v>
      </c>
      <c r="C9" s="778" t="s">
        <v>2512</v>
      </c>
      <c r="D9" s="780" t="s">
        <v>1208</v>
      </c>
      <c r="E9" s="780" t="s">
        <v>2508</v>
      </c>
      <c r="F9" s="259">
        <v>7</v>
      </c>
      <c r="G9" s="249"/>
    </row>
    <row r="10" spans="1:7">
      <c r="A10" s="255" t="s">
        <v>2523</v>
      </c>
      <c r="B10" s="256">
        <v>7</v>
      </c>
      <c r="C10" s="778" t="s">
        <v>1208</v>
      </c>
      <c r="D10" s="780" t="s">
        <v>2508</v>
      </c>
      <c r="E10" s="780" t="s">
        <v>1208</v>
      </c>
      <c r="F10" s="259">
        <v>7</v>
      </c>
      <c r="G10" s="249"/>
    </row>
    <row r="11" spans="1:7">
      <c r="A11" s="260" t="s">
        <v>1117</v>
      </c>
      <c r="B11" s="260" t="s">
        <v>2524</v>
      </c>
      <c r="C11" s="261" t="s">
        <v>1277</v>
      </c>
      <c r="D11" s="250" t="s">
        <v>1278</v>
      </c>
      <c r="E11" s="1052" t="s">
        <v>2530</v>
      </c>
      <c r="F11" s="1052"/>
      <c r="G11" s="250"/>
    </row>
    <row r="12" spans="1:7">
      <c r="A12" s="250"/>
      <c r="B12" s="250"/>
      <c r="C12" s="260" t="s">
        <v>1280</v>
      </c>
      <c r="D12" s="262"/>
      <c r="E12" s="250"/>
      <c r="F12" s="250"/>
      <c r="G12" s="250"/>
    </row>
    <row r="13" spans="1:7">
      <c r="A13" s="263"/>
      <c r="B13" s="250"/>
      <c r="C13" s="264"/>
      <c r="D13" s="264"/>
      <c r="E13" s="264"/>
      <c r="F13" s="264"/>
      <c r="G13" s="250"/>
    </row>
    <row r="14" spans="1:7">
      <c r="A14" s="250" t="s">
        <v>1281</v>
      </c>
      <c r="B14" s="250"/>
      <c r="C14" s="264"/>
      <c r="D14" s="264"/>
      <c r="E14" s="1053"/>
      <c r="F14" s="1053"/>
      <c r="G14" s="250"/>
    </row>
    <row r="15" spans="1:7">
      <c r="A15" s="1054" t="s">
        <v>2525</v>
      </c>
      <c r="B15" s="1055"/>
      <c r="C15" s="1055"/>
      <c r="D15" s="1055"/>
      <c r="E15" s="1055"/>
      <c r="F15" s="1055"/>
      <c r="G15" s="250"/>
    </row>
    <row r="16" spans="1:7">
      <c r="A16" s="263" t="s">
        <v>2526</v>
      </c>
      <c r="B16" s="265"/>
      <c r="C16" s="265"/>
      <c r="D16" s="265"/>
      <c r="E16" s="265"/>
      <c r="F16" s="265"/>
      <c r="G16" s="250"/>
    </row>
    <row r="17" spans="1:7">
      <c r="A17" s="263" t="s">
        <v>1284</v>
      </c>
      <c r="B17" s="265"/>
      <c r="C17" s="265"/>
      <c r="D17" s="265"/>
      <c r="E17" s="265"/>
      <c r="F17" s="265" t="s">
        <v>2527</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00000000-0004-0000-5E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114</vt:i4>
      </vt:variant>
      <vt:variant>
        <vt:lpstr>具名範圍</vt:lpstr>
      </vt:variant>
      <vt:variant>
        <vt:i4>9</vt:i4>
      </vt:variant>
    </vt:vector>
  </HeadingPairs>
  <TitlesOfParts>
    <vt:vector size="123" baseType="lpstr">
      <vt:lpstr>預告統計資料發布時間表</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113年12月資源回收成果統計</vt:lpstr>
      <vt:lpstr>113年12月一般垃圾及廚餘清理狀況</vt:lpstr>
      <vt:lpstr>113年第四季停車位概況-都市計畫區內路外</vt:lpstr>
      <vt:lpstr>113年第四季停車位概況－都市計畫區外路外</vt:lpstr>
      <vt:lpstr>113年第4季停車位概況－路邊停車位</vt:lpstr>
      <vt:lpstr>113年第四季停車位概況-區內路外身心障礙者專用停車位</vt:lpstr>
      <vt:lpstr>113年第四季停車位概況-區外路外身心障礙者專用停車位</vt:lpstr>
      <vt:lpstr>113年第四季停車位概況-路邊身心障礙者專用停車位</vt:lpstr>
      <vt:lpstr>113年第四季停車位概況-區內路外電動車專用停車位</vt:lpstr>
      <vt:lpstr>113年第四季停車位概況-區外路外電動車專用停車位   </vt:lpstr>
      <vt:lpstr>113年第四季停車位概況-路邊電動車專用停車位</vt:lpstr>
      <vt:lpstr>114年1月公庫收支月報 </vt:lpstr>
      <vt:lpstr>114年2月公庫收支月報 </vt:lpstr>
      <vt:lpstr>114年3月公庫收支月報 </vt:lpstr>
      <vt:lpstr>114年4月公庫收支月報 </vt:lpstr>
      <vt:lpstr>114年5月公庫收支月報 </vt:lpstr>
      <vt:lpstr>114年6月公庫收支月報</vt:lpstr>
      <vt:lpstr>114年1月一般垃圾及廚餘清理狀況空表</vt:lpstr>
      <vt:lpstr>114年2月一般垃圾及廚餘清理狀況空表</vt:lpstr>
      <vt:lpstr>114年3月一般垃圾及廚餘清理狀況空表</vt:lpstr>
      <vt:lpstr>114年4月一般垃圾及廚餘清理狀況空表</vt:lpstr>
      <vt:lpstr>114年5一般垃圾及廚餘清理狀況空表</vt:lpstr>
      <vt:lpstr>114年6一般垃圾及廚餘清理狀況空表</vt:lpstr>
      <vt:lpstr>113年獨居老人人數及服務概況(第四季)</vt:lpstr>
      <vt:lpstr>113年下半年環保人員概況</vt:lpstr>
      <vt:lpstr>113年12月垃圾處理場(廠)及垃圾回收清除車輛統計</vt:lpstr>
      <vt:lpstr>113年治山防災整體治理工程</vt:lpstr>
      <vt:lpstr>113年調解業務概況</vt:lpstr>
      <vt:lpstr>113年調解委員會組織概況</vt:lpstr>
      <vt:lpstr>113年調解方式概況</vt:lpstr>
      <vt:lpstr>114年1月資源回收量</vt:lpstr>
      <vt:lpstr>114年2月資源回收量</vt:lpstr>
      <vt:lpstr>114年3月資源回收量</vt:lpstr>
      <vt:lpstr>114年4月資源回收量</vt:lpstr>
      <vt:lpstr>114年5月資源回收量</vt:lpstr>
      <vt:lpstr>114年6月資源回收量</vt:lpstr>
      <vt:lpstr>113年推行社區發展工作概況</vt:lpstr>
      <vt:lpstr>114年環境保護預算</vt:lpstr>
      <vt:lpstr>113年公墓設施概況</vt:lpstr>
      <vt:lpstr>113年池上鄉骨灰(骸)存放設施概況 </vt:lpstr>
      <vt:lpstr>113年池上鄉殯葬管理業務概況</vt:lpstr>
      <vt:lpstr>113年池上鄉殯儀館設施概況</vt:lpstr>
      <vt:lpstr>114年第1季停車位概況－都市計畫區外路外 </vt:lpstr>
      <vt:lpstr>114年第2季池上鄉路外停車位概況</vt:lpstr>
      <vt:lpstr>114年第1季停車位概況－路邊停車位 </vt:lpstr>
      <vt:lpstr>114年第2季池上鄉路邊停車位概況</vt:lpstr>
      <vt:lpstr>114年第1季身心障礙者專用停車位</vt:lpstr>
      <vt:lpstr>114年第2季身心障礙者專用停車位</vt:lpstr>
      <vt:lpstr>公庫收支</vt:lpstr>
      <vt:lpstr>114年第一季停車位概況-路邊身心障礙者專用停車位</vt:lpstr>
      <vt:lpstr>114年第二季停車位概況-路邊身心障礙者專用停車位</vt:lpstr>
      <vt:lpstr>114年第一季停車位概況-路外電動汽車專用停車位 </vt:lpstr>
      <vt:lpstr>114年第二季停車位概況-路外電動汽車專用停車位 </vt:lpstr>
      <vt:lpstr>114年第二季路邊停車位概況-電動汽車充電專用停車位</vt:lpstr>
      <vt:lpstr>114年第2季池上鄉孕婦及育有六歲以下兒童者停車位概況</vt:lpstr>
      <vt:lpstr>114年獨居老人人數及服務概況(第一季)</vt:lpstr>
      <vt:lpstr>113年火化場設施概況</vt:lpstr>
      <vt:lpstr>113年宗教財團法人概況</vt:lpstr>
      <vt:lpstr>113年寺廟登記概況</vt:lpstr>
      <vt:lpstr>113年池上鄉教會堂概況</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2022-04-28T00:40:14Z</cp:lastPrinted>
  <dcterms:created xsi:type="dcterms:W3CDTF">2013-06-27T07:16:06Z</dcterms:created>
  <dcterms:modified xsi:type="dcterms:W3CDTF">2025-07-15T02:20:52Z</dcterms:modified>
</cp:coreProperties>
</file>