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C:\Users\Administrator\Desktop\115年度預告統計資料發布時間表\"/>
    </mc:Choice>
  </mc:AlternateContent>
  <xr:revisionPtr revIDLastSave="0" documentId="13_ncr:1_{9DD46B6F-04B0-47BB-8D2C-1841DF5517F3}" xr6:coauthVersionLast="47" xr6:coauthVersionMax="47" xr10:uidLastSave="{00000000-0000-0000-0000-000000000000}"/>
  <bookViews>
    <workbookView xWindow="-120" yWindow="-120" windowWidth="29040" windowHeight="15720" tabRatio="849" xr2:uid="{00000000-000D-0000-FFFF-FFFF00000000}"/>
  </bookViews>
  <sheets>
    <sheet name="預告統計資料發布時間表" sheetId="1" r:id="rId1"/>
    <sheet name="公庫收支" sheetId="2" r:id="rId2"/>
    <sheet name="資源回收成果統計(至113年12月)" sheetId="245" state="hidden" r:id="rId3"/>
    <sheet name="資源回收量(114年1月起)" sheetId="127" r:id="rId4"/>
    <sheet name="一般垃圾及廚餘清理狀況(至113年12月)" sheetId="246" state="hidden" r:id="rId5"/>
    <sheet name="一般垃圾及廚餘清理狀況(114年1月起)" sheetId="128" r:id="rId6"/>
    <sheet name="停車位概況-都市計畫區內路外(至113年第4季)" sheetId="248" state="hidden" r:id="rId7"/>
    <sheet name="停車位概況-都市計畫區外路外(至113年第4季)" sheetId="249" state="hidden" r:id="rId8"/>
    <sheet name="路外停車位概況(114年第1季起)" sheetId="218" r:id="rId9"/>
    <sheet name="停車位概況-路邊停車位(至113年第4季)" sheetId="247" state="hidden" r:id="rId10"/>
    <sheet name="路邊停車位概況(114年第1季起)" sheetId="219" r:id="rId11"/>
    <sheet name="停車位概況-區內路外身心障礙者專用停車位(至113年第4季)" sheetId="250" state="hidden" r:id="rId12"/>
    <sheet name="停車位概況-區外路外身心障礙者專用停車位(至113年第4季)" sheetId="251" state="hidden" r:id="rId13"/>
    <sheet name="路外停車位概況－身心障礙者專用停車位(114年第1季起)" sheetId="221" r:id="rId14"/>
    <sheet name="停車位概況-路邊身心障礙者專用停車位(至113年第4季)" sheetId="252" state="hidden" r:id="rId15"/>
    <sheet name="路邊停車位概況－身心障礙者專用停車位(114年第1季起)" sheetId="223" r:id="rId16"/>
    <sheet name="停車位概況-區內路外電動車專用停車位(至113年第4季)" sheetId="253" state="hidden" r:id="rId17"/>
    <sheet name="停車位概況-區外路外電動車專用停車位(至113年第4季)" sheetId="254" state="hidden" r:id="rId18"/>
    <sheet name="路外停車位概況－電動汽車充電專用停車位(114年第1季起)" sheetId="226" r:id="rId19"/>
    <sheet name="停車位概況-路邊電動車專用停車位(至113年第4季)" sheetId="255" state="hidden" r:id="rId20"/>
    <sheet name="路邊停車位概況－電動汽車充電專用停車位(114年第1季起)" sheetId="225" r:id="rId21"/>
    <sheet name="孕婦及育有六歲以下兒童者停車位概況(114年第1季起)" sheetId="256" r:id="rId22"/>
    <sheet name="獨居老人服務概況(至113年第4季)" sheetId="182" state="hidden" r:id="rId23"/>
    <sheet name="獨居老人服務概況(114年第1季起)" sheetId="258" r:id="rId24"/>
    <sheet name="推行社區發展工作概況" sheetId="174" r:id="rId25"/>
    <sheet name="環保人員概況(至113年下半年)" sheetId="257" state="hidden" r:id="rId26"/>
    <sheet name="環保人員概況(114年上半年起)" sheetId="176" r:id="rId27"/>
    <sheet name="垃圾處理場(廠)及垃圾回收清除車輛統計" sheetId="217" r:id="rId28"/>
    <sheet name="垃圾回收清除車輛數(114年新增)" sheetId="243" r:id="rId29"/>
    <sheet name="垃圾處理場(廠)數(114年新增)" sheetId="244" r:id="rId30"/>
    <sheet name="環境保護預算概況" sheetId="214" r:id="rId31"/>
    <sheet name="環境保護決算概況" sheetId="215" r:id="rId32"/>
    <sheet name="治山防災整體治理工程" sheetId="242" r:id="rId33"/>
    <sheet name="辦理調解業務概況" sheetId="171" r:id="rId34"/>
    <sheet name="調解委員會組織概況" sheetId="172" r:id="rId35"/>
    <sheet name="辦理調解方式概況" sheetId="173" r:id="rId36"/>
    <sheet name="宗教財團法人概況" sheetId="234" r:id="rId37"/>
    <sheet name="寺廟登記概況" sheetId="233" r:id="rId38"/>
    <sheet name="教會（堂）概況" sheetId="232" r:id="rId39"/>
    <sheet name="宗教團體興辦公益慈善及社會教化事業概況" sheetId="235" r:id="rId40"/>
    <sheet name="公墓設施使用概況" sheetId="177" r:id="rId41"/>
    <sheet name="骨灰(骸)存放設施使用概況" sheetId="178" r:id="rId42"/>
    <sheet name="殯葬管理業務概況" sheetId="179" r:id="rId43"/>
    <sheet name="殯儀館設施概況" sheetId="180" r:id="rId44"/>
    <sheet name="火化場設施概況" sheetId="181" r:id="rId45"/>
    <sheet name="公共造產成果概況" sheetId="241" state="hidden" r:id="rId46"/>
    <sheet name="農路改善及維護工程" sheetId="227" r:id="rId47"/>
    <sheet name="都市計畫區域內公共工程實施數量" sheetId="231" r:id="rId48"/>
    <sheet name="都市計畫公共設施用地已取得面積" sheetId="228" r:id="rId49"/>
    <sheet name="都市計畫公共設施用地已闢建面積" sheetId="229" r:id="rId50"/>
    <sheet name="都市計畫區域內現有已開闢道路長度及面積暨橋梁座數、自行車道長度" sheetId="230" r:id="rId51"/>
    <sheet name="農耕土地面積" sheetId="236" r:id="rId52"/>
    <sheet name="天然災害水土保持設施損失情形" sheetId="239" r:id="rId53"/>
    <sheet name="114年12月公庫收支月報" sheetId="259" r:id="rId54"/>
    <sheet name="114年12月資源回收量" sheetId="260" r:id="rId55"/>
    <sheet name="114年12月一般垃圾及廚餘清理狀況" sheetId="261" r:id="rId56"/>
    <sheet name="114年第四季停車位概況-都市計畫區內路外" sheetId="262" r:id="rId57"/>
    <sheet name="114年第4季停車位概況－路邊停車位" sheetId="263" r:id="rId58"/>
    <sheet name="113年第四季停車位概況-路外身心障礙者專用停車位" sheetId="264" r:id="rId59"/>
    <sheet name="114年第四季停車位概況-路邊身心障礙者專用停車位" sheetId="265" r:id="rId60"/>
    <sheet name="114年第四季停車位概況-路外電動車專用停車位" sheetId="266" r:id="rId61"/>
    <sheet name="114年第四季路邊停車位概況-電動汽車充電專用停車位" sheetId="267" r:id="rId62"/>
    <sheet name="114年第4季池上鄉孕婦及育有六歲以下兒童者停車位概況" sheetId="268" r:id="rId63"/>
    <sheet name="114年下半年環保人員概況" sheetId="269" r:id="rId64"/>
    <sheet name="漁業從業人數" sheetId="238" state="hidden" r:id="rId65"/>
    <sheet name="漁戶數及漁戶人口數" sheetId="240" state="hidden" r:id="rId66"/>
  </sheets>
  <externalReferences>
    <externalReference r:id="rId67"/>
    <externalReference r:id="rId68"/>
  </externalReferences>
  <definedNames>
    <definedName name="_102年5月" localSheetId="4">[1]預告統計資料發布時間表!#REF!</definedName>
    <definedName name="_102年5月" localSheetId="52">預告統計資料發布時間表!#REF!</definedName>
    <definedName name="_102年5月" localSheetId="21">預告統計資料發布時間表!#REF!</definedName>
    <definedName name="_102年5月" localSheetId="37">#REF!</definedName>
    <definedName name="_102年5月" localSheetId="28">預告統計資料發布時間表!#REF!</definedName>
    <definedName name="_102年5月" localSheetId="27">預告統計資料發布時間表!#REF!</definedName>
    <definedName name="_102年5月" localSheetId="29">預告統計資料發布時間表!#REF!</definedName>
    <definedName name="_102年5月" localSheetId="36">#REF!</definedName>
    <definedName name="_102年5月" localSheetId="39">#REF!</definedName>
    <definedName name="_102年5月" localSheetId="11">[1]預告統計資料發布時間表!#REF!</definedName>
    <definedName name="_102年5月" localSheetId="16">[1]預告統計資料發布時間表!#REF!</definedName>
    <definedName name="_102年5月" localSheetId="12">[1]預告統計資料發布時間表!#REF!</definedName>
    <definedName name="_102年5月" localSheetId="17">[1]預告統計資料發布時間表!#REF!</definedName>
    <definedName name="_102年5月" localSheetId="6">[1]預告統計資料發布時間表!#REF!</definedName>
    <definedName name="_102年5月" localSheetId="7">[1]預告統計資料發布時間表!#REF!</definedName>
    <definedName name="_102年5月" localSheetId="14">[1]預告統計資料發布時間表!#REF!</definedName>
    <definedName name="_102年5月" localSheetId="9">[1]預告統計資料發布時間表!#REF!</definedName>
    <definedName name="_102年5月" localSheetId="19">[1]預告統計資料發布時間表!#REF!</definedName>
    <definedName name="_102年5月" localSheetId="38">#REF!</definedName>
    <definedName name="_102年5月" localSheetId="48">預告統計資料發布時間表!#REF!</definedName>
    <definedName name="_102年5月" localSheetId="49">預告統計資料發布時間表!#REF!</definedName>
    <definedName name="_102年5月" localSheetId="47">預告統計資料發布時間表!#REF!</definedName>
    <definedName name="_102年5月" localSheetId="50">預告統計資料發布時間表!#REF!</definedName>
    <definedName name="_102年5月" localSheetId="2">[1]預告統計資料發布時間表!#REF!</definedName>
    <definedName name="_102年5月" localSheetId="8">預告統計資料發布時間表!#REF!</definedName>
    <definedName name="_102年5月" localSheetId="13">預告統計資料發布時間表!#REF!</definedName>
    <definedName name="_102年5月" localSheetId="18">預告統計資料發布時間表!#REF!</definedName>
    <definedName name="_102年5月" localSheetId="10">預告統計資料發布時間表!#REF!</definedName>
    <definedName name="_102年5月" localSheetId="15">預告統計資料發布時間表!#REF!</definedName>
    <definedName name="_102年5月" localSheetId="20">預告統計資料發布時間表!#REF!</definedName>
    <definedName name="_102年5月" localSheetId="51">預告統計資料發布時間表!#REF!</definedName>
    <definedName name="_102年5月" localSheetId="46">預告統計資料發布時間表!#REF!</definedName>
    <definedName name="_102年5月" localSheetId="65">預告統計資料發布時間表!#REF!</definedName>
    <definedName name="_102年5月" localSheetId="64">預告統計資料發布時間表!#REF!</definedName>
    <definedName name="_102年5月" localSheetId="34">#REF!</definedName>
    <definedName name="_102年5月" localSheetId="23">預告統計資料發布時間表!#REF!</definedName>
    <definedName name="_102年5月" localSheetId="33">#REF!</definedName>
    <definedName name="_102年5月" localSheetId="25">[1]預告統計資料發布時間表!#REF!</definedName>
    <definedName name="_102年5月" localSheetId="31">預告統計資料發布時間表!#REF!</definedName>
    <definedName name="_102年5月" localSheetId="30">預告統計資料發布時間表!#REF!</definedName>
    <definedName name="_102年5月">預告統計資料發布時間表!#REF!</definedName>
    <definedName name="OLE_LINK1" localSheetId="40">公墓設施使用概況!$A$28</definedName>
    <definedName name="_xlnm.Print_Area" localSheetId="1">公庫收支!$A$1:$A$36</definedName>
    <definedName name="_xlnm.Print_Area" localSheetId="37">寺廟登記概況!$A$1:$A$39</definedName>
    <definedName name="_xlnm.Print_Area" localSheetId="36">宗教財團法人概況!$A$1:$A$30</definedName>
    <definedName name="_xlnm.Print_Area" localSheetId="39">宗教團體興辦公益慈善及社會教化事業概況!$A$1:$A$37</definedName>
    <definedName name="_xlnm.Print_Area" localSheetId="38">'教會（堂）概況'!$A$1:$A$30</definedName>
    <definedName name="_xlnm.Print_Area" localSheetId="34">調解委員會組織概況!$A$1:$A$31</definedName>
    <definedName name="_xlnm.Print_Area" localSheetId="33">辦理調解業務概況!$A$1:$A$34</definedName>
    <definedName name="ss" localSheetId="4">[1]預告統計資料發布時間表!#REF!</definedName>
    <definedName name="ss" localSheetId="52">預告統計資料發布時間表!#REF!</definedName>
    <definedName name="ss" localSheetId="21">預告統計資料發布時間表!#REF!</definedName>
    <definedName name="ss" localSheetId="37">預告統計資料發布時間表!#REF!</definedName>
    <definedName name="ss" localSheetId="28">預告統計資料發布時間表!#REF!</definedName>
    <definedName name="ss" localSheetId="27">預告統計資料發布時間表!#REF!</definedName>
    <definedName name="ss" localSheetId="29">預告統計資料發布時間表!#REF!</definedName>
    <definedName name="ss" localSheetId="36">預告統計資料發布時間表!#REF!</definedName>
    <definedName name="ss" localSheetId="39">預告統計資料發布時間表!#REF!</definedName>
    <definedName name="ss" localSheetId="11">[1]預告統計資料發布時間表!#REF!</definedName>
    <definedName name="ss" localSheetId="16">[1]預告統計資料發布時間表!#REF!</definedName>
    <definedName name="ss" localSheetId="12">[1]預告統計資料發布時間表!#REF!</definedName>
    <definedName name="ss" localSheetId="17">[1]預告統計資料發布時間表!#REF!</definedName>
    <definedName name="ss" localSheetId="6">[1]預告統計資料發布時間表!#REF!</definedName>
    <definedName name="ss" localSheetId="7">[1]預告統計資料發布時間表!#REF!</definedName>
    <definedName name="ss" localSheetId="14">[1]預告統計資料發布時間表!#REF!</definedName>
    <definedName name="ss" localSheetId="9">[1]預告統計資料發布時間表!#REF!</definedName>
    <definedName name="ss" localSheetId="19">[1]預告統計資料發布時間表!#REF!</definedName>
    <definedName name="ss" localSheetId="38">預告統計資料發布時間表!#REF!</definedName>
    <definedName name="ss" localSheetId="48">預告統計資料發布時間表!#REF!</definedName>
    <definedName name="ss" localSheetId="49">預告統計資料發布時間表!#REF!</definedName>
    <definedName name="ss" localSheetId="47">預告統計資料發布時間表!#REF!</definedName>
    <definedName name="ss" localSheetId="50">預告統計資料發布時間表!#REF!</definedName>
    <definedName name="ss" localSheetId="2">[1]預告統計資料發布時間表!#REF!</definedName>
    <definedName name="ss" localSheetId="8">預告統計資料發布時間表!#REF!</definedName>
    <definedName name="ss" localSheetId="13">預告統計資料發布時間表!#REF!</definedName>
    <definedName name="ss" localSheetId="18">預告統計資料發布時間表!#REF!</definedName>
    <definedName name="ss" localSheetId="10">預告統計資料發布時間表!#REF!</definedName>
    <definedName name="ss" localSheetId="15">預告統計資料發布時間表!#REF!</definedName>
    <definedName name="ss" localSheetId="20">預告統計資料發布時間表!#REF!</definedName>
    <definedName name="ss" localSheetId="51">預告統計資料發布時間表!#REF!</definedName>
    <definedName name="ss" localSheetId="46">預告統計資料發布時間表!#REF!</definedName>
    <definedName name="ss" localSheetId="65">預告統計資料發布時間表!#REF!</definedName>
    <definedName name="ss" localSheetId="64">預告統計資料發布時間表!#REF!</definedName>
    <definedName name="ss" localSheetId="23">預告統計資料發布時間表!#REF!</definedName>
    <definedName name="ss" localSheetId="25">[1]預告統計資料發布時間表!#REF!</definedName>
    <definedName name="ss" localSheetId="31">預告統計資料發布時間表!#REF!</definedName>
    <definedName name="ss">預告統計資料發布時間表!#REF!</definedName>
    <definedName name="台" localSheetId="4">[1]預告統計資料發布時間表!#REF!</definedName>
    <definedName name="台" localSheetId="52">預告統計資料發布時間表!#REF!</definedName>
    <definedName name="台" localSheetId="21">預告統計資料發布時間表!#REF!</definedName>
    <definedName name="台" localSheetId="37">#REF!</definedName>
    <definedName name="台" localSheetId="28">預告統計資料發布時間表!#REF!</definedName>
    <definedName name="台" localSheetId="27">預告統計資料發布時間表!#REF!</definedName>
    <definedName name="台" localSheetId="29">預告統計資料發布時間表!#REF!</definedName>
    <definedName name="台" localSheetId="36">#REF!</definedName>
    <definedName name="台" localSheetId="39">#REF!</definedName>
    <definedName name="台" localSheetId="11">[1]預告統計資料發布時間表!#REF!</definedName>
    <definedName name="台" localSheetId="16">[1]預告統計資料發布時間表!#REF!</definedName>
    <definedName name="台" localSheetId="12">[1]預告統計資料發布時間表!#REF!</definedName>
    <definedName name="台" localSheetId="17">[1]預告統計資料發布時間表!#REF!</definedName>
    <definedName name="台" localSheetId="6">[1]預告統計資料發布時間表!#REF!</definedName>
    <definedName name="台" localSheetId="7">[1]預告統計資料發布時間表!#REF!</definedName>
    <definedName name="台" localSheetId="14">[1]預告統計資料發布時間表!#REF!</definedName>
    <definedName name="台" localSheetId="9">[1]預告統計資料發布時間表!#REF!</definedName>
    <definedName name="台" localSheetId="19">[1]預告統計資料發布時間表!#REF!</definedName>
    <definedName name="台" localSheetId="38">#REF!</definedName>
    <definedName name="台" localSheetId="48">預告統計資料發布時間表!#REF!</definedName>
    <definedName name="台" localSheetId="49">預告統計資料發布時間表!#REF!</definedName>
    <definedName name="台" localSheetId="47">預告統計資料發布時間表!#REF!</definedName>
    <definedName name="台" localSheetId="50">預告統計資料發布時間表!#REF!</definedName>
    <definedName name="台" localSheetId="2">[1]預告統計資料發布時間表!#REF!</definedName>
    <definedName name="台" localSheetId="8">預告統計資料發布時間表!#REF!</definedName>
    <definedName name="台" localSheetId="13">預告統計資料發布時間表!#REF!</definedName>
    <definedName name="台" localSheetId="18">預告統計資料發布時間表!#REF!</definedName>
    <definedName name="台" localSheetId="10">預告統計資料發布時間表!#REF!</definedName>
    <definedName name="台" localSheetId="15">預告統計資料發布時間表!#REF!</definedName>
    <definedName name="台" localSheetId="20">預告統計資料發布時間表!#REF!</definedName>
    <definedName name="台" localSheetId="51">預告統計資料發布時間表!#REF!</definedName>
    <definedName name="台" localSheetId="46">預告統計資料發布時間表!#REF!</definedName>
    <definedName name="台" localSheetId="65">預告統計資料發布時間表!#REF!</definedName>
    <definedName name="台" localSheetId="64">預告統計資料發布時間表!#REF!</definedName>
    <definedName name="台" localSheetId="34">#REF!</definedName>
    <definedName name="台" localSheetId="23">預告統計資料發布時間表!#REF!</definedName>
    <definedName name="台" localSheetId="33">#REF!</definedName>
    <definedName name="台" localSheetId="25">[1]預告統計資料發布時間表!#REF!</definedName>
    <definedName name="台" localSheetId="31">預告統計資料發布時間表!#REF!</definedName>
    <definedName name="台" localSheetId="30">預告統計資料發布時間表!#REF!</definedName>
    <definedName name="台">預告統計資料發布時間表!#REF!</definedName>
    <definedName name="台東縣" localSheetId="4">[1]公庫收支月報!#REF!</definedName>
    <definedName name="台東縣" localSheetId="52">公庫收支!#REF!</definedName>
    <definedName name="台東縣" localSheetId="21">公庫收支!#REF!</definedName>
    <definedName name="台東縣" localSheetId="37">寺廟登記概況!#REF!</definedName>
    <definedName name="台東縣" localSheetId="28">公庫收支!#REF!</definedName>
    <definedName name="台東縣" localSheetId="27">公庫收支!#REF!</definedName>
    <definedName name="台東縣" localSheetId="29">公庫收支!#REF!</definedName>
    <definedName name="台東縣" localSheetId="36">宗教財團法人概況!#REF!</definedName>
    <definedName name="台東縣" localSheetId="39">宗教團體興辦公益慈善及社會教化事業概況!#REF!</definedName>
    <definedName name="台東縣" localSheetId="11">[1]公庫收支月報!#REF!</definedName>
    <definedName name="台東縣" localSheetId="16">[1]公庫收支月報!#REF!</definedName>
    <definedName name="台東縣" localSheetId="12">[1]公庫收支月報!#REF!</definedName>
    <definedName name="台東縣" localSheetId="17">[1]公庫收支月報!#REF!</definedName>
    <definedName name="台東縣" localSheetId="6">[1]公庫收支月報!#REF!</definedName>
    <definedName name="台東縣" localSheetId="7">[1]公庫收支月報!#REF!</definedName>
    <definedName name="台東縣" localSheetId="14">[1]公庫收支月報!#REF!</definedName>
    <definedName name="台東縣" localSheetId="9">[1]公庫收支月報!#REF!</definedName>
    <definedName name="台東縣" localSheetId="19">[1]公庫收支月報!#REF!</definedName>
    <definedName name="台東縣" localSheetId="38">'教會（堂）概況'!#REF!</definedName>
    <definedName name="台東縣" localSheetId="48">公庫收支!#REF!</definedName>
    <definedName name="台東縣" localSheetId="49">公庫收支!#REF!</definedName>
    <definedName name="台東縣" localSheetId="47">公庫收支!#REF!</definedName>
    <definedName name="台東縣" localSheetId="50">公庫收支!#REF!</definedName>
    <definedName name="台東縣" localSheetId="2">[1]公庫收支月報!#REF!</definedName>
    <definedName name="台東縣" localSheetId="8">公庫收支!#REF!</definedName>
    <definedName name="台東縣" localSheetId="13">公庫收支!#REF!</definedName>
    <definedName name="台東縣" localSheetId="18">公庫收支!#REF!</definedName>
    <definedName name="台東縣" localSheetId="10">公庫收支!#REF!</definedName>
    <definedName name="台東縣" localSheetId="15">公庫收支!#REF!</definedName>
    <definedName name="台東縣" localSheetId="20">公庫收支!#REF!</definedName>
    <definedName name="台東縣" localSheetId="51">公庫收支!#REF!</definedName>
    <definedName name="台東縣" localSheetId="46">公庫收支!#REF!</definedName>
    <definedName name="台東縣" localSheetId="65">公庫收支!#REF!</definedName>
    <definedName name="台東縣" localSheetId="64">公庫收支!#REF!</definedName>
    <definedName name="台東縣" localSheetId="34">調解委員會組織概況!#REF!</definedName>
    <definedName name="台東縣" localSheetId="23">公庫收支!#REF!</definedName>
    <definedName name="台東縣" localSheetId="33">辦理調解業務概況!#REF!</definedName>
    <definedName name="台東縣" localSheetId="25">[1]公庫收支月報!#REF!</definedName>
    <definedName name="台東縣" localSheetId="31">公庫收支!#REF!</definedName>
    <definedName name="台東縣" localSheetId="30">公庫收支!#REF!</definedName>
    <definedName name="台東縣">公庫收支!#REF!</definedName>
    <definedName name="垃圾處理場" localSheetId="21">預告統計資料發布時間表!#REF!</definedName>
    <definedName name="垃圾處理場" localSheetId="29">預告統計資料發布時間表!#REF!</definedName>
    <definedName name="垃圾處理場" localSheetId="23">預告統計資料發布時間表!#REF!</definedName>
    <definedName name="垃圾處理場">預告統計資料發布時間表!#REF!</definedName>
    <definedName name="鄉鎮資料" localSheetId="4">[1]公庫收支月報!#REF!</definedName>
    <definedName name="鄉鎮資料" localSheetId="52">公庫收支!#REF!</definedName>
    <definedName name="鄉鎮資料" localSheetId="21">公庫收支!#REF!</definedName>
    <definedName name="鄉鎮資料" localSheetId="37">寺廟登記概況!#REF!</definedName>
    <definedName name="鄉鎮資料" localSheetId="28">公庫收支!#REF!</definedName>
    <definedName name="鄉鎮資料" localSheetId="27">公庫收支!#REF!</definedName>
    <definedName name="鄉鎮資料" localSheetId="29">公庫收支!#REF!</definedName>
    <definedName name="鄉鎮資料" localSheetId="36">宗教財團法人概況!#REF!</definedName>
    <definedName name="鄉鎮資料" localSheetId="39">宗教團體興辦公益慈善及社會教化事業概況!#REF!</definedName>
    <definedName name="鄉鎮資料" localSheetId="11">[1]公庫收支月報!#REF!</definedName>
    <definedName name="鄉鎮資料" localSheetId="16">[1]公庫收支月報!#REF!</definedName>
    <definedName name="鄉鎮資料" localSheetId="12">[1]公庫收支月報!#REF!</definedName>
    <definedName name="鄉鎮資料" localSheetId="17">[1]公庫收支月報!#REF!</definedName>
    <definedName name="鄉鎮資料" localSheetId="6">[1]公庫收支月報!#REF!</definedName>
    <definedName name="鄉鎮資料" localSheetId="7">[1]公庫收支月報!#REF!</definedName>
    <definedName name="鄉鎮資料" localSheetId="14">[1]公庫收支月報!#REF!</definedName>
    <definedName name="鄉鎮資料" localSheetId="9">[1]公庫收支月報!#REF!</definedName>
    <definedName name="鄉鎮資料" localSheetId="19">[1]公庫收支月報!#REF!</definedName>
    <definedName name="鄉鎮資料" localSheetId="38">'教會（堂）概況'!#REF!</definedName>
    <definedName name="鄉鎮資料" localSheetId="48">公庫收支!#REF!</definedName>
    <definedName name="鄉鎮資料" localSheetId="49">公庫收支!#REF!</definedName>
    <definedName name="鄉鎮資料" localSheetId="47">公庫收支!#REF!</definedName>
    <definedName name="鄉鎮資料" localSheetId="50">公庫收支!#REF!</definedName>
    <definedName name="鄉鎮資料" localSheetId="2">[1]公庫收支月報!#REF!</definedName>
    <definedName name="鄉鎮資料" localSheetId="8">公庫收支!#REF!</definedName>
    <definedName name="鄉鎮資料" localSheetId="13">公庫收支!#REF!</definedName>
    <definedName name="鄉鎮資料" localSheetId="18">公庫收支!#REF!</definedName>
    <definedName name="鄉鎮資料" localSheetId="10">公庫收支!#REF!</definedName>
    <definedName name="鄉鎮資料" localSheetId="15">公庫收支!#REF!</definedName>
    <definedName name="鄉鎮資料" localSheetId="20">公庫收支!#REF!</definedName>
    <definedName name="鄉鎮資料" localSheetId="51">公庫收支!#REF!</definedName>
    <definedName name="鄉鎮資料" localSheetId="46">公庫收支!#REF!</definedName>
    <definedName name="鄉鎮資料" localSheetId="65">公庫收支!#REF!</definedName>
    <definedName name="鄉鎮資料" localSheetId="64">公庫收支!#REF!</definedName>
    <definedName name="鄉鎮資料" localSheetId="34">調解委員會組織概況!#REF!</definedName>
    <definedName name="鄉鎮資料" localSheetId="23">公庫收支!#REF!</definedName>
    <definedName name="鄉鎮資料" localSheetId="33">辦理調解業務概況!#REF!</definedName>
    <definedName name="鄉鎮資料" localSheetId="25">[1]公庫收支月報!#REF!</definedName>
    <definedName name="鄉鎮資料" localSheetId="31">公庫收支!#REF!</definedName>
    <definedName name="鄉鎮資料" localSheetId="30">公庫收支!#REF!</definedName>
    <definedName name="鄉鎮資料">公庫收支!#REF!</definedName>
    <definedName name="臺東縣各鄉鎮市公庫收支月報" localSheetId="4">[1]公庫收支月報!#REF!</definedName>
    <definedName name="臺東縣各鄉鎮市公庫收支月報" localSheetId="52">公庫收支!#REF!</definedName>
    <definedName name="臺東縣各鄉鎮市公庫收支月報" localSheetId="21">公庫收支!#REF!</definedName>
    <definedName name="臺東縣各鄉鎮市公庫收支月報" localSheetId="37">寺廟登記概況!#REF!</definedName>
    <definedName name="臺東縣各鄉鎮市公庫收支月報" localSheetId="28">公庫收支!#REF!</definedName>
    <definedName name="臺東縣各鄉鎮市公庫收支月報" localSheetId="27">公庫收支!#REF!</definedName>
    <definedName name="臺東縣各鄉鎮市公庫收支月報" localSheetId="29">公庫收支!#REF!</definedName>
    <definedName name="臺東縣各鄉鎮市公庫收支月報" localSheetId="36">宗教財團法人概況!#REF!</definedName>
    <definedName name="臺東縣各鄉鎮市公庫收支月報" localSheetId="39">宗教團體興辦公益慈善及社會教化事業概況!#REF!</definedName>
    <definedName name="臺東縣各鄉鎮市公庫收支月報" localSheetId="11">[1]公庫收支月報!#REF!</definedName>
    <definedName name="臺東縣各鄉鎮市公庫收支月報" localSheetId="16">[1]公庫收支月報!#REF!</definedName>
    <definedName name="臺東縣各鄉鎮市公庫收支月報" localSheetId="12">[1]公庫收支月報!#REF!</definedName>
    <definedName name="臺東縣各鄉鎮市公庫收支月報" localSheetId="17">[1]公庫收支月報!#REF!</definedName>
    <definedName name="臺東縣各鄉鎮市公庫收支月報" localSheetId="6">[1]公庫收支月報!#REF!</definedName>
    <definedName name="臺東縣各鄉鎮市公庫收支月報" localSheetId="7">[1]公庫收支月報!#REF!</definedName>
    <definedName name="臺東縣各鄉鎮市公庫收支月報" localSheetId="14">[1]公庫收支月報!#REF!</definedName>
    <definedName name="臺東縣各鄉鎮市公庫收支月報" localSheetId="9">[1]公庫收支月報!#REF!</definedName>
    <definedName name="臺東縣各鄉鎮市公庫收支月報" localSheetId="19">[1]公庫收支月報!#REF!</definedName>
    <definedName name="臺東縣各鄉鎮市公庫收支月報" localSheetId="38">'教會（堂）概況'!#REF!</definedName>
    <definedName name="臺東縣各鄉鎮市公庫收支月報" localSheetId="48">公庫收支!#REF!</definedName>
    <definedName name="臺東縣各鄉鎮市公庫收支月報" localSheetId="49">公庫收支!#REF!</definedName>
    <definedName name="臺東縣各鄉鎮市公庫收支月報" localSheetId="47">公庫收支!#REF!</definedName>
    <definedName name="臺東縣各鄉鎮市公庫收支月報" localSheetId="50">公庫收支!#REF!</definedName>
    <definedName name="臺東縣各鄉鎮市公庫收支月報" localSheetId="2">[1]公庫收支月報!#REF!</definedName>
    <definedName name="臺東縣各鄉鎮市公庫收支月報" localSheetId="8">公庫收支!#REF!</definedName>
    <definedName name="臺東縣各鄉鎮市公庫收支月報" localSheetId="13">公庫收支!#REF!</definedName>
    <definedName name="臺東縣各鄉鎮市公庫收支月報" localSheetId="18">公庫收支!#REF!</definedName>
    <definedName name="臺東縣各鄉鎮市公庫收支月報" localSheetId="10">公庫收支!#REF!</definedName>
    <definedName name="臺東縣各鄉鎮市公庫收支月報" localSheetId="15">公庫收支!#REF!</definedName>
    <definedName name="臺東縣各鄉鎮市公庫收支月報" localSheetId="20">公庫收支!#REF!</definedName>
    <definedName name="臺東縣各鄉鎮市公庫收支月報" localSheetId="51">公庫收支!#REF!</definedName>
    <definedName name="臺東縣各鄉鎮市公庫收支月報" localSheetId="46">公庫收支!#REF!</definedName>
    <definedName name="臺東縣各鄉鎮市公庫收支月報" localSheetId="65">公庫收支!#REF!</definedName>
    <definedName name="臺東縣各鄉鎮市公庫收支月報" localSheetId="64">公庫收支!#REF!</definedName>
    <definedName name="臺東縣各鄉鎮市公庫收支月報" localSheetId="34">調解委員會組織概況!#REF!</definedName>
    <definedName name="臺東縣各鄉鎮市公庫收支月報" localSheetId="23">公庫收支!#REF!</definedName>
    <definedName name="臺東縣各鄉鎮市公庫收支月報" localSheetId="33">辦理調解業務概況!#REF!</definedName>
    <definedName name="臺東縣各鄉鎮市公庫收支月報" localSheetId="25">[1]公庫收支月報!#REF!</definedName>
    <definedName name="臺東縣各鄉鎮市公庫收支月報" localSheetId="31">公庫收支!#REF!</definedName>
    <definedName name="臺東縣各鄉鎮市公庫收支月報" localSheetId="30">公庫收支!#REF!</definedName>
    <definedName name="臺東縣各鄉鎮市公庫收支月報">公庫收支!#REF!</definedName>
    <definedName name="臺東縣卑南鄉公庫收支月報" localSheetId="37">#REF!</definedName>
    <definedName name="臺東縣卑南鄉公庫收支月報" localSheetId="36">#REF!</definedName>
    <definedName name="臺東縣卑南鄉公庫收支月報" localSheetId="39">#REF!</definedName>
    <definedName name="臺東縣卑南鄉公庫收支月報" localSheetId="38">#REF!</definedName>
    <definedName name="臺東縣卑南鄉公庫收支月報" localSheetId="34">#REF!</definedName>
    <definedName name="臺東縣卑南鄉公庫收支月報" localSheetId="33">#REF!</definedName>
    <definedName name="臺東縣卑南鄉公庫收支月報">預告統計資料發布時間表!$B$11</definedName>
    <definedName name="調解委員會組織概況" localSheetId="52">#REF!</definedName>
    <definedName name="調解委員會組織概況" localSheetId="21">#REF!</definedName>
    <definedName name="調解委員會組織概況" localSheetId="37">#REF!</definedName>
    <definedName name="調解委員會組織概況" localSheetId="28">#REF!</definedName>
    <definedName name="調解委員會組織概況" localSheetId="27">#REF!</definedName>
    <definedName name="調解委員會組織概況" localSheetId="29">#REF!</definedName>
    <definedName name="調解委員會組織概況" localSheetId="36">#REF!</definedName>
    <definedName name="調解委員會組織概況" localSheetId="39">#REF!</definedName>
    <definedName name="調解委員會組織概況" localSheetId="11">#REF!</definedName>
    <definedName name="調解委員會組織概況" localSheetId="16">#REF!</definedName>
    <definedName name="調解委員會組織概況" localSheetId="12">#REF!</definedName>
    <definedName name="調解委員會組織概況" localSheetId="17">#REF!</definedName>
    <definedName name="調解委員會組織概況" localSheetId="6">#REF!</definedName>
    <definedName name="調解委員會組織概況" localSheetId="7">#REF!</definedName>
    <definedName name="調解委員會組織概況" localSheetId="14">#REF!</definedName>
    <definedName name="調解委員會組織概況" localSheetId="9">#REF!</definedName>
    <definedName name="調解委員會組織概況" localSheetId="19">#REF!</definedName>
    <definedName name="調解委員會組織概況" localSheetId="38">#REF!</definedName>
    <definedName name="調解委員會組織概況" localSheetId="48">#REF!</definedName>
    <definedName name="調解委員會組織概況" localSheetId="49">#REF!</definedName>
    <definedName name="調解委員會組織概況" localSheetId="47">#REF!</definedName>
    <definedName name="調解委員會組織概況" localSheetId="50">#REF!</definedName>
    <definedName name="調解委員會組織概況" localSheetId="8">#REF!</definedName>
    <definedName name="調解委員會組織概況" localSheetId="13">#REF!</definedName>
    <definedName name="調解委員會組織概況" localSheetId="18">#REF!</definedName>
    <definedName name="調解委員會組織概況" localSheetId="10">#REF!</definedName>
    <definedName name="調解委員會組織概況" localSheetId="15">#REF!</definedName>
    <definedName name="調解委員會組織概況" localSheetId="20">#REF!</definedName>
    <definedName name="調解委員會組織概況" localSheetId="51">#REF!</definedName>
    <definedName name="調解委員會組織概況" localSheetId="46">#REF!</definedName>
    <definedName name="調解委員會組織概況" localSheetId="65">#REF!</definedName>
    <definedName name="調解委員會組織概況" localSheetId="64">#REF!</definedName>
    <definedName name="調解委員會組織概況" localSheetId="23">#REF!</definedName>
    <definedName name="調解委員會組織概況" localSheetId="31">#REF!</definedName>
    <definedName name="調解委員會組織概況" localSheetId="30">#REF!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3" i="269" l="1"/>
  <c r="O33" i="269"/>
  <c r="N33" i="269"/>
  <c r="T32" i="269"/>
  <c r="T31" i="269"/>
  <c r="B31" i="269"/>
  <c r="T30" i="269"/>
  <c r="T29" i="269"/>
  <c r="T28" i="269"/>
  <c r="V27" i="269"/>
  <c r="U27" i="269"/>
  <c r="T27" i="269"/>
  <c r="S27" i="269"/>
  <c r="Q27" i="269"/>
  <c r="T26" i="269"/>
  <c r="T25" i="269"/>
  <c r="K25" i="269"/>
  <c r="J25" i="269"/>
  <c r="I25" i="269"/>
  <c r="H25" i="269"/>
  <c r="G25" i="269"/>
  <c r="F25" i="269"/>
  <c r="E25" i="269"/>
  <c r="D25" i="269"/>
  <c r="C25" i="269"/>
  <c r="V24" i="269"/>
  <c r="U24" i="269"/>
  <c r="T24" i="269"/>
  <c r="S24" i="269"/>
  <c r="Q24" i="269"/>
  <c r="T23" i="269"/>
  <c r="O23" i="269"/>
  <c r="N23" i="269"/>
  <c r="T22" i="269"/>
  <c r="O22" i="269"/>
  <c r="N22" i="269"/>
  <c r="K22" i="269"/>
  <c r="J22" i="269"/>
  <c r="I22" i="269"/>
  <c r="H22" i="269"/>
  <c r="G22" i="269"/>
  <c r="F22" i="269"/>
  <c r="E22" i="269"/>
  <c r="D22" i="269"/>
  <c r="C22" i="269"/>
  <c r="T21" i="269"/>
  <c r="B21" i="269"/>
  <c r="T20" i="269"/>
  <c r="O20" i="269"/>
  <c r="N20" i="269"/>
  <c r="T19" i="269"/>
  <c r="T18" i="269"/>
  <c r="B18" i="269"/>
  <c r="V17" i="269"/>
  <c r="U17" i="269"/>
  <c r="T17" i="269"/>
  <c r="S17" i="269"/>
  <c r="Q17" i="269"/>
  <c r="B17" i="269"/>
  <c r="AA16" i="269"/>
  <c r="Z16" i="269"/>
  <c r="Y16" i="269"/>
  <c r="T16" i="269"/>
  <c r="T15" i="269"/>
  <c r="O15" i="269"/>
  <c r="N15" i="269" s="1"/>
  <c r="B15" i="269"/>
  <c r="AA14" i="269"/>
  <c r="Z14" i="269"/>
  <c r="Y14" i="269"/>
  <c r="T14" i="269"/>
  <c r="B14" i="269"/>
  <c r="AA13" i="269"/>
  <c r="Z13" i="269"/>
  <c r="Y13" i="269"/>
  <c r="T13" i="269"/>
  <c r="K13" i="269"/>
  <c r="K12" i="269" s="1"/>
  <c r="K11" i="269" s="1"/>
  <c r="J13" i="269"/>
  <c r="J12" i="269" s="1"/>
  <c r="J11" i="269" s="1"/>
  <c r="I13" i="269"/>
  <c r="I12" i="269" s="1"/>
  <c r="I11" i="269" s="1"/>
  <c r="H13" i="269"/>
  <c r="H12" i="269" s="1"/>
  <c r="H11" i="269" s="1"/>
  <c r="G13" i="269"/>
  <c r="G12" i="269" s="1"/>
  <c r="G11" i="269" s="1"/>
  <c r="F13" i="269"/>
  <c r="F12" i="269" s="1"/>
  <c r="F11" i="269" s="1"/>
  <c r="D13" i="269"/>
  <c r="D12" i="269" s="1"/>
  <c r="D11" i="269" s="1"/>
  <c r="C13" i="269"/>
  <c r="C12" i="269" s="1"/>
  <c r="C11" i="269" s="1"/>
  <c r="Z12" i="269"/>
  <c r="T12" i="269"/>
  <c r="O12" i="269"/>
  <c r="N12" i="269"/>
  <c r="Z11" i="269"/>
  <c r="T11" i="269"/>
  <c r="O11" i="269"/>
  <c r="N11" i="269"/>
  <c r="AA10" i="269"/>
  <c r="Z10" i="269"/>
  <c r="Y10" i="269"/>
  <c r="V10" i="269"/>
  <c r="U10" i="269"/>
  <c r="T10" i="269"/>
  <c r="T8" i="269" s="1"/>
  <c r="S10" i="269"/>
  <c r="R10" i="269"/>
  <c r="Q10" i="269"/>
  <c r="AA9" i="269"/>
  <c r="Z9" i="269"/>
  <c r="Z8" i="269" s="1"/>
  <c r="Y9" i="269"/>
  <c r="V9" i="269"/>
  <c r="V8" i="269" s="1"/>
  <c r="U9" i="269"/>
  <c r="U8" i="269" s="1"/>
  <c r="T9" i="269"/>
  <c r="S9" i="269"/>
  <c r="S8" i="269" s="1"/>
  <c r="Q9" i="269"/>
  <c r="Q8" i="269" s="1"/>
  <c r="AF8" i="269"/>
  <c r="AD8" i="269"/>
  <c r="AC8" i="269"/>
  <c r="AB8" i="269"/>
  <c r="AB7" i="269"/>
  <c r="J34" i="260"/>
  <c r="H34" i="260"/>
  <c r="F34" i="260"/>
  <c r="D34" i="260" s="1"/>
  <c r="J33" i="260"/>
  <c r="H33" i="260"/>
  <c r="F33" i="260"/>
  <c r="D33" i="260" s="1"/>
  <c r="J32" i="260"/>
  <c r="H32" i="260"/>
  <c r="J31" i="260"/>
  <c r="F31" i="260"/>
  <c r="J30" i="260"/>
  <c r="H30" i="260"/>
  <c r="F30" i="260"/>
  <c r="D30" i="260" s="1"/>
  <c r="J29" i="260"/>
  <c r="H29" i="260"/>
  <c r="F29" i="260"/>
  <c r="D29" i="260" s="1"/>
  <c r="J28" i="260"/>
  <c r="H28" i="260"/>
  <c r="H27" i="260"/>
  <c r="J26" i="260"/>
  <c r="H26" i="260"/>
  <c r="F26" i="260"/>
  <c r="D26" i="260" s="1"/>
  <c r="J25" i="260"/>
  <c r="H25" i="260"/>
  <c r="F25" i="260"/>
  <c r="D25" i="260" s="1"/>
  <c r="J24" i="260"/>
  <c r="H24" i="260"/>
  <c r="J23" i="260"/>
  <c r="H23" i="260"/>
  <c r="F23" i="260"/>
  <c r="D23" i="260" s="1"/>
  <c r="J21" i="260"/>
  <c r="H21" i="260"/>
  <c r="H20" i="260"/>
  <c r="J19" i="260"/>
  <c r="H19" i="260"/>
  <c r="F19" i="260"/>
  <c r="D19" i="260" s="1"/>
  <c r="H17" i="260"/>
  <c r="H15" i="260"/>
  <c r="J14" i="260"/>
  <c r="H14" i="260"/>
  <c r="H12" i="260"/>
  <c r="G122" i="259" l="1"/>
  <c r="F122" i="259"/>
  <c r="G120" i="259"/>
  <c r="F120" i="259"/>
  <c r="G117" i="259"/>
  <c r="F117" i="259"/>
  <c r="G116" i="259"/>
  <c r="F116" i="259"/>
  <c r="G115" i="259"/>
  <c r="F115" i="259"/>
  <c r="K114" i="259"/>
  <c r="J114" i="259"/>
  <c r="I114" i="259"/>
  <c r="H114" i="259"/>
  <c r="G114" i="259"/>
  <c r="F114" i="259"/>
  <c r="G111" i="259"/>
  <c r="F111" i="259"/>
  <c r="G110" i="259"/>
  <c r="F110" i="259"/>
  <c r="G109" i="259"/>
  <c r="F109" i="259"/>
  <c r="K108" i="259"/>
  <c r="J108" i="259"/>
  <c r="I108" i="259"/>
  <c r="H108" i="259"/>
  <c r="G108" i="259"/>
  <c r="F108" i="259"/>
  <c r="G105" i="259"/>
  <c r="F105" i="259"/>
  <c r="G104" i="259"/>
  <c r="F104" i="259"/>
  <c r="G102" i="259"/>
  <c r="F102" i="259"/>
  <c r="K101" i="259"/>
  <c r="J101" i="259"/>
  <c r="I101" i="259"/>
  <c r="H101" i="259"/>
  <c r="G101" i="259"/>
  <c r="F101" i="259"/>
  <c r="G100" i="259"/>
  <c r="F100" i="259"/>
  <c r="G98" i="259"/>
  <c r="F98" i="259"/>
  <c r="K97" i="259"/>
  <c r="J97" i="259"/>
  <c r="I97" i="259"/>
  <c r="H97" i="259"/>
  <c r="F97" i="259" s="1"/>
  <c r="G97" i="259"/>
  <c r="G96" i="259"/>
  <c r="F96" i="259"/>
  <c r="G95" i="259"/>
  <c r="F95" i="259"/>
  <c r="G94" i="259"/>
  <c r="F94" i="259"/>
  <c r="G93" i="259"/>
  <c r="F93" i="259"/>
  <c r="K92" i="259"/>
  <c r="J92" i="259"/>
  <c r="I92" i="259"/>
  <c r="H92" i="259"/>
  <c r="G92" i="259"/>
  <c r="F92" i="259"/>
  <c r="K91" i="259"/>
  <c r="J91" i="259"/>
  <c r="I91" i="259"/>
  <c r="H91" i="259"/>
  <c r="F91" i="259" s="1"/>
  <c r="G91" i="259"/>
  <c r="G90" i="259"/>
  <c r="F90" i="259"/>
  <c r="G83" i="259"/>
  <c r="F83" i="259"/>
  <c r="K82" i="259"/>
  <c r="J82" i="259"/>
  <c r="I82" i="259"/>
  <c r="H82" i="259"/>
  <c r="G82" i="259"/>
  <c r="F82" i="259"/>
  <c r="G79" i="259"/>
  <c r="F79" i="259"/>
  <c r="G78" i="259"/>
  <c r="F78" i="259"/>
  <c r="K77" i="259"/>
  <c r="J77" i="259"/>
  <c r="J56" i="259" s="1"/>
  <c r="J118" i="259" s="1"/>
  <c r="I77" i="259"/>
  <c r="H77" i="259"/>
  <c r="F77" i="259" s="1"/>
  <c r="G77" i="259"/>
  <c r="G74" i="259"/>
  <c r="F74" i="259"/>
  <c r="G73" i="259"/>
  <c r="F73" i="259"/>
  <c r="G72" i="259"/>
  <c r="F72" i="259"/>
  <c r="K71" i="259"/>
  <c r="J71" i="259"/>
  <c r="I71" i="259"/>
  <c r="H71" i="259"/>
  <c r="G71" i="259"/>
  <c r="F71" i="259"/>
  <c r="G70" i="259"/>
  <c r="F70" i="259"/>
  <c r="G69" i="259"/>
  <c r="F69" i="259"/>
  <c r="G67" i="259"/>
  <c r="F67" i="259"/>
  <c r="K66" i="259"/>
  <c r="G66" i="259" s="1"/>
  <c r="J66" i="259"/>
  <c r="I66" i="259"/>
  <c r="H66" i="259"/>
  <c r="F66" i="259"/>
  <c r="G65" i="259"/>
  <c r="F65" i="259"/>
  <c r="G63" i="259"/>
  <c r="F63" i="259"/>
  <c r="K62" i="259"/>
  <c r="J62" i="259"/>
  <c r="I62" i="259"/>
  <c r="I56" i="259" s="1"/>
  <c r="H62" i="259"/>
  <c r="G62" i="259"/>
  <c r="F62" i="259"/>
  <c r="G61" i="259"/>
  <c r="F61" i="259"/>
  <c r="G60" i="259"/>
  <c r="F60" i="259"/>
  <c r="G59" i="259"/>
  <c r="F59" i="259"/>
  <c r="G58" i="259"/>
  <c r="F58" i="259"/>
  <c r="K57" i="259"/>
  <c r="J57" i="259"/>
  <c r="I57" i="259"/>
  <c r="H57" i="259"/>
  <c r="G57" i="259"/>
  <c r="F57" i="259"/>
  <c r="G36" i="259"/>
  <c r="F36" i="259"/>
  <c r="G34" i="259"/>
  <c r="F34" i="259"/>
  <c r="G32" i="259"/>
  <c r="F32" i="259"/>
  <c r="K31" i="259"/>
  <c r="J31" i="259"/>
  <c r="I31" i="259"/>
  <c r="H31" i="259"/>
  <c r="G31" i="259"/>
  <c r="F31" i="259"/>
  <c r="G24" i="259"/>
  <c r="F24" i="259"/>
  <c r="G23" i="259"/>
  <c r="F23" i="259"/>
  <c r="K22" i="259"/>
  <c r="J22" i="259"/>
  <c r="I22" i="259"/>
  <c r="H22" i="259"/>
  <c r="G22" i="259"/>
  <c r="F22" i="259"/>
  <c r="G20" i="259"/>
  <c r="F20" i="259"/>
  <c r="G19" i="259"/>
  <c r="F19" i="259"/>
  <c r="G16" i="259"/>
  <c r="F16" i="259"/>
  <c r="G15" i="259"/>
  <c r="F15" i="259"/>
  <c r="K13" i="259"/>
  <c r="K8" i="259" s="1"/>
  <c r="K7" i="259" s="1"/>
  <c r="K43" i="259" s="1"/>
  <c r="J13" i="259"/>
  <c r="J8" i="259" s="1"/>
  <c r="J7" i="259" s="1"/>
  <c r="J43" i="259" s="1"/>
  <c r="I13" i="259"/>
  <c r="I8" i="259" s="1"/>
  <c r="H13" i="259"/>
  <c r="H8" i="259" s="1"/>
  <c r="G13" i="259"/>
  <c r="F13" i="259"/>
  <c r="G12" i="259"/>
  <c r="F12" i="259"/>
  <c r="G11" i="259"/>
  <c r="F11" i="259"/>
  <c r="G10" i="259"/>
  <c r="F10" i="259"/>
  <c r="G9" i="259"/>
  <c r="F9" i="259"/>
  <c r="I118" i="259" l="1"/>
  <c r="H7" i="259"/>
  <c r="F8" i="259"/>
  <c r="I7" i="259"/>
  <c r="G8" i="259"/>
  <c r="H56" i="259"/>
  <c r="K56" i="259"/>
  <c r="K118" i="259" s="1"/>
  <c r="H118" i="259" l="1"/>
  <c r="F118" i="259" s="1"/>
  <c r="F127" i="259" s="1"/>
  <c r="F56" i="259"/>
  <c r="I43" i="259"/>
  <c r="G43" i="259" s="1"/>
  <c r="G51" i="259" s="1"/>
  <c r="G7" i="259"/>
  <c r="H43" i="259"/>
  <c r="F43" i="259" s="1"/>
  <c r="F51" i="259" s="1"/>
  <c r="F53" i="259" s="1"/>
  <c r="F7" i="259"/>
  <c r="G56" i="259"/>
  <c r="G118" i="259"/>
  <c r="G127" i="259" s="1"/>
  <c r="F129" i="259" l="1"/>
  <c r="F128" i="259"/>
  <c r="F131" i="259" s="1"/>
</calcChain>
</file>

<file path=xl/sharedStrings.xml><?xml version="1.0" encoding="utf-8"?>
<sst xmlns="http://schemas.openxmlformats.org/spreadsheetml/2006/main" count="3108" uniqueCount="1534">
  <si>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</si>
  <si>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</si>
  <si>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</si>
  <si>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</si>
  <si>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</si>
  <si>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</si>
  <si>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</si>
  <si>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</si>
  <si>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</si>
  <si>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</si>
  <si>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</si>
  <si>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5" type="noConversion"/>
  </si>
  <si>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</si>
  <si>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</si>
  <si>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</si>
  <si>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</si>
  <si>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</si>
  <si>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</si>
  <si>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</si>
  <si>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4" type="noConversion"/>
  </si>
  <si>
    <t>＊統計單位：公斤。</t>
    <phoneticPr fontId="14" type="noConversion"/>
  </si>
  <si>
    <t>＊發布週期：月。</t>
    <phoneticPr fontId="14"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</si>
  <si>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</si>
  <si>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</si>
  <si>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4" type="noConversion"/>
  </si>
  <si>
    <t>＊發布週期：年。</t>
    <phoneticPr fontId="14"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</si>
  <si>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</si>
  <si>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</si>
  <si>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</si>
  <si>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</si>
  <si>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</si>
  <si>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</si>
  <si>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</si>
  <si>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</si>
  <si>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</si>
  <si>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</si>
  <si>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</si>
  <si>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</si>
  <si>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</si>
  <si>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</si>
  <si>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</si>
  <si>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</si>
  <si>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</si>
  <si>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</si>
  <si>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</si>
  <si>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</si>
  <si>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</si>
  <si>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</si>
  <si>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</si>
  <si>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</si>
  <si>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4" type="noConversion"/>
  </si>
  <si>
    <t>（五）本表調解方式合計欄應與「3311-04-01-3臺東縣臺東市公所辦理調解業務概況」之結案件數總計相符。</t>
    <phoneticPr fontId="14" type="noConversion"/>
  </si>
  <si>
    <t>資料項目：推行社區發展工作概況</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</si>
  <si>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</si>
  <si>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</si>
  <si>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</si>
  <si>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4"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</si>
  <si>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</si>
  <si>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</si>
  <si>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</si>
  <si>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</si>
  <si>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</si>
  <si>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</si>
  <si>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</si>
  <si>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</si>
  <si>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</si>
  <si>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</si>
  <si>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</si>
  <si>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</si>
  <si>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</si>
  <si>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</si>
  <si>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</si>
  <si>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</si>
  <si>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</si>
  <si>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</si>
  <si>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</si>
  <si>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</si>
  <si>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</si>
  <si>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</si>
  <si>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</si>
  <si>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</si>
  <si>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</si>
  <si>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</si>
  <si>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</si>
  <si>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</si>
  <si>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4" type="noConversion"/>
  </si>
  <si>
    <t>＊發布週期：季。</t>
    <phoneticPr fontId="14"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</si>
  <si>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</si>
  <si>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</si>
  <si>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</si>
  <si>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</si>
  <si>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</si>
  <si>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</si>
  <si>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</si>
  <si>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</si>
  <si>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</si>
  <si>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</si>
  <si>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</si>
  <si>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(十三)包裝用發泡塑膠：指以發泡聚苯乙烯（EPS）、發泡聚乙烯（EPE）、發泡聚丙烯（EPP）、發泡乙烯聚合物（EPO）等材質作為緩衝材、保溫絕熱材之包裝(即保麗龍)。</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</si>
  <si>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</si>
  <si>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</si>
  <si>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</si>
  <si>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</si>
  <si>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</si>
  <si>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</si>
  <si>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</si>
  <si>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</si>
  <si>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</si>
  <si>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</si>
  <si>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</si>
  <si>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</si>
  <si>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</si>
  <si>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</si>
  <si>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4"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</si>
  <si>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</si>
  <si>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</si>
  <si>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</si>
  <si>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4"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</si>
  <si>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</si>
  <si>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</si>
  <si>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</si>
  <si>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</si>
  <si>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</si>
  <si>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</si>
  <si>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</si>
  <si>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</si>
  <si>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</si>
  <si>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</si>
  <si>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</si>
  <si>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</si>
  <si>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4"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</si>
  <si>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</si>
  <si>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</si>
  <si>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</si>
  <si>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4" type="noConversion"/>
  </si>
  <si>
    <t>資料種類：環境統計</t>
    <phoneticPr fontId="14" type="noConversion"/>
  </si>
  <si>
    <t>資料種類：行政統計</t>
    <phoneticPr fontId="14" type="noConversion"/>
  </si>
  <si>
    <t>資料種類：社會保障統計</t>
    <phoneticPr fontId="14"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</si>
  <si>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</si>
  <si>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</si>
  <si>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</si>
  <si>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</si>
  <si>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</si>
  <si>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</si>
  <si>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</si>
  <si>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</si>
  <si>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</si>
  <si>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</si>
  <si>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4"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</si>
  <si>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</si>
  <si>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</si>
  <si>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</si>
  <si>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</si>
  <si>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</si>
  <si>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</si>
  <si>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</si>
  <si>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</si>
  <si>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</si>
  <si>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</si>
  <si>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</si>
  <si>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</si>
  <si>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</si>
  <si>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</si>
  <si>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</si>
  <si>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4" type="noConversion"/>
  </si>
  <si>
    <t>資料項目：寺廟登記概況</t>
    <phoneticPr fontId="5" type="noConversion"/>
  </si>
  <si>
    <t>（一）寺廟數：分為總座數、登記別、類別、組織型態。</t>
    <phoneticPr fontId="14" type="noConversion"/>
  </si>
  <si>
    <t>橫項依「宗教別」分；縱項依「寺廟數」、「不動產」及「信徒人數」分。</t>
    <phoneticPr fontId="14" type="noConversion"/>
  </si>
  <si>
    <t>＊統計分類：</t>
    <phoneticPr fontId="5" type="noConversion"/>
  </si>
  <si>
    <t>（二）不動產：分為寺廟、其他。</t>
    <phoneticPr fontId="14"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</si>
  <si>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</si>
  <si>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</si>
  <si>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t>＊統計單位：座。</t>
    <phoneticPr fontId="14" type="noConversion"/>
  </si>
  <si>
    <t>＊統計單位：座、平方公尺、人。</t>
    <phoneticPr fontId="14" type="noConversion"/>
  </si>
  <si>
    <t>＊資料變革：無。</t>
    <phoneticPr fontId="14"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</si>
  <si>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</si>
  <si>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</si>
  <si>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</si>
  <si>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</si>
  <si>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</si>
  <si>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</si>
  <si>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</si>
  <si>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4" type="noConversion"/>
  </si>
  <si>
    <t>（一）醫療機構：分為醫院數、診所數。</t>
    <phoneticPr fontId="14" type="noConversion"/>
  </si>
  <si>
    <t>（二）文教機構：分為大學數、專科學校數、中學數、職校數、小學數、幼兒園數、圖書閱覽室數、其他。</t>
    <phoneticPr fontId="14" type="noConversion"/>
  </si>
  <si>
    <t>（三）公益慈善事業：分為養老院數、身心障礙教養院數、青少年輔導院數、福利基金會數、學生宿舍處數、技藝研習處數、社會服務中心數。</t>
    <phoneticPr fontId="14"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</si>
  <si>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</si>
  <si>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</si>
  <si>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</si>
  <si>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</si>
  <si>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4" type="noConversion"/>
  </si>
  <si>
    <t>資料種類：營造業統計</t>
    <phoneticPr fontId="14" type="noConversion"/>
  </si>
  <si>
    <t>資料種類：其他行政統計</t>
    <phoneticPr fontId="14" type="noConversion"/>
  </si>
  <si>
    <t>資料種類：宗教統計</t>
    <phoneticPr fontId="14" type="noConversion"/>
  </si>
  <si>
    <t>資料種類：土地統計</t>
    <phoneticPr fontId="14"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</si>
  <si>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</si>
  <si>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</si>
  <si>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</si>
  <si>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</si>
  <si>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4"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</si>
  <si>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</si>
  <si>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</si>
  <si>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5" type="noConversion"/>
  </si>
  <si>
    <t>資料項目：天然災害水土保持設施損失情形</t>
    <phoneticPr fontId="5" type="noConversion"/>
  </si>
  <si>
    <t>資料種類：天然災害統計</t>
    <phoneticPr fontId="14" type="noConversion"/>
  </si>
  <si>
    <t>資料項目：漁業從業人數</t>
    <phoneticPr fontId="5" type="noConversion"/>
  </si>
  <si>
    <t>資料種類：漁業統計</t>
    <phoneticPr fontId="14"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</si>
  <si>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</si>
  <si>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</si>
  <si>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</si>
  <si>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</si>
  <si>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</si>
  <si>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</si>
  <si>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</si>
  <si>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</si>
  <si>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</si>
  <si>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4"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</si>
  <si>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4"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</si>
  <si>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</si>
  <si>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</si>
  <si>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</si>
  <si>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4" type="noConversion"/>
  </si>
  <si>
    <t>＊統計指標編製方法與資料來源說明：根據本市漁民戶籍資料及漁業登記證,逐項查記填表送由漁業主管單位予以彙編。</t>
    <phoneticPr fontId="5" type="noConversion"/>
  </si>
  <si>
    <t>＊統計單位：戶數：戶；人口數：人。</t>
    <phoneticPr fontId="14" type="noConversion"/>
  </si>
  <si>
    <t>資料種類：運輸統計</t>
    <phoneticPr fontId="14" type="noConversion"/>
  </si>
  <si>
    <t>四、公開資料發布訊息</t>
    <phoneticPr fontId="14" type="noConversion"/>
  </si>
  <si>
    <t>＊同步發送單位（說明資料發布時同步發送之單位或可同步查得該資料之網址）：臺東縣政府農業處。</t>
    <phoneticPr fontId="5" type="noConversion"/>
  </si>
  <si>
    <t>＊統計單位：人。</t>
    <phoneticPr fontId="14"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</si>
  <si>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</si>
  <si>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</si>
  <si>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</si>
  <si>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</si>
  <si>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t>五、資料品質</t>
    <phoneticPr fontId="14"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</si>
  <si>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</si>
  <si>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t>＊聯絡電話：</t>
  </si>
  <si>
    <t>＊傳真：</t>
  </si>
  <si>
    <t>＊電子信箱：</t>
  </si>
  <si>
    <t>七、其他事項：無。</t>
    <phoneticPr fontId="14" type="noConversion"/>
  </si>
  <si>
    <t>＊統計標準時間：以每季底之事實為準。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</si>
  <si>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</si>
  <si>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</si>
  <si>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4"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</si>
  <si>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</si>
  <si>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</si>
  <si>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</si>
  <si>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</si>
  <si>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</si>
  <si>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</si>
  <si>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</si>
  <si>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</si>
  <si>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</si>
  <si>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4" type="noConversion"/>
  </si>
  <si>
    <t>＊時效：2個月又20天。</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</si>
  <si>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</si>
  <si>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</si>
  <si>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</si>
  <si>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</si>
  <si>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4" type="noConversion"/>
  </si>
  <si>
    <t>（二）刑事結案件數：按妨害風化、妨害婚姻及家庭、傷害、妨害自由名譽信用
及秘密、竊盜及侵占詐欺、毀棄損壞及其他分。</t>
    <phoneticPr fontId="14" type="noConversion"/>
  </si>
  <si>
    <t>（一）民事結案件數：按債權、債務、
物權、親屬、繼承、商事、營建工程及其他分。</t>
    <phoneticPr fontId="14"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</si>
  <si>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</si>
  <si>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</si>
  <si>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＊統計分類：橫項依「鄉鎮市別」分；縱項依「委員總人數」、「性別」、「年齡」、「教育程度」、「行業」、「服務公職」及「委員年資」分。</t>
    <phoneticPr fontId="5" type="noConversion"/>
  </si>
  <si>
    <t>＊統計單位：件、%。</t>
    <phoneticPr fontId="14"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</si>
  <si>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4"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</si>
  <si>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</si>
  <si>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</si>
  <si>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</si>
  <si>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＊統計單位：處、平方公尺、座、具、個。</t>
    <phoneticPr fontId="14" type="noConversion"/>
  </si>
  <si>
    <t>（十）本年遷出數：指撿骨或遷至其他骨灰（骸）存放設施安厝。</t>
    <phoneticPr fontId="14" type="noConversion"/>
  </si>
  <si>
    <t>（十一）開放中：係指設施營運中，受理民眾申請埋葬或骨灰（骸）存放。</t>
    <phoneticPr fontId="14" type="noConversion"/>
  </si>
  <si>
    <t>（十二）已停用：係指設施已禁葬或不再提供骨灰（骸）存放服務。</t>
    <phoneticPr fontId="14"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</si>
  <si>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</si>
  <si>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</si>
  <si>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</si>
  <si>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（四）年底處數
1.開放中：係指設施營運中，受理民眾申請骨灰（骸）存放。
2.已停用：係指設施不再提供骨灰（骸）存放服務。</t>
    <phoneticPr fontId="14" type="noConversion"/>
  </si>
  <si>
    <t>＊統計單位：處、位數。</t>
    <phoneticPr fontId="14" type="noConversion"/>
  </si>
  <si>
    <t>＊統計分類：橫項依「鄉鎮市別」及「公私立別」分；縱項依「年底處數」、「年底最大容量」、「年底已使用量」、「年底尚未使用量」、「本年納入數量」及「本年遷出數量」分。</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</si>
  <si>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</si>
  <si>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</si>
  <si>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</si>
  <si>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</si>
  <si>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</si>
  <si>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</si>
  <si>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</si>
  <si>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</si>
  <si>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</si>
  <si>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</si>
  <si>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4" type="noConversion"/>
  </si>
  <si>
    <t>＊統計單位：件、個、人。</t>
    <phoneticPr fontId="14"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</si>
  <si>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</si>
  <si>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</si>
  <si>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</si>
  <si>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4"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</si>
  <si>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</si>
  <si>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</si>
  <si>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</si>
  <si>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</si>
  <si>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</si>
  <si>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</si>
  <si>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</si>
  <si>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</si>
  <si>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</si>
  <si>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</si>
  <si>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</si>
  <si>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</si>
  <si>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＊統計單位：道路總長度：公里；總工程費：新台幣元。</t>
    <phoneticPr fontId="14"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</si>
  <si>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</si>
  <si>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</si>
  <si>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</si>
  <si>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</si>
  <si>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</si>
  <si>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</si>
  <si>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</si>
  <si>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</si>
  <si>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</si>
  <si>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</si>
  <si>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</si>
  <si>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</si>
  <si>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</si>
  <si>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</si>
  <si>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</si>
  <si>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</si>
  <si>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4"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</si>
  <si>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</si>
  <si>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</si>
  <si>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</si>
  <si>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</si>
  <si>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</si>
  <si>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</si>
  <si>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</si>
  <si>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</si>
  <si>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4"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</si>
  <si>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</si>
  <si>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</si>
  <si>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</si>
  <si>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</si>
  <si>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</si>
  <si>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</si>
  <si>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</si>
  <si>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</si>
  <si>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</si>
  <si>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</si>
  <si>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</si>
  <si>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</si>
  <si>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</si>
  <si>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</si>
  <si>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</si>
  <si>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</si>
  <si>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</si>
  <si>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</si>
  <si>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</si>
  <si>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</si>
  <si>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</si>
  <si>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</si>
  <si>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4"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</si>
  <si>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</si>
  <si>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</si>
  <si>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4"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</si>
  <si>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</si>
  <si>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</si>
  <si>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</si>
  <si>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</si>
  <si>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</si>
  <si>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</si>
  <si>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</si>
  <si>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</si>
  <si>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</si>
  <si>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</si>
  <si>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t>＊同步發送單位（說明資料發布時同步發送之單位或可同步查得該資料之網址）：臺東縣政府農業處。</t>
    <phoneticPr fontId="5" type="noConversion"/>
  </si>
  <si>
    <t>＊統計地區範圍及對象：本調查以本所轄內戶籍所在地之漁戶及漁戶人口數為準。</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</si>
  <si>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</si>
  <si>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</si>
  <si>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</si>
  <si>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</si>
  <si>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</si>
  <si>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</si>
  <si>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</si>
  <si>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</si>
  <si>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</si>
  <si>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</si>
  <si>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</si>
  <si>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4" type="noConversion"/>
  </si>
  <si>
    <t>＊同步發送單位（說明資料發布時同步發送之單位或可同步查得該資料之網址）：臺東縣政府民政處。</t>
    <phoneticPr fontId="14" type="noConversion"/>
  </si>
  <si>
    <t>＊統計指標編製方法與資料來源說明：依據本所資料彙編。</t>
    <phoneticPr fontId="14"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</si>
  <si>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</si>
  <si>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</si>
  <si>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4" type="noConversion"/>
  </si>
  <si>
    <t>＊統計單位：座、塊、公尺、公頃、平方公尺。</t>
  </si>
  <si>
    <t>＊統計指標編製方法與資料來源說明：本所依相關工程資料編製。</t>
    <phoneticPr fontId="14" type="noConversion"/>
  </si>
  <si>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</si>
  <si>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</si>
  <si>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</si>
  <si>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</si>
  <si>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「臺東縣</t>
    </r>
    <r>
      <rPr>
        <b/>
        <sz val="14"/>
        <color rgb="FFFF0000"/>
        <rFont val="標楷體"/>
        <family val="4"/>
        <charset val="136"/>
      </rPr>
      <t>OOO</t>
    </r>
    <r>
      <rPr>
        <b/>
        <sz val="14"/>
        <color indexed="8"/>
        <rFont val="標楷體"/>
        <family val="4"/>
        <charset val="136"/>
      </rPr>
      <t>公共造產成果概況」統計資料背景說明</t>
    </r>
    <phoneticPr fontId="5" type="noConversion"/>
  </si>
  <si>
    <r>
      <t>「臺東縣</t>
    </r>
    <r>
      <rPr>
        <b/>
        <sz val="14"/>
        <color rgb="FFFF0000"/>
        <rFont val="標楷體"/>
        <family val="4"/>
        <charset val="136"/>
      </rPr>
      <t>OOO</t>
    </r>
    <r>
      <rPr>
        <b/>
        <sz val="14"/>
        <color indexed="8"/>
        <rFont val="標楷體"/>
        <family val="4"/>
        <charset val="136"/>
      </rPr>
      <t>漁業從業人數」統計資料背景說明</t>
    </r>
    <phoneticPr fontId="5" type="noConversion"/>
  </si>
  <si>
    <r>
      <t>「臺東縣</t>
    </r>
    <r>
      <rPr>
        <b/>
        <sz val="14"/>
        <color rgb="FFFF0000"/>
        <rFont val="標楷體"/>
        <family val="4"/>
        <charset val="136"/>
      </rPr>
      <t>OOO</t>
    </r>
    <r>
      <rPr>
        <b/>
        <sz val="14"/>
        <color indexed="8"/>
        <rFont val="標楷體"/>
        <family val="4"/>
        <charset val="136"/>
      </rPr>
      <t>漁戶數及漁戶人口數」統計資料背景說明</t>
    </r>
    <phoneticPr fontId="5" type="noConversion"/>
  </si>
  <si>
    <t>＊統計分類：依本年度(總預算)、以前年度(總預算)、特別預算及預算外之收入、支出，分別填列本月數、累計數。</t>
    <phoneticPr fontId="5" type="noConversion"/>
  </si>
  <si>
    <r>
      <t>資料項目：</t>
    </r>
    <r>
      <rPr>
        <sz val="14"/>
        <color rgb="FFFF0000"/>
        <rFont val="標楷體"/>
        <family val="4"/>
        <charset val="136"/>
      </rPr>
      <t>獨居老人服務概況</t>
    </r>
    <phoneticPr fontId="5"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</si>
  <si>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5"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</si>
  <si>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5"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</si>
  <si>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5"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</si>
  <si>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4" type="noConversion"/>
  </si>
  <si>
    <r>
      <t>(二)</t>
    </r>
    <r>
      <rPr>
        <sz val="14"/>
        <color rgb="FFFF0000"/>
        <rFont val="標楷體"/>
        <family val="4"/>
        <charset val="136"/>
      </rPr>
      <t>期底具原住民身分獨居老人人數：依指戶籍登記具原住民身分之獨居老人期底人數。</t>
    </r>
    <phoneticPr fontId="14"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</si>
  <si>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4"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</si>
  <si>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4"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</si>
  <si>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4" type="noConversion"/>
  </si>
  <si>
    <r>
      <t>＊統計指標編製方法與資料來源說明：</t>
    </r>
    <r>
      <rPr>
        <sz val="14"/>
        <color rgb="FFFF0000"/>
        <rFont val="標楷體"/>
        <family val="4"/>
        <charset val="136"/>
      </rPr>
      <t>依據本公所所報獨居老人服務概況資料彙編。</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</si>
  <si>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</si>
  <si>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「臺東縣</t>
    </r>
    <r>
      <rPr>
        <b/>
        <sz val="14"/>
        <color rgb="FFFF0000"/>
        <rFont val="標楷體"/>
        <family val="4"/>
        <charset val="136"/>
      </rPr>
      <t>OOO獨居老人服務概況</t>
    </r>
    <r>
      <rPr>
        <b/>
        <sz val="14"/>
        <color indexed="8"/>
        <rFont val="標楷體"/>
        <family val="4"/>
        <charset val="136"/>
      </rPr>
      <t>」統計資料背景說明</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</si>
  <si>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</si>
  <si>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</si>
  <si>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</si>
  <si>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</si>
  <si>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</si>
  <si>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</si>
  <si>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</si>
  <si>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</si>
  <si>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</si>
  <si>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</si>
  <si>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</si>
  <si>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4"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</si>
  <si>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</si>
  <si>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</si>
  <si>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</si>
  <si>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3" type="noConversion"/>
  </si>
  <si>
    <t>(二)收費：指依收費方式含停車費(計時收費、計次收費)及充電費在內。</t>
    <phoneticPr fontId="23" type="noConversion"/>
  </si>
  <si>
    <t>(三)不收費：指停車格位免費供民眾停放。</t>
    <phoneticPr fontId="23" type="noConversion"/>
  </si>
  <si>
    <t>＊統計指標編製方法與資料來源說明：
由本所辦理路邊停車位統計之單位，依據原始資料分別統計彙編。</t>
    <phoneticPr fontId="5" type="noConversion"/>
  </si>
  <si>
    <t>資料項目：路邊停車位概況</t>
    <phoneticPr fontId="5" type="noConversion"/>
  </si>
  <si>
    <t>資料項目：路外停車位概況－身心障礙者專用停車位</t>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</si>
  <si>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</si>
  <si>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</si>
  <si>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</si>
  <si>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t>(一)路外停車位：指道路之路面外，以平面或立體式(包括匝道式、機械式或塔台式)等所設，停放車輛之車位。</t>
    <phoneticPr fontId="14" type="noConversion"/>
  </si>
  <si>
    <t>(二)公有：指停車場屬於政府所有(含委託民間經營)，但不包含單純租賃契約(如公有土地出租，民間自行規劃為停車場者)。</t>
    <phoneticPr fontId="14" type="noConversion"/>
  </si>
  <si>
    <t>(三)私有：指停車場之所有權屬於民間，含租用土地，規劃為停車場者。</t>
    <phoneticPr fontId="14"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</si>
  <si>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</si>
  <si>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</si>
  <si>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4" type="noConversion"/>
  </si>
  <si>
    <t>(二)收費：指依收費方式含計時收費及計次收費在內。</t>
    <phoneticPr fontId="14" type="noConversion"/>
  </si>
  <si>
    <t>(三)不收費：指停車格位免費供民眾停放。</t>
    <phoneticPr fontId="14" type="noConversion"/>
  </si>
  <si>
    <t>＊統計分類：
路邊停車位依停放車種分小型車及機車，並依計費方式分收費及不收費。</t>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</si>
  <si>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</si>
  <si>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</si>
  <si>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</si>
  <si>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4" type="noConversion"/>
  </si>
  <si>
    <t>(五)不收費：指停車格位免費供民眾停放。</t>
    <phoneticPr fontId="14"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</si>
  <si>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</si>
  <si>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</si>
  <si>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</si>
  <si>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4"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</si>
  <si>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</si>
  <si>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</si>
  <si>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</si>
  <si>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</si>
  <si>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</si>
  <si>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</si>
  <si>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</si>
  <si>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</si>
  <si>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</si>
  <si>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</si>
  <si>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</si>
  <si>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</si>
  <si>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</si>
  <si>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</si>
  <si>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</si>
  <si>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</si>
  <si>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</si>
  <si>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</si>
  <si>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</si>
  <si>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</si>
  <si>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4" type="noConversion"/>
  </si>
  <si>
    <t>(十四)其他塑膠製品：指公告應回收廢棄物塑膠容器項目(含平板包材)及包裝用發泡塑膠以外之其他塑膠製品，如水管、水桶、保鮮盒、臉盆、雨衣雨鞋等，但不含塑膠袋。</t>
    <phoneticPr fontId="14" type="noConversion"/>
  </si>
  <si>
    <t>(二十七)本表皆以公斤為單位，若無法得其實際重量，請至「生活廢棄物質管理資訊系統」主管機關頁面&gt;點選「常見問題區」中「資源回收項目重量折算標準」可供參考，網址：https://hwms.moenv.gov.tw。</t>
    <phoneticPr fontId="14"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</si>
  <si>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</si>
  <si>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</si>
  <si>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</si>
  <si>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</si>
  <si>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</si>
  <si>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</si>
  <si>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</si>
  <si>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</si>
  <si>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</si>
  <si>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</si>
  <si>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</si>
  <si>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</si>
  <si>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</si>
  <si>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</si>
  <si>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</si>
  <si>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t>資料項目：垃圾回收清除車輛數</t>
    <phoneticPr fontId="5" type="noConversion"/>
  </si>
  <si>
    <t>資料種類：資源循環統計</t>
    <phoneticPr fontId="14" type="noConversion"/>
  </si>
  <si>
    <t>＊統計地區範圍及對象：本所垃圾回收清除車輛均為統計對象。</t>
    <phoneticPr fontId="5" type="noConversion"/>
  </si>
  <si>
    <t>(一)垃圾回收清除車輛：指執行機關執行一般廢棄物回收、清除作業之車輛。</t>
    <phoneticPr fontId="14" type="noConversion"/>
  </si>
  <si>
    <t>(六)其他框式垃圾車：資源(含廚餘)回收垃圾車以外之框式垃圾車。</t>
    <phoneticPr fontId="14" type="noConversion"/>
  </si>
  <si>
    <t>＊統計單位：輛。</t>
    <phoneticPr fontId="14" type="noConversion"/>
  </si>
  <si>
    <t>＊統計分類：橫項目按垃圾回收清除車輛別分。</t>
    <phoneticPr fontId="5" type="noConversion"/>
  </si>
  <si>
    <t>＊統計指標編製方法與資料來源說明：依據本所垃圾回收清除車輛資料彙編。</t>
    <phoneticPr fontId="5" type="noConversion"/>
  </si>
  <si>
    <t>(八)清溝(溝泥)車：
執行溝泥清除或載運作業之車輛，車體至少具備以下設備其中一項：(1)抽吸設備、(2)沖洗設備、(3)貯存桶槽。</t>
    <phoneticPr fontId="14" type="noConversion"/>
  </si>
  <si>
    <t>(九)掃(洗)街車：
執行道路路面洗掃任務之車輛，車體至少具備以下設備其中一項：(1) 旋轉刷毛/水洗/真空吸引設備、(2)貯存桶槽。</t>
    <phoneticPr fontId="14" type="noConversion"/>
  </si>
  <si>
    <t>(七)水肥車：
執行水肥回收、清除作業之車輛，車體至少具備以下設備其中一項：(1)抽吸設備、(2)貯存桶槽。</t>
    <phoneticPr fontId="14" type="noConversion"/>
  </si>
  <si>
    <t>(五)資源(含廚餘)回收垃圾車：
框式垃圾車用以執行資源垃圾或廚餘之回收、清除作業，車身應具備舉伸或傾卸設備。</t>
    <phoneticPr fontId="14"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</si>
  <si>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4" type="noConversion"/>
  </si>
  <si>
    <t>(三)密封式垃圾車：
車體為密封空間，車身應具備投棄口或壓縮裝置，如密封車、密封壓縮車、密封轉運車等。</t>
    <phoneticPr fontId="14" type="noConversion"/>
  </si>
  <si>
    <t>(二)子母式垃圾車：
子車與母車可分離，以垃圾子車放置執行機關指定地點，供垃圾投棄、收集，再由母車將子車運往垃圾處理場。</t>
    <phoneticPr fontId="14" type="noConversion"/>
  </si>
  <si>
    <t>＊統計單位：座。</t>
    <phoneticPr fontId="14"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</si>
  <si>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</si>
  <si>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</si>
  <si>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</si>
  <si>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4" type="noConversion"/>
  </si>
  <si>
    <t>(四)堆置場：指一般廢棄物於處理前暫時放置之特定地點。</t>
    <phoneticPr fontId="14"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</si>
  <si>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</si>
  <si>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4"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</si>
  <si>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4"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</si>
  <si>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</si>
  <si>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</si>
  <si>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4"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</si>
  <si>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</si>
  <si>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4" type="noConversion"/>
  </si>
  <si>
    <t>(四) 委辦費：係指委託其他政府、機關、學校、團體及個人等進行學術研究、辦理機關職掌業務（含媒體政策及業務宣導）等經費。</t>
    <phoneticPr fontId="14" type="noConversion"/>
  </si>
  <si>
    <t>(五) 土地：係指公務所需房屋基地、地上物拆遷補償及其他土地購置經費。</t>
    <phoneticPr fontId="14" type="noConversion"/>
  </si>
  <si>
    <t>(六) 其他支出：係指預備金及其他無法歸入之科目。</t>
    <phoneticPr fontId="14" type="noConversion"/>
  </si>
  <si>
    <t>(七) 環境部補助款：係指由環境部補助之經費，並納入該年預算者。</t>
    <phoneticPr fontId="14" type="noConversion"/>
  </si>
  <si>
    <t>(八) 其他政府補助款：係指由環境部除外之其他政府機關（構）補助之經費，並納入該年預算者。</t>
    <phoneticPr fontId="14"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</si>
  <si>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</si>
  <si>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</si>
  <si>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4"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</si>
  <si>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</si>
  <si>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</si>
  <si>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4" type="noConversion"/>
  </si>
  <si>
    <t>(一) 鄉鎮市公所清潔隊決算：
係指各鄉鎮市公所清潔隊歲出（歲入）決算，包含決算書歲出政事別及歲入來源別中環境保護相關之經常門與資本門等經費。</t>
    <phoneticPr fontId="14"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</si>
  <si>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</si>
  <si>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4" type="noConversion"/>
  </si>
  <si>
    <t>(四) 委辦費：
係指委託其他政府、機關、學校、團體及個人等進行學術研究、辦理機關職掌業務（含媒體政策及業務宣導）等經費。</t>
    <phoneticPr fontId="14" type="noConversion"/>
  </si>
  <si>
    <t>(六) 折舊：
係依國有財產法所訂之財產範圍按使用年限提列之當年成本分攤金額，包含動產及不動產，但不含土地、有價證卷及權利。</t>
    <phoneticPr fontId="14" type="noConversion"/>
  </si>
  <si>
    <t>(八) 環境部補助款：
係指由環境部補助之經費，並納入該年決算者，包含實現數、應收數及保留數。</t>
    <phoneticPr fontId="14" type="noConversion"/>
  </si>
  <si>
    <t>(九) 其他政府補助款：
係指由環境部除外之其他政府機關（構）補助之經費，並納入該年決算者。</t>
    <phoneticPr fontId="14" type="noConversion"/>
  </si>
  <si>
    <t>(五) 土地：
係指公務所需房屋基地、地上物拆遷補償及其他土地購置經費。</t>
    <phoneticPr fontId="14" type="noConversion"/>
  </si>
  <si>
    <t>＊統計指標編製方法與資料來源說明：依據本所清潔隊環境保護決算資料編製。</t>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</si>
  <si>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</si>
  <si>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</si>
  <si>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</si>
  <si>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</si>
  <si>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</si>
  <si>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</si>
  <si>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</si>
  <si>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(114</t>
    </r>
    <r>
      <rPr>
        <sz val="10"/>
        <rFont val="新細明體"/>
        <family val="1"/>
        <charset val="136"/>
      </rPr>
      <t>年</t>
    </r>
    <r>
      <rPr>
        <sz val="10"/>
        <rFont val="Times New Roman"/>
        <family val="1"/>
      </rPr>
      <t>4</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</si>
  <si>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5</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</si>
  <si>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</si>
  <si>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</si>
  <si>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</si>
  <si>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</si>
  <si>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</si>
  <si>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</si>
  <si>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5" type="noConversion"/>
  </si>
  <si>
    <r>
      <t>(114</t>
    </r>
    <r>
      <rPr>
        <sz val="10"/>
        <rFont val="新細明體"/>
        <family val="1"/>
        <charset val="136"/>
      </rPr>
      <t>年</t>
    </r>
    <r>
      <rPr>
        <sz val="10"/>
        <rFont val="Times New Roman"/>
        <family val="1"/>
      </rPr>
      <t>2</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</si>
  <si>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3</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</si>
  <si>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t>
    </r>
    <r>
      <rPr>
        <sz val="10"/>
        <rFont val="新細明體"/>
        <family val="1"/>
        <charset val="136"/>
      </rPr>
      <t>月</t>
    </r>
    <r>
      <rPr>
        <sz val="10"/>
        <rFont val="Times New Roman"/>
        <family val="1"/>
      </rPr>
      <t>)</t>
    </r>
  </si>
  <si>
    <r>
      <rPr>
        <b/>
        <sz val="11"/>
        <color indexed="8"/>
        <rFont val="標楷體"/>
        <family val="4"/>
        <charset val="136"/>
      </rPr>
      <t>運輸統計</t>
    </r>
    <phoneticPr fontId="5" type="noConversion"/>
  </si>
  <si>
    <r>
      <rPr>
        <u/>
        <sz val="12"/>
        <color theme="10"/>
        <rFont val="標楷體"/>
        <family val="4"/>
        <charset val="136"/>
      </rPr>
      <t>路外停車位概況－電動汽車充電專用停車位</t>
    </r>
    <phoneticPr fontId="5" type="noConversion"/>
  </si>
  <si>
    <r>
      <rPr>
        <b/>
        <sz val="11"/>
        <color indexed="8"/>
        <rFont val="標楷體"/>
        <family val="4"/>
        <charset val="136"/>
      </rPr>
      <t>社會保障統計</t>
    </r>
    <phoneticPr fontId="5" type="noConversion"/>
  </si>
  <si>
    <r>
      <rPr>
        <u/>
        <sz val="12"/>
        <color theme="10"/>
        <rFont val="標楷體"/>
        <family val="4"/>
        <charset val="136"/>
      </rPr>
      <t>推行社區發展工作概況</t>
    </r>
    <phoneticPr fontId="5" type="noConversion"/>
  </si>
  <si>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</si>
  <si>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</si>
  <si>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</si>
  <si>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</si>
  <si>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rPr>
        <u/>
        <sz val="12"/>
        <color theme="10"/>
        <rFont val="標楷體"/>
        <family val="4"/>
        <charset val="136"/>
      </rPr>
      <t>調解委員會組織概況</t>
    </r>
    <phoneticPr fontId="5" type="noConversion"/>
  </si>
  <si>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</si>
  <si>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</si>
  <si>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</si>
  <si>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</si>
  <si>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</si>
  <si>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</si>
  <si>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</si>
  <si>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</si>
  <si>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</si>
  <si>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</si>
  <si>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</si>
  <si>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</si>
  <si>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</si>
  <si>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</si>
  <si>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</si>
  <si>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</si>
  <si>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</si>
  <si>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</si>
  <si>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</si>
  <si>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</si>
  <si>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</si>
  <si>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</si>
  <si>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</si>
  <si>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</si>
  <si>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9" type="noConversion"/>
  </si>
  <si>
    <r>
      <t>資料項目：</t>
    </r>
    <r>
      <rPr>
        <sz val="14"/>
        <color indexed="8"/>
        <rFont val="標楷體"/>
        <family val="4"/>
        <charset val="136"/>
      </rPr>
      <t>公庫收支</t>
    </r>
    <phoneticPr fontId="5" type="noConversion"/>
  </si>
  <si>
    <r>
      <t>「臺東縣</t>
    </r>
    <r>
      <rPr>
        <b/>
        <sz val="14"/>
        <color rgb="FFFF0000"/>
        <rFont val="標楷體"/>
        <family val="4"/>
        <charset val="136"/>
      </rPr>
      <t>OOO</t>
    </r>
    <r>
      <rPr>
        <b/>
        <sz val="14"/>
        <color indexed="8"/>
        <rFont val="標楷體"/>
        <family val="4"/>
        <charset val="136"/>
      </rPr>
      <t>資源回收成果統計」統計資料背景說明</t>
    </r>
    <phoneticPr fontId="5" type="noConversion"/>
  </si>
  <si>
    <t>資料項目：資源回收成果統計</t>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</si>
  <si>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</si>
  <si>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</si>
  <si>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</si>
  <si>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</si>
  <si>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</si>
  <si>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</si>
  <si>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</si>
  <si>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</si>
  <si>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</si>
  <si>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</si>
  <si>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</si>
  <si>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</si>
  <si>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</si>
  <si>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</si>
  <si>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</si>
  <si>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</si>
  <si>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</si>
  <si>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</si>
  <si>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4" type="noConversion"/>
  </si>
  <si>
    <t>(十三)包裝用發泡塑膠：指以發泡聚苯乙烯（EPS）、發泡聚乙烯（EPE）、發泡聚丙烯（EPP）、發泡乙烯聚合物（EPO）等材質作為緩衝材、保溫絕熱材之包裝(即保麗龍)。</t>
    <phoneticPr fontId="14" type="noConversion"/>
  </si>
  <si>
    <t>(十四)其他塑膠製品：指公告應回收廢棄物塑膠容器項目及包裝用發泡塑膠以外之其他塑膠製品，如水管、水桶、保鮮盒、臉盆、雨衣雨鞋等，但不含塑膠袋。</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</si>
  <si>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</si>
  <si>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</si>
  <si>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</si>
  <si>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</si>
  <si>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</si>
  <si>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</si>
  <si>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</si>
  <si>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</si>
  <si>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</si>
  <si>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</si>
  <si>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</si>
  <si>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</si>
  <si>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(二十七)本表皆以公斤為單位，若無法得其實際重量，請至「生活廢棄物質管理資訊系統」主管機關頁面&gt;點選「常見問題區」中「資源回收項目重量折算標準」可供參考，網址：http://hwms.epa.gov.tw/。</t>
    <phoneticPr fontId="14" type="noConversion"/>
  </si>
  <si>
    <t>＊統計單位：公斤。</t>
    <phoneticPr fontId="14" type="noConversion"/>
  </si>
  <si>
    <t>＊統計分類：縱行科目按回收項目別分，橫列科目按回收單位別分。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</si>
  <si>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</si>
  <si>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</si>
  <si>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</si>
  <si>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</si>
  <si>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＊統計指標編製方法與資料來源說明：依據本公所提報之資源回收資料編製。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</si>
  <si>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</si>
  <si>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</si>
  <si>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一般垃圾及廚餘清理狀況」統計資料背景說明</t>
    </r>
    <phoneticPr fontId="5" type="noConversion"/>
  </si>
  <si>
    <t>回發布時間表</t>
    <phoneticPr fontId="5" type="noConversion"/>
  </si>
  <si>
    <t>資料種類：環境統計</t>
    <phoneticPr fontId="14" type="noConversion"/>
  </si>
  <si>
    <t>資料項目：一般垃圾及廚餘清理狀況</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</si>
  <si>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</si>
  <si>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</si>
  <si>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</si>
  <si>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</si>
  <si>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</si>
  <si>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</si>
  <si>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</si>
  <si>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＊統計標準時間：以每月一日至月底之事實為準。</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</si>
  <si>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</si>
  <si>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</si>
  <si>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</si>
  <si>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</si>
  <si>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</si>
  <si>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</si>
  <si>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</si>
  <si>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</si>
  <si>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</si>
  <si>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</si>
  <si>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</si>
  <si>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3.其他廚餘再利用：製成家禽飼料、厭氧發酵及黑水虻幼蟲食用等。</t>
    <phoneticPr fontId="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</si>
  <si>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</si>
  <si>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(十一) 本月新增暫存量：係指本月新增暫時堆置或貯存之一般垃圾量。</t>
    <phoneticPr fontId="5" type="noConversion"/>
  </si>
  <si>
    <t>＊統計單位：公噸。</t>
    <phoneticPr fontId="14" type="noConversion"/>
  </si>
  <si>
    <t>＊統計分類：
(一)縱項目：按一般垃圾及廚餘分。
(二)橫項目：按產生量、處理量及本月新增暫存量分，其中產生量按清運單位別分，處理量按處理方式別分。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</si>
  <si>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</si>
  <si>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</si>
  <si>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</si>
  <si>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</si>
  <si>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五、資料品質</t>
    <phoneticPr fontId="14" type="noConversion"/>
  </si>
  <si>
    <t>＊統計指標編製方法與資料來源說明：依據本所提報之一般垃圾及廚餘清理資料彙編。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</si>
  <si>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</si>
  <si>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</si>
  <si>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停車位概況-路邊停車位」統計資料背景說明</t>
    </r>
    <phoneticPr fontId="5" type="noConversion"/>
  </si>
  <si>
    <t>回發布時間表</t>
    <phoneticPr fontId="5" type="noConversion"/>
  </si>
  <si>
    <t>資料種類：運輸統計</t>
    <phoneticPr fontId="14" type="noConversion"/>
  </si>
  <si>
    <t>資料項目：停車位概況-路邊停車位</t>
    <phoneticPr fontId="5" type="noConversion"/>
  </si>
  <si>
    <t>三、資料範圍、週期及時效</t>
    <phoneticPr fontId="14"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</si>
  <si>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</si>
  <si>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</si>
  <si>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 路邊停車位：指以道路部分路面劃設，供公眾停放車輛之車位，但不包括其範圍內之風景遊樂區停車位。</t>
    <phoneticPr fontId="23" type="noConversion"/>
  </si>
  <si>
    <t>(二) 都市計畫區內：依都市計畫法規定之都市計畫範圍內(不包括其範圍內之風景遊樂區)。</t>
    <phoneticPr fontId="23" type="noConversion"/>
  </si>
  <si>
    <t>(三) 都市計畫區外：依都市計畫法規定之都市計畫範圍外(不包括其範圍內之風景遊樂區)。</t>
    <phoneticPr fontId="23" type="noConversion"/>
  </si>
  <si>
    <t>(四) 收費：指依收費方式含計時收費及計次收費在內。</t>
    <phoneticPr fontId="23" type="noConversion"/>
  </si>
  <si>
    <t>(五) 不收費：指停車格位免費供民眾停放。</t>
    <phoneticPr fontId="23" type="noConversion"/>
  </si>
  <si>
    <t>＊統計單位：格。</t>
    <phoneticPr fontId="14" type="noConversion"/>
  </si>
  <si>
    <t>＊統計分類：路邊停車位依計費方式分為收費、不收費，收費再分計時及計次。</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</si>
  <si>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</si>
  <si>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</si>
  <si>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</si>
  <si>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＊統計指標編製方法與資料來源說明：由縣(市)辦理路邊停車位統計之單位，依據原始資料分別統計彙編。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</si>
  <si>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停車位概況－都市計畫區內路外」統計資料背景說明</t>
    </r>
    <phoneticPr fontId="5" type="noConversion"/>
  </si>
  <si>
    <t>資料項目：停車位概況－都市計畫區內路外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</si>
  <si>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</si>
  <si>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</si>
  <si>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</si>
  <si>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</si>
  <si>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</si>
  <si>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r>
      <t>(三)公有：指停車場之經營管理權屬於政府。</t>
    </r>
    <r>
      <rPr>
        <sz val="14"/>
        <rFont val="Times New Roman"/>
        <family val="1"/>
      </rPr>
      <t/>
    </r>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</si>
  <si>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</si>
  <si>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</si>
  <si>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</si>
  <si>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</si>
  <si>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</si>
  <si>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</si>
  <si>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</si>
  <si>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</si>
  <si>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</si>
  <si>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</si>
  <si>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</si>
  <si>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七、其他事項：無。</t>
    <phoneticPr fontId="14" type="noConversion"/>
  </si>
  <si>
    <r>
      <t>臺東縣</t>
    </r>
    <r>
      <rPr>
        <b/>
        <sz val="14"/>
        <color rgb="FFFF0000"/>
        <rFont val="標楷體"/>
        <family val="4"/>
        <charset val="136"/>
      </rPr>
      <t>OOO</t>
    </r>
    <r>
      <rPr>
        <b/>
        <sz val="14"/>
        <color indexed="8"/>
        <rFont val="標楷體"/>
        <family val="4"/>
        <charset val="136"/>
      </rPr>
      <t>停車位概況-都市計畫區外路外</t>
    </r>
    <phoneticPr fontId="14" type="noConversion"/>
  </si>
  <si>
    <t>資料項目：停車位概況－都市計畫區外路外</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</si>
  <si>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</si>
  <si>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</si>
  <si>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</si>
  <si>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</si>
  <si>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4" type="noConversion"/>
  </si>
  <si>
    <t>(三)公有：指停車場之經營管理權屬於政府。</t>
    <phoneticPr fontId="14" type="noConversion"/>
  </si>
  <si>
    <t>(四)私有：指停車場之所有權屬於民間。</t>
    <phoneticPr fontId="14" type="noConversion"/>
  </si>
  <si>
    <t>(五)收費：指依收費方式含計時收費及計次收費在內。</t>
    <phoneticPr fontId="14" type="noConversion"/>
  </si>
  <si>
    <t>(六)不收費：指停車格位免費供民眾停放。</t>
    <phoneticPr fontId="14" type="noConversion"/>
  </si>
  <si>
    <t>(七)平面：指停車場僅在地面上設置者。</t>
    <phoneticPr fontId="14" type="noConversion"/>
  </si>
  <si>
    <t>(八)立體：指停車場設置樓層二層以上(含二層)者。</t>
    <phoneticPr fontId="14"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</si>
  <si>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</si>
  <si>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</si>
  <si>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</si>
  <si>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</si>
  <si>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</si>
  <si>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</si>
  <si>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</si>
  <si>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</si>
  <si>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停車位概況-區內路外身心障礙者專用停車位」統計資料背景說明</t>
    </r>
    <phoneticPr fontId="5" type="noConversion"/>
  </si>
  <si>
    <t>資料項目：停車位概況-區內路外身心障礙者專用停車位</t>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</si>
  <si>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</si>
  <si>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</si>
  <si>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</si>
  <si>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</si>
  <si>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</si>
  <si>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(三)公有：指停車場之經營管理權屬於政府。</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</si>
  <si>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</si>
  <si>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</si>
  <si>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</si>
  <si>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＊統計單位：格。</t>
    <phoneticPr fontId="14" type="noConversion"/>
  </si>
  <si>
    <t>＊統計分類：路外停車位依設置方式分公有及私有，再分收費、不收費。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</si>
  <si>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</si>
  <si>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</si>
  <si>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</si>
  <si>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</si>
  <si>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</si>
  <si>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</si>
  <si>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停車位概況-區外路外身心障礙者專用停車位」統計資料背景說明</t>
    </r>
    <phoneticPr fontId="5" type="noConversion"/>
  </si>
  <si>
    <t>資料項目：停車位概況-區外路外身心障礙者專用停車位</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</si>
  <si>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</si>
  <si>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＊統計標準時間：以每季底之事實為準。</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</si>
  <si>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4"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</si>
  <si>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</si>
  <si>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</si>
  <si>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</si>
  <si>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</si>
  <si>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</si>
  <si>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5" type="noConversion"/>
  </si>
  <si>
    <t>＊統計指標編製方法與資料來源說明：由本所辦理都市計畫區外路外停車位統計之單位，依據原始資料分別統計彙編。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</si>
  <si>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停車位概況-路邊身心障礙者專用停車位」統計資料背景說明</t>
    </r>
    <phoneticPr fontId="5" type="noConversion"/>
  </si>
  <si>
    <t>資料種類：運輸統計</t>
    <phoneticPr fontId="14" type="noConversion"/>
  </si>
  <si>
    <t>資料項目：停車位概況-路邊身心障礙者專用停車位</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</si>
  <si>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</si>
  <si>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</si>
  <si>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</si>
  <si>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</si>
  <si>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</si>
  <si>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</si>
  <si>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</si>
  <si>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</si>
  <si>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＊統計分類：路邊停車位依都市計畫法劃分計畫區內及計畫區外，再依計費方式分為收費及不收費。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</si>
  <si>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</si>
  <si>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</si>
  <si>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</si>
  <si>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＊統計指標編製方法與資料來源說明：由本所辦理路邊停車位統計之單位，依據原始資料分別統計彙編。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</si>
  <si>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</si>
  <si>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</si>
  <si>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停車位概況-區內路外電動車專用停車位」統計資料背景說明</t>
    </r>
    <phoneticPr fontId="5" type="noConversion"/>
  </si>
  <si>
    <t>資料項目：停車位概況-區內路外電動車專用停車位</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</si>
  <si>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</si>
  <si>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</si>
  <si>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</si>
  <si>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</si>
  <si>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</si>
  <si>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</si>
  <si>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</si>
  <si>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</si>
  <si>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</si>
  <si>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＊統計分類：路外停車位依設置方式分公有及私有，再分收費、不收費。</t>
    <phoneticPr fontId="5" type="noConversion"/>
  </si>
  <si>
    <t>＊發布週期：季。</t>
    <phoneticPr fontId="14" type="noConversion"/>
  </si>
  <si>
    <r>
      <t>＊時效：</t>
    </r>
    <r>
      <rPr>
        <sz val="14"/>
        <color theme="1"/>
        <rFont val="標楷體"/>
        <family val="4"/>
        <charset val="136"/>
      </rPr>
      <t>15日</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</si>
  <si>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</si>
  <si>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</si>
  <si>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</si>
  <si>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t>＊統計指標編製方法與資料來源說明：由本公所辦理都市計畫區內路外停車位統計之單位，依據原始資料分別統計彙編。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</si>
  <si>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</si>
  <si>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</si>
  <si>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停車位概況-區外路外電動車專用停車位」統計資料背景說明</t>
    </r>
    <phoneticPr fontId="5" type="noConversion"/>
  </si>
  <si>
    <t>回發布時間表</t>
    <phoneticPr fontId="5" type="noConversion"/>
  </si>
  <si>
    <t>資料種類：運輸統計</t>
    <phoneticPr fontId="14" type="noConversion"/>
  </si>
  <si>
    <t>資料項目：停車位概況-區外路外電動車專用停車位</t>
    <phoneticPr fontId="5" type="noConversion"/>
  </si>
  <si>
    <t>＊統計地區範圍及對象：包括本所轄區內計畫區外路外電動車專用停車位，含平面或立體式(包括匝道式、機械式或塔台式)等設置，以供電動車輛停放之場所為統計對象。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</si>
  <si>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</si>
  <si>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</si>
  <si>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</si>
  <si>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</si>
  <si>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</si>
  <si>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</si>
  <si>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</si>
  <si>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</si>
  <si>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</si>
  <si>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</si>
  <si>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</si>
  <si>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停車位概況-路邊電動車專用停車位」統計資料背景說明</t>
    </r>
    <phoneticPr fontId="5" type="noConversion"/>
  </si>
  <si>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</si>
  <si>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</si>
  <si>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</si>
  <si>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</si>
  <si>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</si>
  <si>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</si>
  <si>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</si>
  <si>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</si>
  <si>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4" type="noConversion"/>
  </si>
  <si>
    <t>(三)鐵路車站、航空站及捷運交會轉乘站。</t>
    <phoneticPr fontId="14" type="noConversion"/>
  </si>
  <si>
    <t>(四)營業場所總樓地板面積一萬平方公尺以上之百貨公司及零售式量販店。</t>
    <phoneticPr fontId="14" type="noConversion"/>
  </si>
  <si>
    <t>(五)設有兒科病房或產科病房之區域級以上醫院。</t>
    <phoneticPr fontId="14" type="noConversion"/>
  </si>
  <si>
    <t>(六)觀光遊樂業之園區。</t>
    <phoneticPr fontId="14" type="noConversion"/>
  </si>
  <si>
    <t>(一)法定應設孕婦及育有六歲以下兒童者停車位：
指依兒童及少年福利與權益保障法應設置之孕婦及育有六歲以下兒童者停車位數量。</t>
    <phoneticPr fontId="14" type="noConversion"/>
  </si>
  <si>
    <t>(二)已設置孕婦及育有六歲以下兒童者停車位：
指實際已設置之孕婦及育有六歲以下兒童者停車位數量。</t>
    <phoneticPr fontId="14" type="noConversion"/>
  </si>
  <si>
    <t>＊統計指標編製方法與資料來源說明：
由本所辦理停車位統計之單位，依據原始資料分別統計彙編。</t>
    <phoneticPr fontId="5" type="noConversion"/>
  </si>
  <si>
    <t>＊統計單位：個。</t>
    <phoneticPr fontId="14" type="noConversion"/>
  </si>
  <si>
    <t>＊時效：15日。</t>
    <phoneticPr fontId="5"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</si>
  <si>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</si>
  <si>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</si>
  <si>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u/>
        <sz val="12"/>
        <color theme="10"/>
        <rFont val="標楷體"/>
        <family val="4"/>
        <charset val="136"/>
      </rPr>
      <t>資源回收量</t>
    </r>
    <phoneticPr fontId="5"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</si>
  <si>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</si>
  <si>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</si>
  <si>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</si>
  <si>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5" type="noConversion"/>
  </si>
  <si>
    <r>
      <rPr>
        <u/>
        <sz val="12"/>
        <color theme="10"/>
        <rFont val="標楷體"/>
        <family val="4"/>
        <charset val="136"/>
      </rPr>
      <t>孕婦及育有六歲以下兒童者停車位概況</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</si>
  <si>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5" type="noConversion"/>
  </si>
  <si>
    <r>
      <rPr>
        <b/>
        <sz val="11"/>
        <color indexed="8"/>
        <rFont val="標楷體"/>
        <family val="4"/>
        <charset val="136"/>
      </rPr>
      <t>資源循環統計</t>
    </r>
    <phoneticPr fontId="5" type="noConversion"/>
  </si>
  <si>
    <r>
      <rPr>
        <b/>
        <sz val="11"/>
        <color indexed="8"/>
        <rFont val="標楷體"/>
        <family val="4"/>
        <charset val="136"/>
      </rPr>
      <t>其他統計</t>
    </r>
    <phoneticPr fontId="5" type="noConversion"/>
  </si>
  <si>
    <t>路外停車位概況</t>
    <phoneticPr fontId="5" type="noConversion"/>
  </si>
  <si>
    <t>公庫收支</t>
    <phoneticPr fontId="5" type="noConversion"/>
  </si>
  <si>
    <r>
      <t>「臺東縣</t>
    </r>
    <r>
      <rPr>
        <b/>
        <sz val="14"/>
        <color rgb="FFFF0000"/>
        <rFont val="標楷體"/>
        <family val="4"/>
        <charset val="136"/>
      </rPr>
      <t>OOO</t>
    </r>
    <r>
      <rPr>
        <b/>
        <sz val="14"/>
        <color indexed="8"/>
        <rFont val="標楷體"/>
        <family val="4"/>
        <charset val="136"/>
      </rPr>
      <t>環保人員概況」統計資料背景說明</t>
    </r>
    <phoneticPr fontId="5" type="noConversion"/>
  </si>
  <si>
    <t>(二)縣（市）環保單位：包括環境保護局及廢棄物清運處理單位。</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</si>
  <si>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</si>
  <si>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</si>
  <si>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</si>
  <si>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</si>
  <si>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</si>
  <si>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</si>
  <si>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</si>
  <si>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</si>
  <si>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</si>
  <si>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</si>
  <si>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</si>
  <si>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</si>
  <si>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</si>
  <si>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</si>
  <si>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</si>
  <si>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</si>
  <si>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</si>
  <si>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</si>
  <si>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</si>
  <si>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(二十二)垃圾清運人員：係指廢棄物收集、清溝及掃街人員。</t>
    <phoneticPr fontId="5" type="noConversion"/>
  </si>
  <si>
    <t>(二十三)水肥清運人員：係指糞尿之收集、清運人員。</t>
    <phoneticPr fontId="5" type="noConversion"/>
  </si>
  <si>
    <t>(二十四)清運單位之其他：無法歸屬於垃圾清運、水肥清運、資源回收之清運單位人員，如消毒、割草、拆除違規廣告、拖吊廢機動車輛等人員。</t>
    <phoneticPr fontId="5" type="noConversion"/>
  </si>
  <si>
    <t>＊統計單位：人數。</t>
    <phoneticPr fontId="14" type="noConversion"/>
  </si>
  <si>
    <t>＊統計分類：
(一)縱行項目按單位別、性別及業務別分。
(二)橫列項目按類別、性別及年齡別分。</t>
    <phoneticPr fontId="5" type="noConversion"/>
  </si>
  <si>
    <t>＊發布週期：半年。</t>
    <phoneticPr fontId="14" type="noConversion"/>
  </si>
  <si>
    <t>＊時效：1個月又5日。</t>
    <phoneticPr fontId="5" type="noConversion"/>
  </si>
  <si>
    <t>＊預告發布日期（含預告方式及週期）：期間終了後一個月又五日內以公務統計報表發布(預定發布時間如遇例假日則順延至次一工作日)。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</si>
  <si>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</si>
  <si>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＊統計指標編製方法與資料來源說明：依據本所環保單位實際環保人員(含編制內、非編制內)概況資料編製。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</si>
  <si>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</si>
  <si>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</si>
  <si>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</si>
  <si>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4" type="noConversion"/>
  </si>
  <si>
    <t>＊統計單位：人、人次。</t>
    <phoneticPr fontId="14"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</si>
  <si>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</si>
  <si>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</si>
  <si>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</si>
  <si>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</si>
  <si>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</si>
  <si>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</si>
  <si>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t>（三）補辦登記：指違建寺廟，基於主管機關行政管理上的權宜措施，暫准以「補辦」名義所辦理登記之寺廟，其違建態樣如地目不符、無使用執照、未取得合法土地權源者…等。</t>
    <phoneticPr fontId="5" type="noConversion"/>
  </si>
  <si>
    <t>（四）已辦理財團法人登記數：寺廟依辦理寺廟登記須知完成寺廟登記程序後，寺廟負責人依財團法人相關法令規定，申請許可設立為財團法人制寺廟者。</t>
    <phoneticPr fontId="14" type="noConversion"/>
  </si>
  <si>
    <t>（五）未辦理財團法人登記數：寺廟依辦理寺廟登記須知完成寺廟登記程序但後續未申請許可設立為財團法人制寺廟者。</t>
    <phoneticPr fontId="14"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</si>
  <si>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14" type="noConversion"/>
  </si>
  <si>
    <t>(一)社區：依「社區發展工作綱要」第2條規定，係指「經鄉(鎮、市、區)社區發展主管機關劃定，供為依法設立社區發展協會，推動社區發展工作之組織與活動區域」。</t>
    <phoneticPr fontId="14"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</si>
  <si>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</si>
  <si>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</si>
  <si>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</si>
  <si>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</si>
  <si>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</si>
  <si>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</si>
  <si>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</si>
  <si>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</si>
  <si>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</si>
  <si>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</si>
  <si>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14" type="noConversion"/>
  </si>
  <si>
    <r>
      <t>(115</t>
    </r>
    <r>
      <rPr>
        <sz val="10"/>
        <rFont val="新細明體"/>
        <family val="1"/>
        <charset val="136"/>
      </rPr>
      <t>年</t>
    </r>
    <r>
      <rPr>
        <sz val="10"/>
        <rFont val="Times New Roman"/>
        <family val="1"/>
      </rPr>
      <t>1</t>
    </r>
    <r>
      <rPr>
        <sz val="10"/>
        <rFont val="新細明體"/>
        <family val="1"/>
        <charset val="136"/>
      </rPr>
      <t>月</t>
    </r>
    <r>
      <rPr>
        <sz val="10"/>
        <rFont val="Times New Roman"/>
        <family val="1"/>
      </rPr>
      <t>)</t>
    </r>
    <phoneticPr fontId="5" type="noConversion"/>
  </si>
  <si>
    <r>
      <t>(115</t>
    </r>
    <r>
      <rPr>
        <sz val="10"/>
        <rFont val="新細明體"/>
        <family val="1"/>
        <charset val="136"/>
      </rPr>
      <t>年</t>
    </r>
    <r>
      <rPr>
        <sz val="10"/>
        <rFont val="Times New Roman"/>
        <family val="1"/>
      </rPr>
      <t>2</t>
    </r>
    <r>
      <rPr>
        <sz val="10"/>
        <rFont val="新細明體"/>
        <family val="1"/>
        <charset val="136"/>
      </rPr>
      <t>月</t>
    </r>
    <r>
      <rPr>
        <sz val="10"/>
        <rFont val="Times New Roman"/>
        <family val="1"/>
      </rPr>
      <t>)</t>
    </r>
    <phoneticPr fontId="5" type="noConversion"/>
  </si>
  <si>
    <r>
      <t>(115</t>
    </r>
    <r>
      <rPr>
        <sz val="10"/>
        <rFont val="新細明體"/>
        <family val="1"/>
        <charset val="136"/>
      </rPr>
      <t>年</t>
    </r>
    <r>
      <rPr>
        <sz val="10"/>
        <rFont val="Times New Roman"/>
        <family val="1"/>
      </rPr>
      <t>3月)</t>
    </r>
  </si>
  <si>
    <r>
      <t>(115</t>
    </r>
    <r>
      <rPr>
        <sz val="10"/>
        <rFont val="新細明體"/>
        <family val="1"/>
        <charset val="136"/>
      </rPr>
      <t>年</t>
    </r>
    <r>
      <rPr>
        <sz val="10"/>
        <rFont val="Times New Roman"/>
        <family val="1"/>
      </rPr>
      <t>4月)</t>
    </r>
  </si>
  <si>
    <r>
      <t>(115</t>
    </r>
    <r>
      <rPr>
        <sz val="10"/>
        <rFont val="新細明體"/>
        <family val="1"/>
        <charset val="136"/>
      </rPr>
      <t>年</t>
    </r>
    <r>
      <rPr>
        <sz val="10"/>
        <rFont val="Times New Roman"/>
        <family val="1"/>
      </rPr>
      <t>5月)</t>
    </r>
  </si>
  <si>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</si>
  <si>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</si>
  <si>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</si>
  <si>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</si>
  <si>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</si>
  <si>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</si>
  <si>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5" type="noConversion"/>
  </si>
  <si>
    <r>
      <t>(115</t>
    </r>
    <r>
      <rPr>
        <sz val="10"/>
        <color theme="1"/>
        <rFont val="新細明體"/>
        <family val="1"/>
        <charset val="136"/>
      </rPr>
      <t>年第一季</t>
    </r>
    <r>
      <rPr>
        <sz val="10"/>
        <color theme="1"/>
        <rFont val="Times New Roman"/>
        <family val="1"/>
      </rPr>
      <t>)</t>
    </r>
    <phoneticPr fontId="5" type="noConversion"/>
  </si>
  <si>
    <r>
      <t>(115</t>
    </r>
    <r>
      <rPr>
        <sz val="10"/>
        <color theme="1"/>
        <rFont val="新細明體"/>
        <family val="1"/>
        <charset val="136"/>
      </rPr>
      <t>年第二季</t>
    </r>
    <r>
      <rPr>
        <sz val="10"/>
        <color theme="1"/>
        <rFont val="Times New Roman"/>
        <family val="1"/>
      </rPr>
      <t>)</t>
    </r>
    <phoneticPr fontId="5" type="noConversion"/>
  </si>
  <si>
    <r>
      <t>(115</t>
    </r>
    <r>
      <rPr>
        <sz val="10"/>
        <color theme="1"/>
        <rFont val="新細明體"/>
        <family val="1"/>
        <charset val="136"/>
      </rPr>
      <t>年第三季</t>
    </r>
    <r>
      <rPr>
        <sz val="10"/>
        <color theme="1"/>
        <rFont val="Times New Roman"/>
        <family val="1"/>
      </rPr>
      <t>)</t>
    </r>
    <phoneticPr fontId="5" type="noConversion"/>
  </si>
  <si>
    <t>獨居老人服務概況</t>
    <phoneticPr fontId="5" type="noConversion"/>
  </si>
  <si>
    <r>
      <t>(114</t>
    </r>
    <r>
      <rPr>
        <sz val="10"/>
        <rFont val="新細明體"/>
        <family val="1"/>
        <charset val="136"/>
      </rPr>
      <t>年第四季</t>
    </r>
    <r>
      <rPr>
        <sz val="10"/>
        <rFont val="Times New Roman"/>
        <family val="1"/>
      </rPr>
      <t>)</t>
    </r>
    <phoneticPr fontId="5" type="noConversion"/>
  </si>
  <si>
    <r>
      <t>(115</t>
    </r>
    <r>
      <rPr>
        <sz val="10"/>
        <rFont val="新細明體"/>
        <family val="1"/>
        <charset val="136"/>
      </rPr>
      <t>年第一季</t>
    </r>
    <r>
      <rPr>
        <sz val="10"/>
        <rFont val="Times New Roman"/>
        <family val="1"/>
      </rPr>
      <t>)</t>
    </r>
    <phoneticPr fontId="5" type="noConversion"/>
  </si>
  <si>
    <r>
      <t>(115</t>
    </r>
    <r>
      <rPr>
        <sz val="10"/>
        <rFont val="新細明體"/>
        <family val="1"/>
        <charset val="136"/>
      </rPr>
      <t>年第二季</t>
    </r>
    <r>
      <rPr>
        <sz val="10"/>
        <rFont val="Times New Roman"/>
        <family val="1"/>
      </rPr>
      <t>)</t>
    </r>
    <phoneticPr fontId="5" type="noConversion"/>
  </si>
  <si>
    <r>
      <t>(115</t>
    </r>
    <r>
      <rPr>
        <sz val="10"/>
        <rFont val="新細明體"/>
        <family val="1"/>
        <charset val="136"/>
      </rPr>
      <t>年第三季</t>
    </r>
    <r>
      <rPr>
        <sz val="10"/>
        <rFont val="Times New Roman"/>
        <family val="1"/>
      </rPr>
      <t>)</t>
    </r>
    <phoneticPr fontId="5" type="noConversion"/>
  </si>
  <si>
    <r>
      <t>(114</t>
    </r>
    <r>
      <rPr>
        <sz val="10"/>
        <rFont val="新細明體"/>
        <family val="1"/>
        <charset val="136"/>
      </rPr>
      <t>年</t>
    </r>
    <r>
      <rPr>
        <sz val="10"/>
        <rFont val="Times New Roman"/>
        <family val="1"/>
      </rPr>
      <t>)</t>
    </r>
    <phoneticPr fontId="5" type="noConversion"/>
  </si>
  <si>
    <t>環保人員概況</t>
    <phoneticPr fontId="5" type="noConversion"/>
  </si>
  <si>
    <r>
      <t>(115</t>
    </r>
    <r>
      <rPr>
        <sz val="10"/>
        <color theme="1"/>
        <rFont val="新細明體"/>
        <family val="1"/>
        <charset val="136"/>
      </rPr>
      <t>年上半年度</t>
    </r>
    <r>
      <rPr>
        <sz val="10"/>
        <color theme="1"/>
        <rFont val="Times New Roman"/>
        <family val="1"/>
      </rPr>
      <t>)</t>
    </r>
    <phoneticPr fontId="5" type="noConversion"/>
  </si>
  <si>
    <t>垃圾回收清除車輛數</t>
    <phoneticPr fontId="5" type="noConversion"/>
  </si>
  <si>
    <r>
      <t>(114</t>
    </r>
    <r>
      <rPr>
        <sz val="10"/>
        <rFont val="新細明體"/>
        <family val="1"/>
        <charset val="136"/>
      </rPr>
      <t>年下半年度</t>
    </r>
    <r>
      <rPr>
        <sz val="10"/>
        <rFont val="Times New Roman"/>
        <family val="1"/>
      </rPr>
      <t>)</t>
    </r>
    <phoneticPr fontId="5" type="noConversion"/>
  </si>
  <si>
    <r>
      <t>(115</t>
    </r>
    <r>
      <rPr>
        <sz val="10"/>
        <rFont val="新細明體"/>
        <family val="1"/>
        <charset val="136"/>
      </rPr>
      <t>年上半年度</t>
    </r>
    <r>
      <rPr>
        <sz val="10"/>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</si>
  <si>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</si>
  <si>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</si>
  <si>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</si>
  <si>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115</t>
    </r>
    <r>
      <rPr>
        <sz val="14"/>
        <color indexed="8"/>
        <rFont val="標楷體"/>
        <family val="4"/>
        <charset val="136"/>
      </rPr>
      <t>年度預告統計資料發布時間表</t>
    </r>
    <phoneticPr fontId="5" type="noConversion"/>
  </si>
  <si>
    <r>
      <rPr>
        <sz val="11"/>
        <color indexed="8"/>
        <rFont val="標楷體"/>
        <family val="4"/>
        <charset val="136"/>
      </rPr>
      <t>上次預告日期</t>
    </r>
    <r>
      <rPr>
        <sz val="11"/>
        <color indexed="8"/>
        <rFont val="Times New Roman"/>
        <family val="1"/>
      </rPr>
      <t>: 113</t>
    </r>
    <r>
      <rPr>
        <sz val="11"/>
        <color indexed="8"/>
        <rFont val="標楷體"/>
        <family val="4"/>
        <charset val="136"/>
      </rPr>
      <t>年</t>
    </r>
    <r>
      <rPr>
        <sz val="11"/>
        <color indexed="8"/>
        <rFont val="Times New Roman"/>
        <family val="1"/>
      </rPr>
      <t>12</t>
    </r>
    <r>
      <rPr>
        <sz val="11"/>
        <color indexed="8"/>
        <rFont val="標楷體"/>
        <family val="4"/>
        <charset val="136"/>
      </rPr>
      <t>月</t>
    </r>
    <r>
      <rPr>
        <sz val="11"/>
        <color indexed="8"/>
        <rFont val="Times New Roman"/>
        <family val="1"/>
      </rPr>
      <t>13</t>
    </r>
    <r>
      <rPr>
        <sz val="11"/>
        <color indexed="8"/>
        <rFont val="標楷體"/>
        <family val="4"/>
        <charset val="136"/>
      </rPr>
      <t>日</t>
    </r>
    <phoneticPr fontId="5" type="noConversion"/>
  </si>
  <si>
    <r>
      <t>115</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</si>
  <si>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115</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</si>
  <si>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115</t>
    </r>
    <r>
      <rPr>
        <sz val="12"/>
        <color indexed="8"/>
        <rFont val="標楷體"/>
        <family val="4"/>
        <charset val="136"/>
      </rPr>
      <t>年</t>
    </r>
    <r>
      <rPr>
        <sz val="12"/>
        <color indexed="8"/>
        <rFont val="Times New Roman"/>
        <family val="1"/>
      </rPr>
      <t>3月</t>
    </r>
    <r>
      <rPr>
        <sz val="12"/>
        <color indexed="8"/>
        <rFont val="標楷體"/>
        <family val="4"/>
        <charset val="136"/>
      </rPr>
      <t/>
    </r>
  </si>
  <si>
    <r>
      <t>115</t>
    </r>
    <r>
      <rPr>
        <sz val="12"/>
        <color indexed="8"/>
        <rFont val="標楷體"/>
        <family val="4"/>
        <charset val="136"/>
      </rPr>
      <t>年</t>
    </r>
    <r>
      <rPr>
        <sz val="12"/>
        <color indexed="8"/>
        <rFont val="Times New Roman"/>
        <family val="1"/>
      </rPr>
      <t>4月</t>
    </r>
    <r>
      <rPr>
        <sz val="12"/>
        <color indexed="8"/>
        <rFont val="標楷體"/>
        <family val="4"/>
        <charset val="136"/>
      </rPr>
      <t/>
    </r>
  </si>
  <si>
    <r>
      <t>115</t>
    </r>
    <r>
      <rPr>
        <sz val="12"/>
        <color indexed="8"/>
        <rFont val="標楷體"/>
        <family val="4"/>
        <charset val="136"/>
      </rPr>
      <t>年</t>
    </r>
    <r>
      <rPr>
        <sz val="12"/>
        <color indexed="8"/>
        <rFont val="Times New Roman"/>
        <family val="1"/>
      </rPr>
      <t>5月</t>
    </r>
    <r>
      <rPr>
        <sz val="12"/>
        <color indexed="8"/>
        <rFont val="標楷體"/>
        <family val="4"/>
        <charset val="136"/>
      </rPr>
      <t/>
    </r>
  </si>
  <si>
    <r>
      <t>115</t>
    </r>
    <r>
      <rPr>
        <sz val="12"/>
        <color indexed="8"/>
        <rFont val="標楷體"/>
        <family val="4"/>
        <charset val="136"/>
      </rPr>
      <t>年</t>
    </r>
    <r>
      <rPr>
        <sz val="12"/>
        <color indexed="8"/>
        <rFont val="Times New Roman"/>
        <family val="1"/>
      </rPr>
      <t>6月</t>
    </r>
    <r>
      <rPr>
        <sz val="12"/>
        <color indexed="8"/>
        <rFont val="標楷體"/>
        <family val="4"/>
        <charset val="136"/>
      </rPr>
      <t/>
    </r>
  </si>
  <si>
    <r>
      <t>115</t>
    </r>
    <r>
      <rPr>
        <sz val="12"/>
        <color indexed="8"/>
        <rFont val="標楷體"/>
        <family val="4"/>
        <charset val="136"/>
      </rPr>
      <t>年</t>
    </r>
    <r>
      <rPr>
        <sz val="12"/>
        <color indexed="8"/>
        <rFont val="Times New Roman"/>
        <family val="1"/>
      </rPr>
      <t>7月</t>
    </r>
    <r>
      <rPr>
        <sz val="12"/>
        <color indexed="8"/>
        <rFont val="標楷體"/>
        <family val="4"/>
        <charset val="136"/>
      </rPr>
      <t/>
    </r>
  </si>
  <si>
    <r>
      <t>115</t>
    </r>
    <r>
      <rPr>
        <sz val="12"/>
        <color indexed="8"/>
        <rFont val="標楷體"/>
        <family val="4"/>
        <charset val="136"/>
      </rPr>
      <t>年</t>
    </r>
    <r>
      <rPr>
        <sz val="12"/>
        <color indexed="8"/>
        <rFont val="Times New Roman"/>
        <family val="1"/>
      </rPr>
      <t>8月</t>
    </r>
    <r>
      <rPr>
        <sz val="12"/>
        <color indexed="8"/>
        <rFont val="標楷體"/>
        <family val="4"/>
        <charset val="136"/>
      </rPr>
      <t/>
    </r>
  </si>
  <si>
    <r>
      <t>115</t>
    </r>
    <r>
      <rPr>
        <sz val="12"/>
        <color indexed="8"/>
        <rFont val="標楷體"/>
        <family val="4"/>
        <charset val="136"/>
      </rPr>
      <t>年</t>
    </r>
    <r>
      <rPr>
        <sz val="12"/>
        <color indexed="8"/>
        <rFont val="Times New Roman"/>
        <family val="1"/>
      </rPr>
      <t>9月</t>
    </r>
    <r>
      <rPr>
        <sz val="12"/>
        <color indexed="8"/>
        <rFont val="標楷體"/>
        <family val="4"/>
        <charset val="136"/>
      </rPr>
      <t/>
    </r>
  </si>
  <si>
    <r>
      <t>115</t>
    </r>
    <r>
      <rPr>
        <sz val="12"/>
        <color indexed="8"/>
        <rFont val="標楷體"/>
        <family val="4"/>
        <charset val="136"/>
      </rPr>
      <t>年</t>
    </r>
    <r>
      <rPr>
        <sz val="12"/>
        <color indexed="8"/>
        <rFont val="Times New Roman"/>
        <family val="1"/>
      </rPr>
      <t>10月</t>
    </r>
    <r>
      <rPr>
        <sz val="12"/>
        <color indexed="8"/>
        <rFont val="標楷體"/>
        <family val="4"/>
        <charset val="136"/>
      </rPr>
      <t/>
    </r>
  </si>
  <si>
    <r>
      <t>115</t>
    </r>
    <r>
      <rPr>
        <sz val="12"/>
        <color indexed="8"/>
        <rFont val="標楷體"/>
        <family val="4"/>
        <charset val="136"/>
      </rPr>
      <t>年</t>
    </r>
    <r>
      <rPr>
        <sz val="12"/>
        <color indexed="8"/>
        <rFont val="Times New Roman"/>
        <family val="1"/>
      </rPr>
      <t>11月</t>
    </r>
    <r>
      <rPr>
        <sz val="12"/>
        <color indexed="8"/>
        <rFont val="標楷體"/>
        <family val="4"/>
        <charset val="136"/>
      </rPr>
      <t/>
    </r>
  </si>
  <si>
    <r>
      <t>115</t>
    </r>
    <r>
      <rPr>
        <sz val="12"/>
        <color indexed="8"/>
        <rFont val="標楷體"/>
        <family val="4"/>
        <charset val="136"/>
      </rPr>
      <t>年</t>
    </r>
    <r>
      <rPr>
        <sz val="12"/>
        <color indexed="8"/>
        <rFont val="Times New Roman"/>
        <family val="1"/>
      </rPr>
      <t>12月</t>
    </r>
    <r>
      <rPr>
        <sz val="12"/>
        <color indexed="8"/>
        <rFont val="標楷體"/>
        <family val="4"/>
        <charset val="136"/>
      </rPr>
      <t/>
    </r>
  </si>
  <si>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http://www.XXXXXXXXX.gov.tw/index.php?p=1）「資訊公開\統計年報\115年臺東縣OOOO公所預告統計資料發布時間表</t>
    </r>
    <r>
      <rPr>
        <sz val="14"/>
        <color indexed="8"/>
        <rFont val="標楷體"/>
        <family val="4"/>
        <charset val="136"/>
      </rPr>
      <t>」</t>
    </r>
    <phoneticPr fontId="14" type="noConversion"/>
  </si>
  <si>
    <t>臺東縣池上鄉公所</t>
    <phoneticPr fontId="5" type="noConversion"/>
  </si>
  <si>
    <t>聯絡人：吳政道</t>
    <phoneticPr fontId="5" type="noConversion"/>
  </si>
  <si>
    <t>電話：089-826041#103</t>
    <phoneticPr fontId="5" type="noConversion"/>
  </si>
  <si>
    <t>電子信箱：</t>
    <phoneticPr fontId="5" type="noConversion"/>
  </si>
  <si>
    <t xml:space="preserve">csh0003@cs.taitung.gov.tw
</t>
    <phoneticPr fontId="5" type="noConversion"/>
  </si>
  <si>
    <t>傳真：089-864705</t>
    <phoneticPr fontId="5" type="noConversion"/>
  </si>
  <si>
    <t>服務單位：池上鄉公所主計室</t>
    <phoneticPr fontId="5" type="noConversion"/>
  </si>
  <si>
    <t>「臺東縣池上鄉公庫收支」統計資料背景說明</t>
    <phoneticPr fontId="5" type="noConversion"/>
  </si>
  <si>
    <t>＊編製單位： 臺東縣池上鄉公所財政課</t>
    <phoneticPr fontId="5" type="noConversion"/>
  </si>
  <si>
    <t>＊聯絡電話：089-826041#107</t>
  </si>
  <si>
    <t>＊傳真：089-864705</t>
  </si>
  <si>
    <t>＊電子信箱：csf0009@cs.taitung.gov.tw</t>
  </si>
  <si>
    <t>＊電子媒體：
（◎）線上書刊及資料庫，網址：池上鄉公所全球資訊網https://www.cs.gov.tw/home/index.php/news/financial-and-statistical-information）「資訊公開\統計年報\115年臺東縣池上鄉公所預告統計資料發布時間表」</t>
    <phoneticPr fontId="5" type="noConversion"/>
  </si>
  <si>
    <t>＊發布機關、單位：臺東縣池上鄉公所主計室</t>
  </si>
  <si>
    <t>＊編製單位：臺東縣池上鄉公所清潔隊</t>
  </si>
  <si>
    <t>＊聯絡電話：089-826041#126</t>
  </si>
  <si>
    <t>＊電子信箱：cs011i@cs.taitung.gov.tw</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</si>
  <si>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</si>
  <si>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＊電子媒體：
（◎）線上書刊及資料庫，網址：池上鄉公所全球資訊網
https://www.cs.gov.tw/home/index.php/news/financial-and-statistical-information）「資訊公開\統計年報\115年臺東縣池上鄉公所預告統計資料發布時間表」</t>
    <phoneticPr fontId="5" type="noConversion"/>
  </si>
  <si>
    <t>＊編製單位：臺東縣池上鄉公所建設課</t>
  </si>
  <si>
    <t>＊聯絡電話：089-826041 #111</t>
  </si>
  <si>
    <t>＊電子信箱：6000aa0003@cs.taitung.gov.tw</t>
  </si>
  <si>
    <t>＊書面： （ ）新聞稿 （◎）報表</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</si>
  <si>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</si>
  <si>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r>
      <t>「臺東縣池上</t>
    </r>
    <r>
      <rPr>
        <b/>
        <sz val="14"/>
        <color theme="1"/>
        <rFont val="標楷體"/>
        <family val="4"/>
        <charset val="136"/>
      </rPr>
      <t>鄉</t>
    </r>
    <r>
      <rPr>
        <b/>
        <sz val="14"/>
        <color indexed="8"/>
        <rFont val="標楷體"/>
        <family val="4"/>
        <charset val="136"/>
      </rPr>
      <t>資源回收量」統計資料背景說明</t>
    </r>
    <phoneticPr fontId="5" type="noConversion"/>
  </si>
  <si>
    <r>
      <t>「臺東縣池上</t>
    </r>
    <r>
      <rPr>
        <b/>
        <sz val="14"/>
        <color theme="1"/>
        <rFont val="標楷體"/>
        <family val="4"/>
        <charset val="136"/>
      </rPr>
      <t>鄉</t>
    </r>
    <r>
      <rPr>
        <b/>
        <sz val="14"/>
        <color indexed="8"/>
        <rFont val="標楷體"/>
        <family val="4"/>
        <charset val="136"/>
      </rPr>
      <t>一般垃圾及廚餘清理狀況」統計資料背景說明</t>
    </r>
    <phoneticPr fontId="5" type="noConversion"/>
  </si>
  <si>
    <r>
      <t>「臺東縣池</t>
    </r>
    <r>
      <rPr>
        <b/>
        <sz val="14"/>
        <color theme="1"/>
        <rFont val="標楷體"/>
        <family val="4"/>
        <charset val="136"/>
      </rPr>
      <t>上鄉</t>
    </r>
    <r>
      <rPr>
        <b/>
        <sz val="14"/>
        <rFont val="標楷體"/>
        <family val="4"/>
        <charset val="136"/>
      </rPr>
      <t>路外停車位概況</t>
    </r>
    <r>
      <rPr>
        <b/>
        <sz val="14"/>
        <color indexed="8"/>
        <rFont val="標楷體"/>
        <family val="4"/>
        <charset val="136"/>
      </rPr>
      <t>」統計資料背景說明</t>
    </r>
    <phoneticPr fontId="5" type="noConversion"/>
  </si>
  <si>
    <t>「臺東縣池上鄉路邊停車位概況－身心障礙者專用停車位」
統計資料背景說明</t>
    <phoneticPr fontId="5" type="noConversion"/>
  </si>
  <si>
    <t>＊編製單位：臺東縣池上鄉公所社會課</t>
  </si>
  <si>
    <t>＊聯絡電話：089-826041 #136</t>
  </si>
  <si>
    <t>＊電子信箱：cs0119@cs.taitung.gov.tw</t>
  </si>
  <si>
    <t xml:space="preserve">＊書面：       （ ）新聞稿   （◎）報表  </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</si>
  <si>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</si>
  <si>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</si>
  <si>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＊聯絡電話：089-826041 #135</t>
  </si>
  <si>
    <t>＊電子信箱：6000ak0011@cs.taitung.gov.tw</t>
  </si>
  <si>
    <t>「臺東縣池上鄉推行社區發展工作概況」統計資料背景說明</t>
    <phoneticPr fontId="5" type="noConversion"/>
  </si>
  <si>
    <t>「臺東縣池上鄉環保人員概況」統計資料背景說明</t>
    <phoneticPr fontId="5" type="noConversion"/>
  </si>
  <si>
    <t>＊聯絡電話：089-826041 #126</t>
  </si>
  <si>
    <t>＊電子媒體：
（◎）線上書刊及資料庫，網址：池上鄉公所全球資訊網
https://www.cs.gov.tw/home/index.php/news/financial-and-statistical-information）「資訊公開\統計年報\115年臺東縣池上鄉公所預告統計資料發布時間表」</t>
    <phoneticPr fontId="5" type="noConversion"/>
  </si>
  <si>
    <t>「臺東縣池上鄉垃圾回收清除車輛數」統計資料背景說明</t>
    <phoneticPr fontId="5" type="noConversion"/>
  </si>
  <si>
    <t>「臺東縣池上鄉垃圾處理場(廠)數」統計資料背景說明</t>
    <phoneticPr fontId="5" type="noConversion"/>
  </si>
  <si>
    <t>「臺東縣池上鄉環境保護預算概況」統計資料背景說明</t>
    <phoneticPr fontId="5" type="noConversion"/>
  </si>
  <si>
    <t>「臺東縣池上鄉環境保護決算概況」統計資料背景說明</t>
    <phoneticPr fontId="5" type="noConversion"/>
  </si>
  <si>
    <t>「臺東縣池上鄉治山防災整體治理工程」統計資料背景說明</t>
    <phoneticPr fontId="5" type="noConversion"/>
  </si>
  <si>
    <t>＊聯絡電話：089-826041 #112</t>
  </si>
  <si>
    <t>＊電子信箱：6000ac0007@cs.taitung.gov.tw</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</si>
  <si>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</si>
  <si>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「臺東縣池上鄉辦理調解業務概況」統計資料背景說明</t>
    <phoneticPr fontId="5" type="noConversion"/>
  </si>
  <si>
    <t>＊編製單位：臺東縣池上鄉公所民政課</t>
  </si>
  <si>
    <t>＊聯絡電話：089-826041 #129</t>
  </si>
  <si>
    <t>＊電子信箱：6000ab0009@cs.taitung.gov.tw</t>
  </si>
  <si>
    <t>「臺東縣池上鄉調解委員會組織概況」統計資料背景說明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</si>
  <si>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</si>
  <si>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「臺東縣池上鄉辦理調解方式概況」統計資料背景說明</t>
    <phoneticPr fontId="5" type="noConversion"/>
  </si>
  <si>
    <t>「臺東縣池上鄉宗教財團法人概況」統計資料背景說明</t>
    <phoneticPr fontId="5" type="noConversion"/>
  </si>
  <si>
    <t>＊電子信箱：6000ab0002@cs.taitung.gov.tw</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</si>
  <si>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</si>
  <si>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「臺東縣池上鄉寺廟登記概況」統計資料背景說明</t>
    <phoneticPr fontId="5" type="noConversion"/>
  </si>
  <si>
    <t>「臺東縣池上鄉教會（堂）概況」統計資料背景說明</t>
    <phoneticPr fontId="5" type="noConversion"/>
  </si>
  <si>
    <t>＊聯絡電話：089-826041 #185</t>
    <phoneticPr fontId="14" type="noConversion"/>
  </si>
  <si>
    <t>＊聯絡電話：089-826041 #185</t>
    <phoneticPr fontId="14" type="noConversion"/>
  </si>
  <si>
    <t>「臺東縣池上鄉宗教團體興辦公益慈善及社會教化事業概況」統計資料背景說明</t>
    <phoneticPr fontId="5" type="noConversion"/>
  </si>
  <si>
    <t>「臺東縣池上鄉公墓設施使用概況」統計資料背景說明</t>
    <phoneticPr fontId="5" type="noConversion"/>
  </si>
  <si>
    <t>＊聯絡電話：089-826041 #137</t>
  </si>
  <si>
    <t>＊電子信箱：6000ak0002@cs.taitung.gov.tw</t>
  </si>
  <si>
    <t>＊電子媒體：
（◎）線上書刊及資料庫，網址：池上鄉公所全球資訊網
https://www.cs.gov.tw/home/index.php/news/financial-and-statistical-information）「資訊公開\統計年報\115年臺東縣池上鄉公所預告統計資料發布時間表」</t>
    <phoneticPr fontId="5" type="noConversion"/>
  </si>
  <si>
    <t>「臺東縣池上鄉骨灰(骸)存放設施使用概況」統計資料背景說明</t>
    <phoneticPr fontId="5" type="noConversion"/>
  </si>
  <si>
    <t>「臺東縣池上鄉殯葬管理業務概況」統計資料背景說明</t>
    <phoneticPr fontId="5" type="noConversion"/>
  </si>
  <si>
    <t>「臺東縣池上鄉殯儀館設施概況」統計資料背景說明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</si>
  <si>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</si>
  <si>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「臺東縣池上鄉火化場設施概況」統計資料背景說明</t>
    <phoneticPr fontId="5" type="noConversion"/>
  </si>
  <si>
    <t>「臺東縣池上鄉農路改善及維護工程」統計資料背景說明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</si>
  <si>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</si>
  <si>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「臺東縣池上鄉都市計畫區域內公共工程實施數量」統計資料背景說明</t>
    <phoneticPr fontId="5" type="noConversion"/>
  </si>
  <si>
    <t>「臺東縣池上鄉都市計畫公共設施用地已取得面積」統計資料背景說明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</si>
  <si>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</si>
  <si>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「臺東縣池上鄉都市計畫公共設施用地已闢建面積」統計資料背景說明</t>
    <phoneticPr fontId="5" type="noConversion"/>
  </si>
  <si>
    <t>「臺東縣池上鄉都市計畫區域內現有已開闢道路長度及面積暨橋梁座數、自行車道長度」統計資料背景說明</t>
    <phoneticPr fontId="5" type="noConversion"/>
  </si>
  <si>
    <t>「臺東縣池上鄉農耕土地面積」統計資料背景說明</t>
    <phoneticPr fontId="5" type="noConversion"/>
  </si>
  <si>
    <t>＊編製單位：臺東縣池上鄉公所農觀課</t>
  </si>
  <si>
    <t>＊聯絡電話：089-826041 #119</t>
  </si>
  <si>
    <t>＊電子信箱：csg0011@cs.taitung.gov.tw</t>
  </si>
  <si>
    <t>「臺東縣池上鄉天然災害水土保持設施損失情形」統計資料背景說明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</si>
  <si>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5" type="noConversion"/>
  </si>
  <si>
    <r>
      <t>＊發布機關、單位：臺東縣池上鄉</t>
    </r>
    <r>
      <rPr>
        <sz val="14"/>
        <color theme="1"/>
        <rFont val="標楷體"/>
        <family val="4"/>
        <charset val="136"/>
      </rPr>
      <t>公所主計室</t>
    </r>
    <phoneticPr fontId="5" type="noConversion"/>
  </si>
  <si>
    <r>
      <t>＊統計地區範圍及對象：以</t>
    </r>
    <r>
      <rPr>
        <sz val="13.5"/>
        <color theme="1"/>
        <rFont val="標楷體"/>
        <family val="4"/>
        <charset val="136"/>
      </rPr>
      <t>本鄉</t>
    </r>
    <r>
      <rPr>
        <sz val="13.5"/>
        <color indexed="8"/>
        <rFont val="標楷體"/>
        <family val="4"/>
        <charset val="136"/>
      </rPr>
      <t>公庫現金收支事項為統計範圍及對象。</t>
    </r>
    <phoneticPr fontId="5" type="noConversion"/>
  </si>
  <si>
    <t>資料項目：獨居老人服務概況</t>
    <phoneticPr fontId="5" type="noConversion"/>
  </si>
  <si>
    <r>
      <t>(114</t>
    </r>
    <r>
      <rPr>
        <sz val="10"/>
        <color theme="1"/>
        <rFont val="新細明體"/>
        <family val="1"/>
        <charset val="136"/>
      </rPr>
      <t>年</t>
    </r>
    <r>
      <rPr>
        <sz val="10"/>
        <color theme="1"/>
        <rFont val="Times New Roman"/>
        <family val="1"/>
      </rPr>
      <t>)</t>
    </r>
    <phoneticPr fontId="5" type="noConversion"/>
  </si>
  <si>
    <t>＊時效：2個月又5日。</t>
    <phoneticPr fontId="5" type="noConversion"/>
  </si>
  <si>
    <t>＊預告發布日期（含預告方式及週期）：年度終了後2個月又5日內以公務統計報表發布(預定發布時間如遇例假日則順延至次一工作日)。</t>
    <phoneticPr fontId="5" type="noConversion"/>
  </si>
  <si>
    <t>＊時效：10日；12月之資料為25日</t>
    <phoneticPr fontId="5" type="noConversion"/>
  </si>
  <si>
    <t>＊預告發布日期（含預告方式及週期）：次月10日前以公務統計報表發布，其中12月之資料於次年1月25日前發布(預定發布時間如遇例假日則順延至次一工作日)。</t>
    <phoneticPr fontId="5" type="noConversion"/>
  </si>
  <si>
    <r>
      <rPr>
        <sz val="11"/>
        <color theme="1"/>
        <rFont val="標楷體"/>
        <family val="4"/>
        <charset val="136"/>
      </rPr>
      <t>本次預告日期</t>
    </r>
    <r>
      <rPr>
        <sz val="11"/>
        <color theme="1"/>
        <rFont val="Times New Roman"/>
        <family val="1"/>
      </rPr>
      <t>: 114</t>
    </r>
    <r>
      <rPr>
        <sz val="11"/>
        <color theme="1"/>
        <rFont val="標楷體"/>
        <family val="4"/>
        <charset val="136"/>
      </rPr>
      <t>年</t>
    </r>
    <r>
      <rPr>
        <sz val="11"/>
        <color theme="1"/>
        <rFont val="Times New Roman"/>
        <family val="1"/>
      </rPr>
      <t>12</t>
    </r>
    <r>
      <rPr>
        <sz val="11"/>
        <color theme="1"/>
        <rFont val="標楷體"/>
        <family val="4"/>
        <charset val="136"/>
      </rPr>
      <t>月</t>
    </r>
    <r>
      <rPr>
        <sz val="11"/>
        <color theme="1"/>
        <rFont val="Times New Roman"/>
        <family val="1"/>
      </rPr>
      <t>12</t>
    </r>
    <r>
      <rPr>
        <sz val="11"/>
        <color theme="1"/>
        <rFont val="標楷體"/>
        <family val="4"/>
        <charset val="136"/>
      </rPr>
      <t>日</t>
    </r>
    <phoneticPr fontId="5" type="noConversion"/>
  </si>
  <si>
    <r>
      <t>(三)</t>
    </r>
    <r>
      <rPr>
        <sz val="14"/>
        <rFont val="Times New Roman"/>
        <family val="1"/>
      </rPr>
      <t xml:space="preserve">  </t>
    </r>
    <r>
      <rPr>
        <sz val="14"/>
        <rFont val="標楷體"/>
        <family val="4"/>
        <charset val="136"/>
      </rPr>
      <t>本表應依規定期限編送，次月十日前編報；於年度結束當月份之月報，應編送至公庫收支結束期限為止，並於次月二十五日前編報，另於決算數產生時編製修正表，其資料應與總決算書內「歲入來源別決算表」及「歲出政事別決算表」相符。</t>
    </r>
    <phoneticPr fontId="5" type="noConversion"/>
  </si>
  <si>
    <r>
      <t>(115</t>
    </r>
    <r>
      <rPr>
        <sz val="10"/>
        <color theme="1"/>
        <rFont val="新細明體"/>
        <family val="1"/>
        <charset val="136"/>
      </rPr>
      <t>年</t>
    </r>
    <r>
      <rPr>
        <sz val="10"/>
        <color theme="1"/>
        <rFont val="Times New Roman"/>
        <family val="1"/>
      </rPr>
      <t>)</t>
    </r>
    <phoneticPr fontId="5" type="noConversion"/>
  </si>
  <si>
    <t>＊預告發布日期（含預告方式及週期）：期間開始三月二十日前以公務統計報表發布(預定發布時間如遇例假日則順延至次一工作日)。</t>
    <phoneticPr fontId="5" type="noConversion"/>
  </si>
  <si>
    <t>＊時效：3個月又20日。</t>
    <phoneticPr fontId="5" type="noConversion"/>
  </si>
  <si>
    <t>＊預告發布日期（含預告方式及週期）：次年4月20日前以公務統計報表發布(預定發布時間如遇例假日則順延至次一工作日)。</t>
    <phoneticPr fontId="5" type="noConversion"/>
  </si>
  <si>
    <t>＊時效：1個月又25日。</t>
    <phoneticPr fontId="5" type="noConversion"/>
  </si>
  <si>
    <t>＊預告發布日期（含預告方式及週期）：次年2月25日前以公務統計報表發布(預定發布時間如遇例假日則順延至次一工作日)。</t>
    <phoneticPr fontId="5" type="noConversion"/>
  </si>
  <si>
    <t>(十九)乾電池：指以化學能直接轉換成電能，組裝前單只重量小於一公斤（二次鋰電池不受小於一公斤之限制），密閉式之小型電池，包括一次電池及二次電池，但不包括鉛蓄電池及需另行添加電解液或其他物質始能產生電能者。若以形狀區分，包括筒型(圓筒及方筒)、鈕釦型及組裝型電池。</t>
    <phoneticPr fontId="14" type="noConversion"/>
  </si>
  <si>
    <t>＊預告發布日期（含預告方式及週期）：每季終了後15日內以公務統計報表發布(預定發布時間如遇例假日則順延至次一工作日)。</t>
    <phoneticPr fontId="5" type="noConversion"/>
  </si>
  <si>
    <t>「臺東縣池上鄉路邊停車位概況」統計資料背景說明</t>
    <phoneticPr fontId="5"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</si>
  <si>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</si>
  <si>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＊同步發送單位（說明資料發布時同步發送之單位或可同步查得該資料之網址）：臺東縣政府交通及觀光發展處交通事務科。</t>
    <phoneticPr fontId="5" type="noConversion"/>
  </si>
  <si>
    <t>「臺東縣池上鄉路外停車位概況－身心障礙者專用停車位」
統計資料背景說明</t>
    <phoneticPr fontId="5" type="noConversion"/>
  </si>
  <si>
    <t>＊同步發送單位（說明資料發布時同步發送之單位或可同步查得該資料之網址）：臺東縣政府交通及觀光發展處交通事務科。</t>
    <phoneticPr fontId="5" type="noConversion"/>
  </si>
  <si>
    <t>＊同步發送單位（說明資料發布時同步發送之單位或可同步查得該資料之網址）：臺東縣政府交通及觀光發展處交通事務科。</t>
    <phoneticPr fontId="5" type="noConversion"/>
  </si>
  <si>
    <t>「臺東縣池上鄉路外停車位概況－電動汽車充電專用停車位」
統計資料背景說明</t>
    <phoneticPr fontId="5" type="noConversion"/>
  </si>
  <si>
    <t>＊時效：15日。</t>
    <phoneticPr fontId="5"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</si>
  <si>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</si>
  <si>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＊同步發送單位（說明資料發布時同步發送之單位或可同步查得該資料之網址）：臺東縣政府交通及觀光發展處交通事務科。</t>
    <phoneticPr fontId="5" type="noConversion"/>
  </si>
  <si>
    <t>「臺東縣池上鄉路邊停車位概況－電動汽車充電專用停車位」
統計資料背景說明</t>
    <phoneticPr fontId="5" type="noConversion"/>
  </si>
  <si>
    <t>「臺東縣池上鄉孕婦及育有六歲以下兒童者停車位概況」
統計資料背景說明</t>
    <phoneticPr fontId="5"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</si>
  <si>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</si>
  <si>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＊同步發送單位（說明資料發布時同步發送之單位或可同步查得該資料之網址）：臺東縣政府交通及觀光發展處交通事務科。</t>
    <phoneticPr fontId="5" type="noConversion"/>
  </si>
  <si>
    <t>「臺東縣池上鄉獨居老人服務概況」統計資料背景說明</t>
    <phoneticPr fontId="5" type="noConversion"/>
  </si>
  <si>
    <t>＊統計地區範圍及對象：
凡經本府評估需關懷服務(評估對象包含65歲以上一人獨自居住、直系血親卑親屬未居住於同縣市、夫妻同住且均年滿65歲，或同住者無照顧能力之老人等)之老人，均為統計對象。</t>
    <phoneticPr fontId="5" type="noConversion"/>
  </si>
  <si>
    <t>(一)期底獨居老人人數：
係指經直轄市、縣（市）政府評估需關懷服務之老人期底人數，評估對象包含65歲以上一人獨自居住、直系血親卑親屬未居住於同縣市、夫妻同住且均年滿65歲，或同住者無照顧能力之老人等。其中「中(低)收入」係指符合低收入戶及家庭總收入分配全家人口，每人每月未超過最低生活費2.5倍者。</t>
    <phoneticPr fontId="14" type="noConversion"/>
  </si>
  <si>
    <t>(三)期底安裝緊急救援裝置人數：
指為協助獨居老人於遇有突發或緊急危難時，能獲得及時救援所安裝緊急救援裝置之期底人數，不含服務期間拆機人數。</t>
    <phoneticPr fontId="14" type="noConversion"/>
  </si>
  <si>
    <t>(四)本期服務成果：指當期提供獨居老人之服務人次統計，其中：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5.長照服務：指居住社區之獨居老人使用長期照顧2.0所提供之服務。</t>
    <phoneticPr fontId="14" type="noConversion"/>
  </si>
  <si>
    <t>＊統計分類：
橫項「期底獨居老人人數」及「期底具原住民身分獨居老人人數」依「鄉鎮市區別及年齡別」分，「期底安裝緊急救援裝置人數」及「本期服務成果」則依「鄉鎮市區別」分；縱項「期底獨居老人人數」、「期底安裝緊急救援裝置人數」依「中(低)收入」、「一般戶」及「性別」分；「期底具原住民身分獨居老人人數」、「本期服務成果」則依「性別」分。</t>
    <phoneticPr fontId="5" type="noConversion"/>
  </si>
  <si>
    <t>＊統計指標編製方法與資料來源說明：
依據本所所報獨居老人服務概況資料彙編。</t>
    <phoneticPr fontId="5" type="noConversion"/>
  </si>
  <si>
    <t>(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2.社區守望相助隊：社區居民基於需要，自行組織以維護住家安全，增進家戶情感為目的之組織。
3.社區志願服務團隊：社區發展協會依據志願服務法，運用或召募社區內外熱心民眾所籌組成立之志工團隊，貢獻其知識、體能、勞力、經驗、技術、時間等，以促進社區各項建設及提昇社區生活品質。
4.志工：指社區發展協會依志願服務法所召募、運用、管理，並領有志願服務紀錄冊之志願服務人員。
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phoneticPr fontId="14" type="noConversion"/>
  </si>
  <si>
    <t>6.長期照顧據點：由社區發展協會辦理巷弄長照站、失智服務據點等長照據點，以營造高齡者友善環境，達到在地老化之目標。
7.社區刊物：配合推展社區活動，報導社區生活，凝聚社區意識而發行之刊物。
8.福利服務或活動：以社區內兒童、少年、婦女、老人、身心障礙者、低收入戶、新住民或家庭暴力受害者等弱勢族群所提供之關懷照顧與服務所受益之人次。
9.其他服務：除前目外，由社區發展協會所提供或辦理之服務或活動(如：環境綠美化、資源回收、社區文化導覽、社區產業推廣...等) 所受益之人次。</t>
    <phoneticPr fontId="14" type="noConversion"/>
  </si>
  <si>
    <t>＊時效：30日。</t>
    <phoneticPr fontId="5" type="noConversion"/>
  </si>
  <si>
    <t>「臺東縣池上鄉垃圾處理場(廠)及垃圾回收清除車輛統計」
統計資料背景說明</t>
    <phoneticPr fontId="5" type="noConversion"/>
  </si>
  <si>
    <t>＊時效（指統計標準時間至資料發布時間之間隔時間）：1個月又25日。</t>
    <phoneticPr fontId="14" type="noConversion"/>
  </si>
  <si>
    <t>＊預告發布日期（含預告方式及週期）：年度終了後1個月又25日內(若遇例假日順延)以公務統計報表發布。</t>
    <phoneticPr fontId="14" type="noConversion"/>
  </si>
  <si>
    <t>＊統計地區範圍及對象：凡轄內依據監督寺廟條例及寺廟登記相關規定，領有寺廟登記證者，均為統計對象。</t>
    <phoneticPr fontId="5" type="noConversion"/>
  </si>
  <si>
    <t>（六）不動產：凡經辦理登記之寺廟坐落基地之不動產者（包括各筆土地面積總和及寺廟建築物總樓地板面積）屬之，其他部分係指非寺廟坐落基地及寺廟建築之外之土地面積及建築物總樓地板面積之總和。</t>
    <phoneticPr fontId="14" type="noConversion"/>
  </si>
  <si>
    <t>＊時效：1個月又25日。</t>
    <phoneticPr fontId="14" type="noConversion"/>
  </si>
  <si>
    <t>＊預告發布日期（含預告方式及週期）：每年終了後1個月又25日內以公務統計報表發布(預定發布時間如遇例假日則順延至次一工作日)。</t>
    <phoneticPr fontId="14" type="noConversion"/>
  </si>
  <si>
    <r>
      <t>(114</t>
    </r>
    <r>
      <rPr>
        <sz val="10"/>
        <color theme="1"/>
        <rFont val="細明體"/>
        <family val="3"/>
        <charset val="136"/>
      </rPr>
      <t>年</t>
    </r>
    <r>
      <rPr>
        <sz val="10"/>
        <color theme="1"/>
        <rFont val="Times New Roman"/>
        <family val="1"/>
      </rPr>
      <t>)</t>
    </r>
    <phoneticPr fontId="5" type="noConversion"/>
  </si>
  <si>
    <t>＊預告發布日期（含預告方式及週期）：次年四月五日前以公務統計報表發布(預定發布時間如遇例假日則順延至次一工作日)。</t>
    <phoneticPr fontId="5" type="noConversion"/>
  </si>
  <si>
    <t>＊時效：4個月又5日。</t>
    <phoneticPr fontId="5" type="noConversion"/>
  </si>
  <si>
    <t>＊時效：4個月又5日。</t>
    <phoneticPr fontId="5" type="noConversion"/>
  </si>
  <si>
    <t>＊時效：4個月又5日。</t>
    <phoneticPr fontId="5" type="noConversion"/>
  </si>
  <si>
    <t>＊預告發布日期（含預告方式及週期）：每年終了後4個月又五日內以公務統計報表發布(預定發布時間如遇例假日則順延至次一工作日)。</t>
    <phoneticPr fontId="5" type="noConversion"/>
  </si>
  <si>
    <t>＊預告發布日期（含預告方式及週期）：次年4月五日前以公務統計報表發布(預定發布時間如遇例假日則順延至次一工作日)。</t>
    <phoneticPr fontId="5" type="noConversion"/>
  </si>
  <si>
    <t>＊時效：4個月又5日。</t>
    <phoneticPr fontId="5" type="noConversion"/>
  </si>
  <si>
    <r>
      <t>5</t>
    </r>
    <r>
      <rPr>
        <sz val="11"/>
        <color theme="1"/>
        <rFont val="細明體"/>
        <family val="3"/>
        <charset val="136"/>
      </rPr>
      <t>月</t>
    </r>
    <r>
      <rPr>
        <sz val="11"/>
        <color theme="1"/>
        <rFont val="Times New Roman"/>
        <family val="1"/>
      </rPr>
      <t>5</t>
    </r>
    <r>
      <rPr>
        <sz val="11"/>
        <color theme="1"/>
        <rFont val="細明體"/>
        <family val="3"/>
        <charset val="136"/>
      </rPr>
      <t>日</t>
    </r>
    <phoneticPr fontId="5" type="noConversion"/>
  </si>
  <si>
    <t>＊時效：5個月又5日。</t>
    <phoneticPr fontId="5" type="noConversion"/>
  </si>
  <si>
    <t>＊預告發布日期（含預告方式及週期）：年度終了後5個月又5日內以公務統計報表發布(預定發布時間如遇例假日則順延至次一工作日)。</t>
    <phoneticPr fontId="5" type="noConversion"/>
  </si>
  <si>
    <t>＊時效：5個月又5日。</t>
    <phoneticPr fontId="5" type="noConversion"/>
  </si>
  <si>
    <t>＊預告發布日期（含預告方式及週期）：次年5月5日前以公務統計報表發布(預定發布時間如遇例假日則順延至次一工作日)。</t>
    <phoneticPr fontId="5" type="noConversion"/>
  </si>
  <si>
    <t>＊時效：5個月又5日。</t>
    <phoneticPr fontId="14" type="noConversion"/>
  </si>
  <si>
    <t>＊預告發布日期（含預告方式及週期）：年度終了後5個月又5日內以公務統計報表發布(預定發布時間如遇例假日則順延至次一工作日)。</t>
    <phoneticPr fontId="14" type="noConversion"/>
  </si>
  <si>
    <t>＊預告發布日期（含預告方式及週期）：年度終了後5個月又5日內以公務統計報表發布(預定發布時間如遇例假日則順延至次一工作日)。</t>
    <phoneticPr fontId="14" type="noConversion"/>
  </si>
  <si>
    <t>＊時效：5個月又5日。</t>
    <phoneticPr fontId="14" type="noConversion"/>
  </si>
  <si>
    <t>＊預告發布日期（含預告方式及週期）：年度終了後5個月又五日內以公務統計報表發布(預定發布時間如遇例假日則順延至次一工作日)。</t>
    <phoneticPr fontId="14" type="noConversion"/>
  </si>
  <si>
    <r>
      <t>4</t>
    </r>
    <r>
      <rPr>
        <sz val="11"/>
        <color theme="1"/>
        <rFont val="細明體"/>
        <family val="3"/>
        <charset val="136"/>
      </rPr>
      <t>月</t>
    </r>
    <r>
      <rPr>
        <sz val="11"/>
        <color theme="1"/>
        <rFont val="Times New Roman"/>
        <family val="1"/>
      </rPr>
      <t>7</t>
    </r>
    <r>
      <rPr>
        <sz val="11"/>
        <color theme="1"/>
        <rFont val="細明體"/>
        <family val="3"/>
        <charset val="136"/>
      </rPr>
      <t>日</t>
    </r>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</si>
  <si>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</si>
  <si>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</si>
  <si>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池上鄉公所</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</si>
  <si>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</si>
  <si>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</si>
  <si>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</si>
  <si>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</si>
  <si>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</si>
  <si>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</si>
  <si>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</si>
  <si>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</si>
  <si>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</si>
  <si>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</si>
  <si>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</si>
  <si>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</si>
  <si>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</si>
  <si>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</si>
  <si>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</si>
  <si>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</si>
  <si>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</si>
  <si>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</si>
  <si>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</si>
  <si>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</si>
  <si>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</si>
  <si>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</si>
  <si>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</si>
  <si>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</si>
  <si>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</si>
  <si>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</si>
  <si>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</si>
  <si>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</si>
  <si>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</si>
  <si>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</si>
  <si>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</si>
  <si>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</si>
  <si>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</si>
  <si>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</si>
  <si>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</si>
  <si>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</si>
  <si>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</si>
  <si>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</si>
  <si>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</si>
  <si>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</si>
  <si>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</si>
  <si>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</si>
  <si>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</si>
  <si>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</si>
  <si>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</si>
  <si>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</si>
  <si>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</si>
  <si>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</si>
  <si>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</si>
  <si>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</si>
  <si>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</si>
  <si>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</si>
  <si>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</si>
  <si>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</si>
  <si>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</si>
  <si>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</si>
  <si>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</si>
  <si>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</si>
  <si>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</si>
  <si>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</si>
  <si>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</si>
  <si>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</si>
  <si>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</si>
  <si>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</si>
  <si>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</si>
  <si>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</si>
  <si>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</si>
  <si>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</si>
  <si>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</si>
  <si>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</si>
  <si>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</si>
  <si>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</si>
  <si>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</si>
  <si>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</si>
  <si>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</si>
  <si>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</si>
  <si>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</si>
  <si>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</si>
  <si>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</si>
  <si>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</si>
  <si>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</si>
  <si>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</si>
  <si>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</si>
  <si>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</si>
  <si>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</si>
  <si>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</si>
  <si>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</si>
  <si>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</si>
  <si>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</si>
  <si>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</si>
  <si>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</si>
  <si>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</si>
  <si>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</si>
  <si>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</si>
  <si>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</si>
  <si>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</si>
  <si>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</si>
  <si>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</si>
  <si>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</si>
  <si>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</si>
  <si>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</si>
  <si>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</si>
  <si>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</si>
  <si>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</si>
  <si>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</si>
  <si>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</si>
  <si>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</si>
  <si>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</si>
  <si>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</si>
  <si>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</si>
  <si>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</si>
  <si>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</si>
  <si>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</si>
  <si>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115   年  1  月  21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</si>
  <si>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</si>
  <si>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</si>
  <si>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</si>
  <si>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(114年12月)</t>
    <phoneticPr fontId="5" type="noConversion"/>
  </si>
  <si>
    <t>公  開  類</t>
  </si>
  <si>
    <t>編製機關</t>
  </si>
  <si>
    <t>清潔隊</t>
    <phoneticPr fontId="98" type="noConversion"/>
  </si>
  <si>
    <t>返回發布時間表</t>
    <phoneticPr fontId="5" type="noConversion"/>
  </si>
  <si>
    <t>月　　　報</t>
  </si>
  <si>
    <r>
      <t>期間終了</t>
    </r>
    <r>
      <rPr>
        <sz val="12"/>
        <color rgb="FF000000"/>
        <rFont val="Times New Roman"/>
        <family val="1"/>
      </rPr>
      <t>20</t>
    </r>
    <r>
      <rPr>
        <sz val="12"/>
        <color rgb="FF000000"/>
        <rFont val="標楷體"/>
        <family val="4"/>
        <charset val="136"/>
      </rPr>
      <t>日內編製</t>
    </r>
  </si>
  <si>
    <t>表   號</t>
  </si>
  <si>
    <t>1135－01－02－3</t>
  </si>
  <si>
    <t>臺東縣池上鄉 資源回收成果統計</t>
    <phoneticPr fontId="98" type="noConversion"/>
  </si>
  <si>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</si>
  <si>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</si>
  <si>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</si>
  <si>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</si>
  <si>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</si>
  <si>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</si>
  <si>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</si>
  <si>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</si>
  <si>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</si>
  <si>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</si>
  <si>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</si>
  <si>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</si>
  <si>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</si>
  <si>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</si>
  <si>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</si>
  <si>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</si>
  <si>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</si>
  <si>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</si>
  <si>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</si>
  <si>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</si>
  <si>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</si>
  <si>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</si>
  <si>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</si>
  <si>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</si>
  <si>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</si>
  <si>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</si>
  <si>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</si>
  <si>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</si>
  <si>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</si>
  <si>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填表</t>
  </si>
  <si>
    <t>審核</t>
  </si>
  <si>
    <t>業務主管人員</t>
  </si>
  <si>
    <t>主辦統計人員</t>
  </si>
  <si>
    <t>機關首長</t>
  </si>
  <si>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</si>
  <si>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</si>
  <si>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</si>
  <si>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t>
  </si>
  <si>
    <t>-</t>
    <phoneticPr fontId="14" type="noConversion"/>
  </si>
  <si>
    <t>其他金屬製品</t>
    <phoneticPr fontId="14" type="noConversion"/>
  </si>
  <si>
    <t>中華民國115年1月6日編製</t>
    <phoneticPr fontId="98" type="noConversion"/>
  </si>
  <si>
    <t xml:space="preserve"> 中華民國114年12月                      單位：公斤</t>
    <phoneticPr fontId="98" type="noConversion"/>
  </si>
  <si>
    <t xml:space="preserve"> 公　開　類 </t>
  </si>
  <si>
    <t>清潔隊</t>
    <phoneticPr fontId="5" type="noConversion"/>
  </si>
  <si>
    <t xml:space="preserve"> 月　　　報 </t>
    <phoneticPr fontId="23" type="noConversion"/>
  </si>
  <si>
    <t xml:space="preserve">期間終了1個月內編報 </t>
    <phoneticPr fontId="23" type="noConversion"/>
  </si>
  <si>
    <t>表　　號</t>
    <phoneticPr fontId="5" type="noConversion"/>
  </si>
  <si>
    <t>1135-01-03-3</t>
    <phoneticPr fontId="5" type="noConversion"/>
  </si>
  <si>
    <t>返回發佈時間表</t>
    <phoneticPr fontId="5" type="noConversion"/>
  </si>
  <si>
    <t xml:space="preserve"> 臺東縣池上鄉一般垃圾及廚餘清理狀況</t>
    <phoneticPr fontId="23" type="noConversion"/>
  </si>
  <si>
    <t>項  目  別</t>
    <phoneticPr fontId="5" type="noConversion"/>
  </si>
  <si>
    <t>一般垃圾</t>
    <phoneticPr fontId="5" type="noConversion"/>
  </si>
  <si>
    <t>廚　　餘</t>
    <phoneticPr fontId="5" type="noConversion"/>
  </si>
  <si>
    <t>事業員工
生活垃圾</t>
    <phoneticPr fontId="5" type="noConversion"/>
  </si>
  <si>
    <t>產生量</t>
    <phoneticPr fontId="5" type="noConversion"/>
  </si>
  <si>
    <t>總計</t>
    <phoneticPr fontId="5" type="noConversion"/>
  </si>
  <si>
    <t>環保單位自行清運</t>
    <phoneticPr fontId="23" type="noConversion"/>
  </si>
  <si>
    <t>環保單位委託清運</t>
    <phoneticPr fontId="5" type="noConversion"/>
  </si>
  <si>
    <t>公私處所自行或委託清運</t>
    <phoneticPr fontId="23" type="noConversion"/>
  </si>
  <si>
    <t>處理量</t>
    <phoneticPr fontId="5" type="noConversion"/>
  </si>
  <si>
    <t>　　本月產生垃圾</t>
    <phoneticPr fontId="5" type="noConversion"/>
  </si>
  <si>
    <t>　　過去暫存垃圾</t>
    <phoneticPr fontId="5" type="noConversion"/>
  </si>
  <si>
    <t>焚化</t>
    <phoneticPr fontId="23" type="noConversion"/>
  </si>
  <si>
    <t>計</t>
    <phoneticPr fontId="5" type="noConversion"/>
  </si>
  <si>
    <t>-</t>
    <phoneticPr fontId="5" type="noConversion"/>
  </si>
  <si>
    <t>本月產生垃圾</t>
    <phoneticPr fontId="5" type="noConversion"/>
  </si>
  <si>
    <t>過去暫存垃圾</t>
    <phoneticPr fontId="5" type="noConversion"/>
  </si>
  <si>
    <t>衛生掩埋</t>
    <phoneticPr fontId="23" type="noConversion"/>
  </si>
  <si>
    <t>回收再利用</t>
    <phoneticPr fontId="23" type="noConversion"/>
  </si>
  <si>
    <t>堆  肥</t>
    <phoneticPr fontId="5" type="noConversion"/>
  </si>
  <si>
    <t>養  豬</t>
    <phoneticPr fontId="5" type="noConversion"/>
  </si>
  <si>
    <t>其他廚餘再利用</t>
    <phoneticPr fontId="5" type="noConversion"/>
  </si>
  <si>
    <t>本月新增暫存量</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</si>
  <si>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</si>
  <si>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</si>
  <si>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</si>
  <si>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</si>
  <si>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</si>
  <si>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</si>
  <si>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 xml:space="preserve"> 中華民國　114　年　12　月                                  單位：公噸</t>
    <phoneticPr fontId="23" type="noConversion"/>
  </si>
  <si>
    <t>中華民國115 年01 月 05日編製</t>
    <phoneticPr fontId="5" type="noConversion"/>
  </si>
  <si>
    <t>(113年12月)</t>
  </si>
  <si>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</si>
  <si>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建設課</t>
    <phoneticPr fontId="5" type="noConversion"/>
  </si>
  <si>
    <t>回發布時間表</t>
  </si>
  <si>
    <t>季  報</t>
    <phoneticPr fontId="5" type="noConversion"/>
  </si>
  <si>
    <r>
      <t>每季終了</t>
    </r>
    <r>
      <rPr>
        <sz val="13"/>
        <rFont val="Times New Roman"/>
        <family val="1"/>
      </rPr>
      <t>20</t>
    </r>
    <r>
      <rPr>
        <sz val="13"/>
        <rFont val="標楷體"/>
        <family val="4"/>
        <charset val="136"/>
      </rPr>
      <t>日內編報</t>
    </r>
    <phoneticPr fontId="5" type="noConversion"/>
  </si>
  <si>
    <t>表號</t>
    <phoneticPr fontId="5" type="noConversion"/>
  </si>
  <si>
    <t>臺東縣池上鄉停車位概況-都市計畫區內路外</t>
  </si>
  <si>
    <t>單位：車位</t>
    <phoneticPr fontId="5" type="noConversion"/>
  </si>
  <si>
    <t>項   目</t>
    <phoneticPr fontId="5" type="noConversion"/>
  </si>
  <si>
    <t>總 計</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</si>
  <si>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</si>
  <si>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私 有 路 外 停 車 位</t>
    <phoneticPr fontId="5" type="noConversion"/>
  </si>
  <si>
    <t>合 計</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</si>
  <si>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</si>
  <si>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</si>
  <si>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</si>
  <si>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小計</t>
    <phoneticPr fontId="5" type="noConversion"/>
  </si>
  <si>
    <t>平面</t>
    <phoneticPr fontId="5" type="noConversion"/>
  </si>
  <si>
    <t>立體</t>
    <phoneticPr fontId="5" type="noConversion"/>
  </si>
  <si>
    <t>總    計</t>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</si>
  <si>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</si>
  <si>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</si>
  <si>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機   車</t>
    <phoneticPr fontId="5" type="noConversion"/>
  </si>
  <si>
    <t>主辦業務人員</t>
    <phoneticPr fontId="5" type="noConversion"/>
  </si>
  <si>
    <t>機關長官</t>
    <phoneticPr fontId="5" type="noConversion"/>
  </si>
  <si>
    <t>主辦統(會)計人員</t>
    <phoneticPr fontId="5" type="noConversion"/>
  </si>
  <si>
    <t>資料來源：本所建設課。</t>
  </si>
  <si>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5" type="noConversion"/>
  </si>
  <si>
    <r>
      <t xml:space="preserve">                    2</t>
    </r>
    <r>
      <rPr>
        <sz val="12"/>
        <rFont val="標楷體"/>
        <family val="4"/>
        <charset val="136"/>
      </rPr>
      <t>.本表資料包含身心障礙專用停車位。</t>
    </r>
    <phoneticPr fontId="5" type="noConversion"/>
  </si>
  <si>
    <r>
      <t xml:space="preserve">                    3</t>
    </r>
    <r>
      <rPr>
        <sz val="12"/>
        <rFont val="標楷體"/>
        <family val="4"/>
        <charset val="136"/>
      </rPr>
      <t>.本表資料不含各省(縣)級風景遊樂區停車位。</t>
    </r>
    <phoneticPr fontId="5" type="noConversion"/>
  </si>
  <si>
    <t>中華民國114年第4季</t>
    <phoneticPr fontId="5" type="noConversion"/>
  </si>
  <si>
    <t>2522-14-03-3</t>
    <phoneticPr fontId="5" type="noConversion"/>
  </si>
  <si>
    <t>(114年第四季)</t>
    <phoneticPr fontId="5" type="noConversion"/>
  </si>
  <si>
    <t>公 開 類</t>
    <phoneticPr fontId="5" type="noConversion"/>
  </si>
  <si>
    <t>季   報</t>
    <phoneticPr fontId="5" type="noConversion"/>
  </si>
  <si>
    <t>每季終了後20日內編報</t>
    <phoneticPr fontId="5" type="noConversion"/>
  </si>
  <si>
    <t>表    號</t>
    <phoneticPr fontId="5" type="noConversion"/>
  </si>
  <si>
    <t>2522-14-04-3</t>
    <phoneticPr fontId="5" type="noConversion"/>
  </si>
  <si>
    <t>停車位概況－路邊停車位</t>
    <phoneticPr fontId="5" type="noConversion"/>
  </si>
  <si>
    <t>項目</t>
    <phoneticPr fontId="5" type="noConversion"/>
  </si>
  <si>
    <t>合計</t>
    <phoneticPr fontId="5" type="noConversion"/>
  </si>
  <si>
    <t>收費</t>
    <phoneticPr fontId="5" type="noConversion"/>
  </si>
  <si>
    <t>不收費</t>
    <phoneticPr fontId="5" type="noConversion"/>
  </si>
  <si>
    <t>計時</t>
    <phoneticPr fontId="5" type="noConversion"/>
  </si>
  <si>
    <t>計次</t>
    <phoneticPr fontId="5" type="noConversion"/>
  </si>
  <si>
    <t>大型車</t>
    <phoneticPr fontId="5" type="noConversion"/>
  </si>
  <si>
    <t>小型車</t>
    <phoneticPr fontId="5" type="noConversion"/>
  </si>
  <si>
    <t>機車</t>
    <phoneticPr fontId="5" type="noConversion"/>
  </si>
  <si>
    <t xml:space="preserve">          審核</t>
    <phoneticPr fontId="5" type="noConversion"/>
  </si>
  <si>
    <t xml:space="preserve">         業務主管人員</t>
    <phoneticPr fontId="5" type="noConversion"/>
  </si>
  <si>
    <t xml:space="preserve">                      機關首長</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</si>
  <si>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</si>
  <si>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</si>
  <si>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</si>
  <si>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</si>
  <si>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</si>
  <si>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中華民國   114 年  第 4  季</t>
    <phoneticPr fontId="5" type="noConversion"/>
  </si>
  <si>
    <t>中華民國  114 年 12  月 27  日編製</t>
    <phoneticPr fontId="5" type="noConversion"/>
  </si>
  <si>
    <t>2522-14-05-3</t>
    <phoneticPr fontId="5" type="noConversion"/>
  </si>
  <si>
    <t>單位：車位</t>
  </si>
  <si>
    <t>項目別</t>
    <phoneticPr fontId="5" type="noConversion"/>
  </si>
  <si>
    <t>都市計畫區內路外</t>
    <phoneticPr fontId="5" type="noConversion"/>
  </si>
  <si>
    <t>都市計畫區外路外</t>
    <phoneticPr fontId="5" type="noConversion"/>
  </si>
  <si>
    <t>路邊停車位</t>
    <phoneticPr fontId="5" type="noConversion"/>
  </si>
  <si>
    <t>公有</t>
    <phoneticPr fontId="5" type="noConversion"/>
  </si>
  <si>
    <t>私有</t>
    <phoneticPr fontId="5" type="noConversion"/>
  </si>
  <si>
    <t>計畫區內</t>
    <phoneticPr fontId="5" type="noConversion"/>
  </si>
  <si>
    <t>計畫區外</t>
    <phoneticPr fontId="5" type="noConversion"/>
  </si>
  <si>
    <t>中華民國 114  年 12  月 27  日編製</t>
    <phoneticPr fontId="5" type="noConversion"/>
  </si>
  <si>
    <t xml:space="preserve">          2.本表資料不含省(市)級風景遊樂區停車位。</t>
    <phoneticPr fontId="5" type="noConversion"/>
  </si>
  <si>
    <t>臺東縣池上鄉停車位概況－路外身心障礙專用停車位</t>
    <phoneticPr fontId="5" type="noConversion"/>
  </si>
  <si>
    <t>中華民國  114  年 第  4  季底</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</si>
  <si>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</si>
  <si>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每季終了35日內編報</t>
    <phoneticPr fontId="5" type="noConversion"/>
  </si>
  <si>
    <t>2522-14-07-3</t>
    <phoneticPr fontId="5" type="noConversion"/>
  </si>
  <si>
    <t>臺東縣池上鄉停車位概況－路邊身心障礙專用停車位</t>
  </si>
  <si>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</si>
  <si>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</si>
  <si>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</si>
  <si>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</si>
  <si>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4</t>
    </r>
    <r>
      <rPr>
        <sz val="14"/>
        <rFont val="標楷體"/>
        <family val="4"/>
        <charset val="136"/>
      </rPr>
      <t>季</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</si>
  <si>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</si>
  <si>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</si>
  <si>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</si>
  <si>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2522-14-08-3</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</si>
  <si>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</si>
  <si>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</si>
  <si>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</si>
  <si>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</si>
  <si>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</si>
  <si>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</si>
  <si>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</si>
  <si>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機</t>
    </r>
    <r>
      <rPr>
        <sz val="12"/>
        <color indexed="8"/>
        <rFont val="Times New Roman"/>
        <family val="1"/>
      </rPr>
      <t xml:space="preserve">   </t>
    </r>
    <r>
      <rPr>
        <sz val="12"/>
        <color indexed="8"/>
        <rFont val="標楷體"/>
        <family val="4"/>
        <charset val="136"/>
      </rPr>
      <t>車</t>
    </r>
    <phoneticPr fontId="5" type="noConversion"/>
  </si>
  <si>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</si>
  <si>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</si>
  <si>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</si>
  <si>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t xml:space="preserve">池上鄉停車位概況－路外電動車專用停車位 </t>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</si>
  <si>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</si>
  <si>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114 年12 月27 日編製</t>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</si>
  <si>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</si>
  <si>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</si>
  <si>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</si>
  <si>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</si>
  <si>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</si>
  <si>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20623-05-06-3</t>
    <phoneticPr fontId="5" type="noConversion"/>
  </si>
  <si>
    <r>
      <rPr>
        <sz val="16"/>
        <color indexed="8"/>
        <rFont val="標楷體"/>
        <family val="4"/>
        <charset val="136"/>
      </rPr>
      <t>池上鄉</t>
    </r>
    <r>
      <rPr>
        <sz val="16"/>
        <color rgb="FF000000"/>
        <rFont val="標楷體"/>
        <family val="4"/>
        <charset val="136"/>
      </rPr>
      <t>路邊</t>
    </r>
    <r>
      <rPr>
        <sz val="16"/>
        <color indexed="8"/>
        <rFont val="標楷體"/>
        <family val="4"/>
        <charset val="136"/>
      </rPr>
      <t>停車位概況－電動</t>
    </r>
    <r>
      <rPr>
        <sz val="16"/>
        <color rgb="FF000000"/>
        <rFont val="標楷體"/>
        <family val="4"/>
        <charset val="136"/>
      </rPr>
      <t>汽</t>
    </r>
    <r>
      <rPr>
        <sz val="16"/>
        <color indexed="8"/>
        <rFont val="標楷體"/>
        <family val="4"/>
        <charset val="136"/>
      </rPr>
      <t>車</t>
    </r>
    <r>
      <rPr>
        <sz val="16"/>
        <color rgb="FF000000"/>
        <rFont val="標楷體"/>
        <family val="4"/>
        <charset val="136"/>
      </rPr>
      <t>充電</t>
    </r>
    <r>
      <rPr>
        <sz val="16"/>
        <color indexed="8"/>
        <rFont val="標楷體"/>
        <family val="4"/>
        <charset val="136"/>
      </rPr>
      <t>專用停車位</t>
    </r>
    <r>
      <rPr>
        <sz val="16"/>
        <color indexed="8"/>
        <rFont val="Times New Roman"/>
        <family val="1"/>
      </rPr>
      <t xml:space="preserve"> </t>
    </r>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</si>
  <si>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</si>
  <si>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</si>
  <si>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</si>
  <si>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</si>
  <si>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</si>
  <si>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</si>
  <si>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</si>
  <si>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114年 12 月 27 日編製</t>
    <phoneticPr fontId="5" type="noConversion"/>
  </si>
  <si>
    <t>20623-05-07-3</t>
    <phoneticPr fontId="5" type="noConversion"/>
  </si>
  <si>
    <t xml:space="preserve">臺東縣池上鄉孕婦及育有六歲以下兒童者停車位概況 </t>
    <phoneticPr fontId="5" type="noConversion"/>
  </si>
  <si>
    <t>場所別</t>
    <phoneticPr fontId="5" type="noConversion"/>
  </si>
  <si>
    <t>汽車停車位</t>
    <phoneticPr fontId="5" type="noConversion"/>
  </si>
  <si>
    <t>法定應設孕婦及育有六歲以下兒童者停車位</t>
    <phoneticPr fontId="5" type="noConversion"/>
  </si>
  <si>
    <t>已設置孕婦及育有六歲以下兒童者停車位</t>
    <phoneticPr fontId="5" type="noConversion"/>
  </si>
  <si>
    <t>政府機關(構)及公營事業</t>
    <phoneticPr fontId="5" type="noConversion"/>
  </si>
  <si>
    <t>鐵路車站、航空站及捷運交會轉乘站</t>
    <phoneticPr fontId="5" type="noConversion"/>
  </si>
  <si>
    <t>百貨公司及零售式量販店</t>
    <phoneticPr fontId="5" type="noConversion"/>
  </si>
  <si>
    <t>區域級以上醫院</t>
    <phoneticPr fontId="5" type="noConversion"/>
  </si>
  <si>
    <t>觀光遊樂之園區</t>
    <phoneticPr fontId="5" type="noConversion"/>
  </si>
  <si>
    <t>其他經各級交通主管機關公告之場所</t>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</si>
  <si>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</si>
  <si>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</si>
  <si>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t xml:space="preserve">      </t>
    </r>
    <r>
      <rPr>
        <sz val="14"/>
        <rFont val="細明體"/>
        <family val="3"/>
        <charset val="136"/>
      </rPr>
      <t>清潔隊</t>
    </r>
    <phoneticPr fontId="5" type="noConversion"/>
  </si>
  <si>
    <t>公  開  類</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</si>
  <si>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</si>
  <si>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</si>
  <si>
    <t>1139-07-01-3</t>
    <phoneticPr fontId="5" type="noConversion"/>
  </si>
  <si>
    <t>半  年  報</t>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</si>
  <si>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1)</t>
    </r>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</si>
  <si>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</si>
  <si>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 xml:space="preserve">二、廢棄物清運處理單位                                           </t>
    <phoneticPr fontId="5" type="noConversion"/>
  </si>
  <si>
    <t xml:space="preserve"> 單位:人 </t>
    <phoneticPr fontId="5" type="noConversion"/>
  </si>
  <si>
    <t>三、本縣市環境保護單位</t>
    <phoneticPr fontId="5" type="noConversion"/>
  </si>
  <si>
    <t>單位:人</t>
    <phoneticPr fontId="5" type="noConversion"/>
  </si>
  <si>
    <t xml:space="preserve"> 清潔隊</t>
    <phoneticPr fontId="5" type="noConversion"/>
  </si>
  <si>
    <t>項   目   別</t>
    <phoneticPr fontId="5" type="noConversion"/>
  </si>
  <si>
    <t>廢棄物清運處理單位(包括直轄市、縣市直屬或所轄鄉鎮市區之清潔隊、廢棄物處理廠(場)等)</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</si>
  <si>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</si>
  <si>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</si>
  <si>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</si>
  <si>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</si>
  <si>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總
計</t>
    <phoneticPr fontId="5" type="noConversion"/>
  </si>
  <si>
    <t>清   運   單   位</t>
    <phoneticPr fontId="5" type="noConversion"/>
  </si>
  <si>
    <t>處   理   單   位</t>
    <phoneticPr fontId="5" type="noConversion"/>
  </si>
  <si>
    <t>男</t>
    <phoneticPr fontId="5" type="noConversion"/>
  </si>
  <si>
    <t>女</t>
    <phoneticPr fontId="5" type="noConversion"/>
  </si>
  <si>
    <t xml:space="preserve">          池上鄉環保人員概況</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</si>
  <si>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</si>
  <si>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</si>
  <si>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</si>
  <si>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t>
    </r>
    <r>
      <rPr>
        <sz val="14"/>
        <rFont val="標楷體"/>
        <family val="4"/>
        <charset val="136"/>
      </rPr>
      <t>含消毒、割草、拆除違規廣告、拖吊廢機動車輛等</t>
    </r>
    <r>
      <rPr>
        <sz val="14"/>
        <rFont val="Times New Roman"/>
        <family val="1"/>
      </rPr>
      <t>)</t>
    </r>
    <phoneticPr fontId="5" type="noConversion"/>
  </si>
  <si>
    <t>垃圾焚化廠、
掩埋廠</t>
    <phoneticPr fontId="5" type="noConversion"/>
  </si>
  <si>
    <t>水肥處理廠</t>
    <phoneticPr fontId="5" type="noConversion"/>
  </si>
  <si>
    <t xml:space="preserve">一、環境保護局                                                                     單位:人 </t>
    <phoneticPr fontId="5" type="noConversion"/>
  </si>
  <si>
    <t xml:space="preserve">  單位:人 </t>
  </si>
  <si>
    <r>
      <t>總計：</t>
    </r>
    <r>
      <rPr>
        <sz val="12"/>
        <rFont val="Times New Roman"/>
        <family val="1"/>
      </rPr>
      <t>A=B=C=D</t>
    </r>
    <phoneticPr fontId="5" type="noConversion"/>
  </si>
  <si>
    <t xml:space="preserve">   職員</t>
    <phoneticPr fontId="5" type="noConversion"/>
  </si>
  <si>
    <t>項    目    別</t>
    <phoneticPr fontId="5" type="noConversion"/>
  </si>
  <si>
    <t>環          境          保          護          局(包括衛生稽查大隊、修車廠等)</t>
  </si>
  <si>
    <t xml:space="preserve">  按類別分：B=(1)+(2)+(3)+(4)</t>
    <phoneticPr fontId="5" type="noConversion"/>
  </si>
  <si>
    <t xml:space="preserve">     特任、比照簡任</t>
    <phoneticPr fontId="5" type="noConversion"/>
  </si>
  <si>
    <t xml:space="preserve">總
計 </t>
    <phoneticPr fontId="5" type="noConversion"/>
  </si>
  <si>
    <t xml:space="preserve">
噪音及振動管制
空氣污染防制、
</t>
    <phoneticPr fontId="5" type="noConversion"/>
  </si>
  <si>
    <r>
      <t>水</t>
    </r>
    <r>
      <rPr>
        <sz val="12"/>
        <color indexed="8"/>
        <rFont val="Times New Roman"/>
        <family val="1"/>
      </rPr>
      <t xml:space="preserve"> </t>
    </r>
    <r>
      <rPr>
        <sz val="12"/>
        <color indexed="8"/>
        <rFont val="標楷體"/>
        <family val="4"/>
        <charset val="136"/>
      </rPr>
      <t>質</t>
    </r>
    <r>
      <rPr>
        <sz val="12"/>
        <color indexed="8"/>
        <rFont val="Times New Roman"/>
        <family val="1"/>
      </rPr>
      <t xml:space="preserve"> </t>
    </r>
    <r>
      <rPr>
        <sz val="12"/>
        <color indexed="8"/>
        <rFont val="標楷體"/>
        <family val="4"/>
        <charset val="136"/>
      </rPr>
      <t>保</t>
    </r>
    <r>
      <rPr>
        <sz val="12"/>
        <color indexed="8"/>
        <rFont val="Times New Roman"/>
        <family val="1"/>
      </rPr>
      <t xml:space="preserve"> </t>
    </r>
    <r>
      <rPr>
        <sz val="12"/>
        <color indexed="8"/>
        <rFont val="標楷體"/>
        <family val="4"/>
        <charset val="136"/>
      </rPr>
      <t>護</t>
    </r>
    <phoneticPr fontId="5" type="noConversion"/>
  </si>
  <si>
    <t>廢 棄 物 管 理</t>
    <phoneticPr fontId="5" type="noConversion"/>
  </si>
  <si>
    <t xml:space="preserve">
毒化物及環藥管制
環衛、病媒防治、
</t>
    <phoneticPr fontId="5" type="noConversion"/>
  </si>
  <si>
    <t xml:space="preserve">
督察及糾紛處理
管制考核、稽查
</t>
    <phoneticPr fontId="5" type="noConversion"/>
  </si>
  <si>
    <r>
      <t>環</t>
    </r>
    <r>
      <rPr>
        <sz val="12"/>
        <color indexed="8"/>
        <rFont val="Times New Roman"/>
        <family val="1"/>
      </rPr>
      <t xml:space="preserve"> </t>
    </r>
    <r>
      <rPr>
        <sz val="12"/>
        <color indexed="8"/>
        <rFont val="標楷體"/>
        <family val="4"/>
        <charset val="136"/>
      </rPr>
      <t>境</t>
    </r>
    <r>
      <rPr>
        <sz val="12"/>
        <color indexed="8"/>
        <rFont val="Times New Roman"/>
        <family val="1"/>
      </rPr>
      <t xml:space="preserve"> </t>
    </r>
    <r>
      <rPr>
        <sz val="12"/>
        <color indexed="8"/>
        <rFont val="標楷體"/>
        <family val="4"/>
        <charset val="136"/>
      </rPr>
      <t>檢</t>
    </r>
    <r>
      <rPr>
        <sz val="12"/>
        <color indexed="8"/>
        <rFont val="Times New Roman"/>
        <family val="1"/>
      </rPr>
      <t xml:space="preserve"> </t>
    </r>
    <r>
      <rPr>
        <sz val="12"/>
        <color indexed="8"/>
        <rFont val="標楷體"/>
        <family val="4"/>
        <charset val="136"/>
      </rPr>
      <t>驗</t>
    </r>
    <phoneticPr fontId="5" type="noConversion"/>
  </si>
  <si>
    <r>
      <t>、監測及資訊
綜</t>
    </r>
    <r>
      <rPr>
        <sz val="12"/>
        <color indexed="8"/>
        <rFont val="標楷體"/>
        <family val="4"/>
        <charset val="136"/>
      </rPr>
      <t xml:space="preserve">合計畫、研究發展
</t>
    </r>
    <phoneticPr fontId="5" type="noConversion"/>
  </si>
  <si>
    <t xml:space="preserve">
法務及政風
主計、人事、
一般行政、秘書、
</t>
    <phoneticPr fontId="5" type="noConversion"/>
  </si>
  <si>
    <t>其他</t>
    <phoneticPr fontId="5" type="noConversion"/>
  </si>
  <si>
    <t xml:space="preserve">      職員(1)</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</si>
  <si>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</si>
  <si>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t xml:space="preserve">          特任、比照簡任 </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</si>
  <si>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</si>
  <si>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</si>
  <si>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</si>
  <si>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</si>
  <si>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t xml:space="preserve">     雇員</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</si>
  <si>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</si>
  <si>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約聘(僱)</t>
    <phoneticPr fontId="5" type="noConversion"/>
  </si>
  <si>
    <t xml:space="preserve">          雇員</t>
    <phoneticPr fontId="5" type="noConversion"/>
  </si>
  <si>
    <t xml:space="preserve">  工員</t>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</si>
  <si>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</si>
  <si>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t xml:space="preserve">  駐衛警察</t>
    <phoneticPr fontId="5" type="noConversion"/>
  </si>
  <si>
    <r>
      <rPr>
        <sz val="12"/>
        <color indexed="8"/>
        <rFont val="Times New Roman"/>
        <family val="1"/>
      </rPr>
      <t xml:space="preserve">          </t>
    </r>
    <r>
      <rPr>
        <sz val="12"/>
        <color indexed="8"/>
        <rFont val="標楷體"/>
        <family val="4"/>
        <charset val="136"/>
      </rPr>
      <t>工員</t>
    </r>
    <r>
      <rPr>
        <sz val="12"/>
        <color indexed="8"/>
        <rFont val="Times New Roman"/>
        <family val="1"/>
      </rPr>
      <t>(3)</t>
    </r>
    <phoneticPr fontId="5" type="noConversion"/>
  </si>
  <si>
    <t>業務主管人員</t>
    <phoneticPr fontId="5" type="noConversion"/>
  </si>
  <si>
    <t xml:space="preserve">         隊員</t>
    <phoneticPr fontId="5" type="noConversion"/>
  </si>
  <si>
    <t xml:space="preserve">         駕駛</t>
    <phoneticPr fontId="5" type="noConversion"/>
  </si>
  <si>
    <r>
      <rPr>
        <sz val="12"/>
        <rFont val="Times New Roman"/>
        <family val="1"/>
      </rPr>
      <t xml:space="preserve">          </t>
    </r>
    <r>
      <rPr>
        <sz val="12"/>
        <rFont val="標楷體"/>
        <family val="4"/>
        <charset val="136"/>
      </rPr>
      <t>工員</t>
    </r>
    <r>
      <rPr>
        <sz val="12"/>
        <rFont val="Times New Roman"/>
        <family val="1"/>
      </rPr>
      <t>(3)</t>
    </r>
    <phoneticPr fontId="5" type="noConversion"/>
  </si>
  <si>
    <t xml:space="preserve">         技工、工友</t>
    <phoneticPr fontId="5" type="noConversion"/>
  </si>
  <si>
    <r>
      <t>填表說明：本表編製</t>
    </r>
    <r>
      <rPr>
        <sz val="12"/>
        <rFont val="Times New Roman"/>
        <family val="1"/>
      </rPr>
      <t>1</t>
    </r>
    <r>
      <rPr>
        <sz val="12"/>
        <rFont val="標楷體"/>
        <family val="4"/>
        <charset val="136"/>
      </rPr>
      <t>式</t>
    </r>
    <r>
      <rPr>
        <sz val="12"/>
        <rFont val="Times New Roman"/>
        <family val="1"/>
      </rPr>
      <t>4</t>
    </r>
    <r>
      <rPr>
        <sz val="12"/>
        <rFont val="標楷體"/>
        <family val="4"/>
        <charset val="136"/>
      </rPr>
      <t>份，</t>
    </r>
    <r>
      <rPr>
        <sz val="12"/>
        <rFont val="Times New Roman"/>
        <family val="1"/>
      </rPr>
      <t>1</t>
    </r>
    <r>
      <rPr>
        <sz val="12"/>
        <rFont val="標楷體"/>
        <family val="4"/>
        <charset val="136"/>
      </rPr>
      <t>份送會計單位，</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t>
    </r>
    <r>
      <rPr>
        <sz val="12"/>
        <rFont val="Times New Roman"/>
        <family val="1"/>
      </rPr>
      <t>(</t>
    </r>
    <r>
      <rPr>
        <sz val="12"/>
        <rFont val="標楷體"/>
        <family val="4"/>
        <charset val="136"/>
      </rPr>
      <t>市</t>
    </r>
    <r>
      <rPr>
        <sz val="12"/>
        <rFont val="Times New Roman"/>
        <family val="1"/>
      </rPr>
      <t>)</t>
    </r>
    <r>
      <rPr>
        <sz val="12"/>
        <rFont val="標楷體"/>
        <family val="4"/>
        <charset val="136"/>
      </rPr>
      <t>政府主計室，</t>
    </r>
    <r>
      <rPr>
        <sz val="12"/>
        <rFont val="Times New Roman"/>
        <family val="1"/>
      </rPr>
      <t>1</t>
    </r>
    <r>
      <rPr>
        <sz val="12"/>
        <rFont val="標楷體"/>
        <family val="4"/>
        <charset val="136"/>
      </rPr>
      <t>份送行政院環境保護署統計室。</t>
    </r>
    <phoneticPr fontId="5" type="noConversion"/>
  </si>
  <si>
    <t xml:space="preserve">     駐衛警察(4)</t>
    <phoneticPr fontId="5" type="noConversion"/>
  </si>
  <si>
    <t xml:space="preserve">         臨時工</t>
    <phoneticPr fontId="5" type="noConversion"/>
  </si>
  <si>
    <r>
      <t>備註：本鄉環保役人數</t>
    </r>
    <r>
      <rPr>
        <u/>
        <sz val="12"/>
        <rFont val="標楷體"/>
        <family val="4"/>
        <charset val="136"/>
      </rPr>
      <t>　　　　　　</t>
    </r>
    <r>
      <rPr>
        <sz val="12"/>
        <rFont val="標楷體"/>
        <family val="4"/>
        <charset val="136"/>
      </rPr>
      <t>人。</t>
    </r>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</si>
  <si>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</si>
  <si>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代賑工</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</si>
  <si>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</si>
  <si>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</si>
  <si>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</si>
  <si>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</si>
  <si>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</si>
  <si>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</si>
  <si>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</si>
  <si>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</si>
  <si>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</si>
  <si>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t>中華民國</t>
    </r>
    <r>
      <rPr>
        <sz val="12"/>
        <rFont val="Times New Roman"/>
        <family val="1"/>
      </rPr>
      <t xml:space="preserve">    115   </t>
    </r>
    <r>
      <rPr>
        <sz val="12"/>
        <rFont val="標楷體"/>
        <family val="4"/>
        <charset val="136"/>
      </rPr>
      <t>年</t>
    </r>
    <r>
      <rPr>
        <sz val="12"/>
        <rFont val="Times New Roman"/>
        <family val="1"/>
      </rPr>
      <t xml:space="preserve">  01    </t>
    </r>
    <r>
      <rPr>
        <sz val="12"/>
        <rFont val="標楷體"/>
        <family val="4"/>
        <charset val="136"/>
      </rPr>
      <t>月</t>
    </r>
    <r>
      <rPr>
        <sz val="12"/>
        <rFont val="Times New Roman"/>
        <family val="1"/>
      </rPr>
      <t xml:space="preserve">   12   </t>
    </r>
    <r>
      <rPr>
        <sz val="12"/>
        <rFont val="標楷體"/>
        <family val="4"/>
        <charset val="136"/>
      </rPr>
      <t>日編製</t>
    </r>
    <phoneticPr fontId="5" type="noConversion"/>
  </si>
  <si>
    <t xml:space="preserve">                             中華民國114年12月底</t>
    <phoneticPr fontId="5" type="noConversion"/>
  </si>
  <si>
    <t xml:space="preserve">中華民國  114   年   12  月底    </t>
    <phoneticPr fontId="5" type="noConversion"/>
  </si>
  <si>
    <t xml:space="preserve">  中華民國 114   年   12  月底       </t>
    <phoneticPr fontId="5" type="noConversion"/>
  </si>
  <si>
    <t>(114年下半年度)</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</si>
</sst>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0]&quot;-&quot;;General"/>
    <numFmt numFmtId="186" formatCode="#,##0_);[Red]\(#,##0\)"/>
    <numFmt numFmtId="187" formatCode="0_)"/>
    <numFmt numFmtId="188" formatCode="#,##0.00_ "/>
    <numFmt numFmtId="190" formatCode="##,##0;\-##,##0;&quot;    －&quot;"/>
    <numFmt numFmtId="191" formatCode="##,##0"/>
    <numFmt numFmtId="192" formatCode="###,##0;\-###,##0;&quot;     －&quot;"/>
  </numFmts>
  <fonts count="139">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u/>
      <sz val="10.55"/>
      <color theme="1"/>
      <name val="新細明體"/>
      <family val="1"/>
      <charset val="136"/>
    </font>
    <font>
      <sz val="14"/>
      <color rgb="FF000000"/>
      <name val="標楷體"/>
      <family val="4"/>
      <charset val="136"/>
    </font>
    <font>
      <b/>
      <sz val="14"/>
      <color theme="1"/>
      <name val="標楷體"/>
      <family val="4"/>
      <charset val="136"/>
    </font>
    <font>
      <sz val="11"/>
      <color theme="1"/>
      <name val="細明體"/>
      <family val="3"/>
      <charset val="136"/>
    </font>
    <font>
      <sz val="10"/>
      <color theme="1"/>
      <name val="細明體"/>
      <family val="3"/>
      <charset val="136"/>
    </font>
    <font>
      <sz val="13"/>
      <name val="標楷體"/>
      <family val="4"/>
      <charset val="136"/>
    </font>
    <font>
      <sz val="13"/>
      <name val="Times New Roman"/>
      <family val="1"/>
    </font>
    <font>
      <sz val="14"/>
      <color rgb="FFFF0000"/>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sz val="12"/>
      <color rgb="FF000000"/>
      <name val="細明體"/>
      <family val="3"/>
      <charset val="136"/>
    </font>
    <font>
      <sz val="12"/>
      <color rgb="FF000000"/>
      <name val="標楷體"/>
      <family val="4"/>
      <charset val="136"/>
    </font>
    <font>
      <sz val="12"/>
      <color rgb="FF000000"/>
      <name val="新細明體1"/>
      <charset val="136"/>
    </font>
    <font>
      <sz val="9"/>
      <name val="新細明體"/>
      <family val="2"/>
      <charset val="136"/>
      <scheme val="minor"/>
    </font>
    <font>
      <sz val="12"/>
      <color rgb="FF000000"/>
      <name val="Times New Roman"/>
      <family val="1"/>
    </font>
    <font>
      <sz val="12"/>
      <name val="標楷體"/>
      <family val="4"/>
      <charset val="136"/>
    </font>
    <font>
      <b/>
      <sz val="18"/>
      <color rgb="FF000000"/>
      <name val="標楷體"/>
      <family val="4"/>
      <charset val="136"/>
    </font>
    <font>
      <sz val="11"/>
      <color rgb="FF000000"/>
      <name val="標楷體"/>
      <family val="4"/>
      <charset val="136"/>
    </font>
    <font>
      <sz val="10"/>
      <color rgb="FF000000"/>
      <name val="標楷體"/>
      <family val="4"/>
      <charset val="136"/>
    </font>
    <font>
      <sz val="10"/>
      <color rgb="FF000000"/>
      <name val="新細明體1"/>
      <charset val="136"/>
    </font>
    <font>
      <sz val="11"/>
      <name val="標楷體"/>
      <family val="4"/>
      <charset val="136"/>
    </font>
    <font>
      <b/>
      <sz val="20"/>
      <name val="標楷體"/>
      <family val="4"/>
      <charset val="136"/>
    </font>
    <font>
      <sz val="18"/>
      <color indexed="8"/>
      <name val="標楷體"/>
      <family val="4"/>
      <charset val="136"/>
    </font>
    <font>
      <sz val="16"/>
      <name val="標楷體"/>
      <family val="4"/>
      <charset val="136"/>
    </font>
    <font>
      <sz val="12"/>
      <name val="Times New Roman"/>
      <family val="1"/>
    </font>
    <font>
      <sz val="22"/>
      <name val="標楷體"/>
      <family val="4"/>
      <charset val="136"/>
    </font>
    <font>
      <u/>
      <sz val="22"/>
      <name val="Times New Roman"/>
      <family val="1"/>
    </font>
    <font>
      <sz val="10"/>
      <name val="標楷體"/>
      <family val="4"/>
      <charset val="136"/>
    </font>
    <font>
      <sz val="11"/>
      <name val="新細明體"/>
      <family val="1"/>
      <charset val="136"/>
    </font>
    <font>
      <sz val="18"/>
      <name val="Times New Roman"/>
      <family val="1"/>
    </font>
    <font>
      <sz val="18"/>
      <name val="標楷體"/>
      <family val="4"/>
      <charset val="136"/>
    </font>
    <font>
      <sz val="14"/>
      <name val="細明體"/>
      <family val="3"/>
      <charset val="136"/>
    </font>
    <font>
      <sz val="14"/>
      <name val="標楷體"/>
      <family val="1"/>
      <charset val="136"/>
    </font>
    <font>
      <sz val="16"/>
      <color indexed="8"/>
      <name val="標楷體"/>
      <family val="4"/>
      <charset val="136"/>
    </font>
    <font>
      <sz val="16"/>
      <name val="Times New Roman"/>
      <family val="1"/>
    </font>
    <font>
      <sz val="12"/>
      <color indexed="12"/>
      <name val="Times New Roman"/>
      <family val="1"/>
    </font>
    <font>
      <sz val="14"/>
      <name val="Times New Roman"/>
      <family val="4"/>
      <charset val="136"/>
    </font>
    <font>
      <sz val="16"/>
      <color indexed="8"/>
      <name val="Times New Roman"/>
      <family val="4"/>
      <charset val="136"/>
    </font>
    <font>
      <sz val="16"/>
      <color rgb="FF000000"/>
      <name val="標楷體"/>
      <family val="4"/>
      <charset val="136"/>
    </font>
    <font>
      <sz val="16"/>
      <color indexed="8"/>
      <name val="Times New Roman"/>
      <family val="1"/>
    </font>
    <font>
      <sz val="14"/>
      <color indexed="8"/>
      <name val="Times New Roman"/>
      <family val="4"/>
      <charset val="136"/>
    </font>
    <font>
      <sz val="12"/>
      <color indexed="8"/>
      <name val="Times New Roman"/>
      <family val="4"/>
      <charset val="136"/>
    </font>
    <font>
      <sz val="12"/>
      <color rgb="FF000000"/>
      <name val="Microsoft JhengHei"/>
      <family val="4"/>
    </font>
    <font>
      <sz val="9"/>
      <name val="標楷體"/>
      <family val="4"/>
      <charset val="136"/>
    </font>
    <font>
      <sz val="12"/>
      <color theme="1"/>
      <name val="標楷體"/>
      <family val="4"/>
      <charset val="136"/>
    </font>
    <font>
      <u/>
      <sz val="12"/>
      <color rgb="FF0000FF"/>
      <name val="新細明體"/>
      <family val="1"/>
      <charset val="136"/>
    </font>
    <font>
      <sz val="28"/>
      <name val="Times New Roman"/>
      <family val="1"/>
    </font>
    <font>
      <sz val="28"/>
      <name val="細明體"/>
      <family val="3"/>
      <charset val="136"/>
    </font>
    <font>
      <sz val="28"/>
      <name val="標楷體"/>
      <family val="4"/>
      <charset val="136"/>
    </font>
    <font>
      <u/>
      <sz val="14"/>
      <name val="標楷體"/>
      <family val="4"/>
      <charset val="136"/>
    </font>
    <font>
      <b/>
      <sz val="12"/>
      <color indexed="8"/>
      <name val="標楷體"/>
      <family val="4"/>
      <charset val="136"/>
    </font>
    <font>
      <b/>
      <sz val="12"/>
      <name val="標楷體"/>
      <family val="4"/>
      <charset val="136"/>
    </font>
    <font>
      <u/>
      <sz val="12"/>
      <name val="標楷體"/>
      <family val="4"/>
      <charset val="136"/>
    </font>
    <font>
      <sz val="13"/>
      <color rgb="FF000000"/>
      <name val="標楷體"/>
      <family val="4"/>
      <charset val="136"/>
    </font>
  </fonts>
  <fills count="41">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CCFFFF"/>
        <bgColor rgb="FFCCFFFF"/>
      </patternFill>
    </fill>
    <fill>
      <patternFill patternType="solid">
        <fgColor rgb="FFDDDDDD"/>
        <bgColor indexed="64"/>
      </patternFill>
    </fill>
    <fill>
      <patternFill patternType="solid">
        <fgColor indexed="41"/>
        <bgColor indexed="64"/>
      </patternFill>
    </fill>
    <fill>
      <patternFill patternType="solid">
        <fgColor theme="0"/>
        <bgColor indexed="64"/>
      </patternFill>
    </fill>
  </fills>
  <borders count="9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s>
  <cellStyleXfs count="134">
    <xf numFmtId="0" fontId="0" fillId="0" borderId="0">
      <alignment vertical="center"/>
    </xf>
    <xf numFmtId="0" fontId="8" fillId="0" borderId="0">
      <alignment vertical="center"/>
    </xf>
    <xf numFmtId="0" fontId="13" fillId="0" borderId="0" applyNumberFormat="0" applyFill="0" applyBorder="0" applyAlignment="0" applyProtection="0">
      <alignment vertical="top"/>
      <protection locked="0"/>
    </xf>
    <xf numFmtId="0" fontId="15" fillId="0" borderId="0">
      <alignment vertical="center"/>
    </xf>
    <xf numFmtId="0" fontId="16" fillId="0" borderId="0"/>
    <xf numFmtId="0" fontId="16" fillId="0" borderId="0">
      <alignment vertical="center"/>
    </xf>
    <xf numFmtId="0" fontId="33" fillId="0" borderId="0"/>
    <xf numFmtId="0" fontId="32" fillId="0" borderId="0">
      <alignment vertical="center"/>
    </xf>
    <xf numFmtId="0" fontId="2" fillId="0" borderId="0">
      <alignment vertical="center"/>
    </xf>
    <xf numFmtId="0" fontId="36" fillId="0" borderId="0">
      <alignment vertical="center"/>
    </xf>
    <xf numFmtId="0" fontId="37" fillId="0" borderId="0" applyNumberFormat="0" applyFill="0" applyBorder="0" applyAlignment="0" applyProtection="0">
      <alignment vertical="center"/>
    </xf>
    <xf numFmtId="0" fontId="35" fillId="0" borderId="0">
      <alignment vertical="center"/>
    </xf>
    <xf numFmtId="0" fontId="35" fillId="0" borderId="0">
      <alignment vertical="center"/>
    </xf>
    <xf numFmtId="0" fontId="15"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8" fillId="24"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16" fillId="0" borderId="0"/>
    <xf numFmtId="0" fontId="39" fillId="0" borderId="0">
      <alignment vertical="center"/>
    </xf>
    <xf numFmtId="0" fontId="16" fillId="0" borderId="0">
      <alignment vertical="center"/>
    </xf>
    <xf numFmtId="0" fontId="40" fillId="0" borderId="0"/>
    <xf numFmtId="0" fontId="16" fillId="0" borderId="0">
      <alignment vertical="center"/>
    </xf>
    <xf numFmtId="0" fontId="16" fillId="0" borderId="0">
      <alignment vertical="center"/>
    </xf>
    <xf numFmtId="0" fontId="8" fillId="0" borderId="0">
      <alignment vertical="center"/>
    </xf>
    <xf numFmtId="0" fontId="40" fillId="0" borderId="0"/>
    <xf numFmtId="0" fontId="16" fillId="0" borderId="0">
      <alignment vertical="center"/>
    </xf>
    <xf numFmtId="0" fontId="32" fillId="0" borderId="0">
      <alignment vertical="center"/>
    </xf>
    <xf numFmtId="178" fontId="41" fillId="0" borderId="0"/>
    <xf numFmtId="43" fontId="16" fillId="0" borderId="0" applyFont="0" applyFill="0" applyBorder="0" applyAlignment="0" applyProtection="0">
      <alignment vertical="center"/>
    </xf>
    <xf numFmtId="43" fontId="16" fillId="0" borderId="0" applyFont="0" applyFill="0" applyBorder="0" applyAlignment="0" applyProtection="0"/>
    <xf numFmtId="179" fontId="16" fillId="0" borderId="0" applyFont="0" applyFill="0" applyBorder="0" applyAlignment="0" applyProtection="0"/>
    <xf numFmtId="43"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1" fillId="0" borderId="0" applyFont="0" applyBorder="0" applyProtection="0"/>
    <xf numFmtId="180" fontId="41" fillId="0" borderId="0"/>
    <xf numFmtId="0" fontId="43" fillId="28" borderId="0" applyNumberFormat="0" applyBorder="0" applyAlignment="0" applyProtection="0">
      <alignment vertical="center"/>
    </xf>
    <xf numFmtId="0" fontId="44" fillId="0" borderId="19" applyNumberFormat="0" applyFill="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6" fillId="12"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9" fontId="16" fillId="0" borderId="0" applyFont="0" applyFill="0" applyBorder="0" applyAlignment="0" applyProtection="0"/>
    <xf numFmtId="0" fontId="47" fillId="29" borderId="20" applyNumberFormat="0" applyAlignment="0" applyProtection="0">
      <alignment vertical="center"/>
    </xf>
    <xf numFmtId="44" fontId="16" fillId="0" borderId="0" applyFont="0" applyFill="0" applyBorder="0" applyAlignment="0" applyProtection="0"/>
    <xf numFmtId="44" fontId="16" fillId="0" borderId="0" applyFont="0" applyFill="0" applyBorder="0" applyAlignment="0" applyProtection="0"/>
    <xf numFmtId="181" fontId="42" fillId="0" borderId="0" applyFont="0" applyFill="0" applyBorder="0" applyAlignment="0" applyProtection="0"/>
    <xf numFmtId="0" fontId="48" fillId="0" borderId="21" applyNumberFormat="0" applyFill="0" applyAlignment="0" applyProtection="0">
      <alignment vertical="center"/>
    </xf>
    <xf numFmtId="0" fontId="8" fillId="30" borderId="22" applyNumberFormat="0" applyFont="0" applyAlignment="0" applyProtection="0">
      <alignment vertical="center"/>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34" borderId="0" applyNumberFormat="0" applyBorder="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0" borderId="25"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19" borderId="20" applyNumberFormat="0" applyAlignment="0" applyProtection="0">
      <alignment vertical="center"/>
    </xf>
    <xf numFmtId="0" fontId="56" fillId="29" borderId="26" applyNumberFormat="0" applyAlignment="0" applyProtection="0">
      <alignment vertical="center"/>
    </xf>
    <xf numFmtId="0" fontId="57" fillId="35" borderId="27" applyNumberFormat="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9" fillId="13"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60" fillId="0" borderId="0" applyNumberFormat="0" applyFill="0" applyBorder="0" applyAlignment="0" applyProtection="0">
      <alignment vertical="center"/>
    </xf>
    <xf numFmtId="0" fontId="36" fillId="0" borderId="0">
      <alignment vertical="center"/>
    </xf>
    <xf numFmtId="0" fontId="32" fillId="0" borderId="0">
      <alignment vertical="center"/>
    </xf>
    <xf numFmtId="0" fontId="15" fillId="0" borderId="0">
      <alignment vertical="center"/>
    </xf>
    <xf numFmtId="0" fontId="33" fillId="0" borderId="0"/>
    <xf numFmtId="0" fontId="32" fillId="0" borderId="0">
      <alignment vertical="center"/>
    </xf>
    <xf numFmtId="0" fontId="55" fillId="19" borderId="37" applyNumberFormat="0" applyAlignment="0" applyProtection="0">
      <alignment vertical="center"/>
    </xf>
    <xf numFmtId="0" fontId="8" fillId="30" borderId="38" applyNumberFormat="0" applyFont="0" applyAlignment="0" applyProtection="0">
      <alignment vertical="center"/>
    </xf>
    <xf numFmtId="0" fontId="47" fillId="29" borderId="37" applyNumberFormat="0" applyAlignment="0" applyProtection="0">
      <alignment vertical="center"/>
    </xf>
    <xf numFmtId="0" fontId="44" fillId="0" borderId="36" applyNumberFormat="0" applyFill="0" applyAlignment="0" applyProtection="0">
      <alignment vertical="center"/>
    </xf>
    <xf numFmtId="0" fontId="44" fillId="0" borderId="31" applyNumberFormat="0" applyFill="0" applyAlignment="0" applyProtection="0">
      <alignment vertical="center"/>
    </xf>
    <xf numFmtId="0" fontId="47" fillId="29" borderId="32" applyNumberFormat="0" applyAlignment="0" applyProtection="0">
      <alignment vertical="center"/>
    </xf>
    <xf numFmtId="0" fontId="8" fillId="30" borderId="33" applyNumberFormat="0" applyFont="0" applyAlignment="0" applyProtection="0">
      <alignment vertical="center"/>
    </xf>
    <xf numFmtId="0" fontId="55" fillId="19" borderId="32" applyNumberFormat="0" applyAlignment="0" applyProtection="0">
      <alignment vertical="center"/>
    </xf>
    <xf numFmtId="0" fontId="56" fillId="29" borderId="34" applyNumberFormat="0" applyAlignment="0" applyProtection="0">
      <alignment vertical="center"/>
    </xf>
    <xf numFmtId="0" fontId="56" fillId="29" borderId="39" applyNumberFormat="0" applyAlignment="0" applyProtection="0">
      <alignment vertical="center"/>
    </xf>
    <xf numFmtId="0" fontId="44" fillId="0" borderId="36" applyNumberFormat="0" applyFill="0" applyAlignment="0" applyProtection="0">
      <alignment vertical="center"/>
    </xf>
    <xf numFmtId="0" fontId="47" fillId="29" borderId="37" applyNumberFormat="0" applyAlignment="0" applyProtection="0">
      <alignment vertical="center"/>
    </xf>
    <xf numFmtId="0" fontId="8" fillId="30" borderId="38" applyNumberFormat="0" applyFont="0" applyAlignment="0" applyProtection="0">
      <alignment vertical="center"/>
    </xf>
    <xf numFmtId="0" fontId="55" fillId="19" borderId="37" applyNumberFormat="0" applyAlignment="0" applyProtection="0">
      <alignment vertical="center"/>
    </xf>
    <xf numFmtId="0" fontId="56" fillId="29" borderId="39" applyNumberFormat="0" applyAlignment="0" applyProtection="0">
      <alignment vertical="center"/>
    </xf>
    <xf numFmtId="0" fontId="1" fillId="0" borderId="0">
      <alignment vertical="center"/>
    </xf>
    <xf numFmtId="9" fontId="32" fillId="0" borderId="0" applyFont="0" applyFill="0" applyBorder="0" applyAlignment="0" applyProtection="0">
      <alignment vertical="center"/>
    </xf>
    <xf numFmtId="0" fontId="95" fillId="0" borderId="0" applyNumberFormat="0" applyBorder="0" applyProtection="0"/>
    <xf numFmtId="37" fontId="42" fillId="0" borderId="0"/>
    <xf numFmtId="0" fontId="97" fillId="0" borderId="0" applyNumberFormat="0" applyBorder="0" applyProtection="0"/>
    <xf numFmtId="187" fontId="42" fillId="0" borderId="0"/>
    <xf numFmtId="0" fontId="16" fillId="0" borderId="0"/>
    <xf numFmtId="0" fontId="40" fillId="0" borderId="0"/>
    <xf numFmtId="0" fontId="16" fillId="0" borderId="0">
      <alignment vertical="center"/>
    </xf>
  </cellStyleXfs>
  <cellXfs count="732">
    <xf numFmtId="0" fontId="0" fillId="0" borderId="0" xfId="0">
      <alignment vertical="center"/>
    </xf>
    <xf numFmtId="0" fontId="13"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0"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2" fillId="3" borderId="2" xfId="0" applyFont="1" applyFill="1" applyBorder="1">
      <alignment vertical="center"/>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0" fontId="31" fillId="3" borderId="2" xfId="0" applyFont="1" applyFill="1" applyBorder="1" applyAlignment="1">
      <alignment horizontal="left" vertical="center" indent="2"/>
    </xf>
    <xf numFmtId="0" fontId="21" fillId="3" borderId="2" xfId="0" applyFont="1" applyFill="1" applyBorder="1" applyAlignment="1">
      <alignment horizontal="left" vertical="center" wrapText="1"/>
    </xf>
    <xf numFmtId="0" fontId="21" fillId="3" borderId="3" xfId="0" applyFont="1" applyFill="1" applyBorder="1" applyAlignment="1">
      <alignment horizontal="justify" vertical="center"/>
    </xf>
    <xf numFmtId="0" fontId="21"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21" fillId="3" borderId="2" xfId="0" applyFont="1" applyFill="1" applyBorder="1" applyAlignment="1">
      <alignment horizontal="left" vertical="center" indent="2"/>
    </xf>
    <xf numFmtId="0" fontId="34"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9" fillId="3" borderId="2" xfId="0" applyFont="1" applyFill="1" applyBorder="1" applyAlignment="1">
      <alignment horizontal="left" vertical="center" wrapText="1" indent="2"/>
    </xf>
    <xf numFmtId="0" fontId="22" fillId="3" borderId="2" xfId="0" applyFont="1" applyFill="1" applyBorder="1" applyAlignment="1">
      <alignment horizontal="left" vertical="center" indent="2"/>
    </xf>
    <xf numFmtId="0" fontId="22" fillId="3" borderId="2" xfId="0" applyFont="1" applyFill="1" applyBorder="1" applyAlignment="1">
      <alignment horizontal="justify"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1" fillId="36" borderId="29" xfId="105" applyFont="1" applyFill="1" applyBorder="1" applyAlignment="1">
      <alignment horizontal="left" vertical="center" wrapText="1"/>
    </xf>
    <xf numFmtId="0" fontId="21" fillId="36" borderId="29" xfId="105" applyFont="1" applyFill="1" applyBorder="1" applyAlignment="1">
      <alignment horizontal="justify" vertical="center"/>
    </xf>
    <xf numFmtId="0" fontId="21" fillId="36" borderId="29" xfId="105" applyFont="1" applyFill="1" applyBorder="1" applyAlignment="1">
      <alignment horizontal="left" vertical="center" wrapText="1" indent="2"/>
    </xf>
    <xf numFmtId="0" fontId="21" fillId="36" borderId="29" xfId="105" applyFont="1" applyFill="1" applyBorder="1" applyAlignment="1">
      <alignment horizontal="left" vertical="center" indent="2"/>
    </xf>
    <xf numFmtId="0" fontId="66" fillId="0" borderId="0" xfId="0" applyFont="1" applyAlignment="1">
      <alignment vertical="center" wrapText="1"/>
    </xf>
    <xf numFmtId="0" fontId="65" fillId="0" borderId="0" xfId="0" applyFont="1" applyAlignment="1">
      <alignment vertical="center" wrapText="1"/>
    </xf>
    <xf numFmtId="0" fontId="67" fillId="0" borderId="0" xfId="0" applyFont="1" applyAlignment="1">
      <alignment vertical="center" wrapText="1"/>
    </xf>
    <xf numFmtId="0" fontId="69" fillId="0" borderId="12" xfId="0" applyFont="1" applyBorder="1" applyAlignment="1">
      <alignment vertical="center" wrapText="1"/>
    </xf>
    <xf numFmtId="0" fontId="69" fillId="0" borderId="14" xfId="0" applyFont="1" applyBorder="1" applyAlignment="1">
      <alignment vertical="center" wrapText="1"/>
    </xf>
    <xf numFmtId="0" fontId="69" fillId="0" borderId="0" xfId="0" applyFont="1">
      <alignment vertical="center"/>
    </xf>
    <xf numFmtId="0" fontId="69" fillId="0" borderId="18" xfId="0" applyFont="1" applyBorder="1" applyAlignment="1">
      <alignment vertical="center" wrapText="1"/>
    </xf>
    <xf numFmtId="0" fontId="69" fillId="0" borderId="11" xfId="0" applyFont="1" applyBorder="1">
      <alignment vertical="center"/>
    </xf>
    <xf numFmtId="0" fontId="69" fillId="0" borderId="11" xfId="0" applyFont="1" applyBorder="1" applyAlignment="1">
      <alignment vertical="center" wrapText="1"/>
    </xf>
    <xf numFmtId="0" fontId="68" fillId="0" borderId="11" xfId="0" applyFont="1" applyBorder="1" applyAlignment="1">
      <alignment vertical="top" wrapText="1"/>
    </xf>
    <xf numFmtId="0" fontId="68" fillId="0" borderId="8" xfId="0" applyFont="1" applyBorder="1" applyAlignment="1">
      <alignment vertical="center" wrapText="1"/>
    </xf>
    <xf numFmtId="0" fontId="69" fillId="0" borderId="9" xfId="0" applyFont="1" applyBorder="1" applyAlignment="1">
      <alignment vertical="center" wrapText="1"/>
    </xf>
    <xf numFmtId="0" fontId="69" fillId="0" borderId="10" xfId="0" applyFont="1" applyBorder="1" applyAlignment="1">
      <alignment vertical="center" wrapText="1"/>
    </xf>
    <xf numFmtId="0" fontId="69" fillId="4" borderId="4" xfId="0" applyFont="1" applyFill="1" applyBorder="1" applyAlignment="1">
      <alignment horizontal="center" vertical="center" wrapText="1"/>
    </xf>
    <xf numFmtId="0" fontId="70" fillId="0" borderId="4" xfId="1" applyFont="1" applyBorder="1" applyAlignment="1">
      <alignment horizontal="center" vertical="center" wrapText="1"/>
    </xf>
    <xf numFmtId="0" fontId="69" fillId="4" borderId="5" xfId="0" applyFont="1" applyFill="1" applyBorder="1" applyAlignment="1">
      <alignment horizontal="center" vertical="center" wrapText="1"/>
    </xf>
    <xf numFmtId="176" fontId="69" fillId="0" borderId="35" xfId="1" applyNumberFormat="1" applyFont="1" applyBorder="1" applyAlignment="1">
      <alignment horizontal="center" vertical="center" wrapText="1"/>
    </xf>
    <xf numFmtId="20" fontId="73" fillId="0" borderId="6" xfId="1" applyNumberFormat="1" applyFont="1" applyBorder="1" applyAlignment="1">
      <alignment horizontal="center" vertical="center" wrapText="1"/>
    </xf>
    <xf numFmtId="20" fontId="68" fillId="0" borderId="6" xfId="1" applyNumberFormat="1" applyFont="1" applyBorder="1" applyAlignment="1">
      <alignment horizontal="center" vertical="center" wrapText="1"/>
    </xf>
    <xf numFmtId="0" fontId="74" fillId="0" borderId="7" xfId="2" applyFont="1" applyFill="1" applyBorder="1" applyAlignment="1" applyProtection="1">
      <alignment horizontal="center" vertical="center" wrapText="1"/>
    </xf>
    <xf numFmtId="177" fontId="73" fillId="0" borderId="35" xfId="1" applyNumberFormat="1" applyFont="1" applyBorder="1" applyAlignment="1">
      <alignment horizontal="center" vertical="center" wrapText="1"/>
    </xf>
    <xf numFmtId="176" fontId="68" fillId="4" borderId="5" xfId="1" applyNumberFormat="1" applyFont="1" applyFill="1" applyBorder="1" applyAlignment="1">
      <alignment horizontal="center" vertical="center" wrapText="1"/>
    </xf>
    <xf numFmtId="0" fontId="69" fillId="0" borderId="7" xfId="0" applyFont="1" applyBorder="1" applyAlignment="1">
      <alignment vertical="center" wrapText="1"/>
    </xf>
    <xf numFmtId="20" fontId="69" fillId="0" borderId="6" xfId="1" applyNumberFormat="1" applyFont="1" applyBorder="1" applyAlignment="1">
      <alignment horizontal="center" vertical="center" wrapText="1"/>
    </xf>
    <xf numFmtId="0" fontId="76" fillId="0" borderId="7" xfId="2" applyFont="1" applyFill="1" applyBorder="1" applyAlignment="1" applyProtection="1">
      <alignment horizontal="center" vertical="center" wrapText="1"/>
    </xf>
    <xf numFmtId="0" fontId="69" fillId="0" borderId="7" xfId="2" applyFont="1" applyFill="1" applyBorder="1" applyAlignment="1" applyProtection="1">
      <alignment horizontal="center" vertical="center" wrapText="1"/>
    </xf>
    <xf numFmtId="176" fontId="68" fillId="0" borderId="35" xfId="1" applyNumberFormat="1" applyFont="1" applyBorder="1" applyAlignment="1">
      <alignment horizontal="center" vertical="center" wrapText="1"/>
    </xf>
    <xf numFmtId="0" fontId="65" fillId="0" borderId="11" xfId="0" applyFont="1" applyBorder="1" applyAlignment="1">
      <alignment vertical="center" wrapText="1"/>
    </xf>
    <xf numFmtId="176" fontId="69" fillId="0" borderId="6" xfId="1" applyNumberFormat="1" applyFont="1" applyBorder="1" applyAlignment="1">
      <alignment horizontal="center" vertical="center" wrapText="1"/>
    </xf>
    <xf numFmtId="176" fontId="68" fillId="0" borderId="5" xfId="1" applyNumberFormat="1" applyFont="1" applyBorder="1" applyAlignment="1">
      <alignment horizontal="center" vertical="center" wrapText="1"/>
    </xf>
    <xf numFmtId="0" fontId="77" fillId="0" borderId="7" xfId="2" applyFont="1" applyFill="1" applyBorder="1" applyAlignment="1" applyProtection="1">
      <alignment horizontal="center" vertical="center" wrapText="1"/>
    </xf>
    <xf numFmtId="176" fontId="78" fillId="4" borderId="5" xfId="1" applyNumberFormat="1" applyFont="1" applyFill="1" applyBorder="1" applyAlignment="1">
      <alignment vertical="center" wrapText="1"/>
    </xf>
    <xf numFmtId="0" fontId="65" fillId="0" borderId="7" xfId="0" applyFont="1" applyBorder="1" applyAlignment="1">
      <alignment vertical="center" wrapText="1"/>
    </xf>
    <xf numFmtId="0" fontId="77" fillId="0" borderId="6" xfId="2" applyFont="1" applyFill="1" applyBorder="1" applyAlignment="1" applyProtection="1">
      <alignment horizontal="center" vertical="center" wrapText="1"/>
    </xf>
    <xf numFmtId="0" fontId="74" fillId="0" borderId="6" xfId="2" applyFont="1" applyFill="1" applyBorder="1" applyAlignment="1" applyProtection="1">
      <alignment horizontal="center" vertical="center" wrapText="1"/>
    </xf>
    <xf numFmtId="176" fontId="78" fillId="4" borderId="6" xfId="1" applyNumberFormat="1" applyFont="1" applyFill="1" applyBorder="1" applyAlignment="1">
      <alignment vertical="center" wrapText="1"/>
    </xf>
    <xf numFmtId="0" fontId="77" fillId="0" borderId="5" xfId="2" applyFont="1" applyFill="1" applyBorder="1" applyAlignment="1" applyProtection="1">
      <alignment horizontal="center" vertical="center" wrapText="1"/>
    </xf>
    <xf numFmtId="0" fontId="74" fillId="0" borderId="5" xfId="2" applyFont="1" applyFill="1" applyBorder="1" applyAlignment="1" applyProtection="1">
      <alignment horizontal="center" vertical="center" wrapText="1"/>
    </xf>
    <xf numFmtId="0" fontId="69" fillId="0" borderId="6" xfId="0" applyFont="1" applyBorder="1" applyAlignment="1">
      <alignment vertical="center" wrapText="1"/>
    </xf>
    <xf numFmtId="0" fontId="65" fillId="0" borderId="12" xfId="0" applyFont="1" applyBorder="1" applyAlignment="1">
      <alignment vertical="center" wrapText="1"/>
    </xf>
    <xf numFmtId="176" fontId="68" fillId="0" borderId="6" xfId="1" applyNumberFormat="1" applyFont="1" applyBorder="1" applyAlignment="1">
      <alignment horizontal="center" vertical="center" wrapText="1"/>
    </xf>
    <xf numFmtId="0" fontId="65" fillId="0" borderId="35" xfId="0" applyFont="1" applyBorder="1" applyAlignment="1">
      <alignment vertical="center" wrapText="1"/>
    </xf>
    <xf numFmtId="0" fontId="65" fillId="0" borderId="5" xfId="0" applyFont="1" applyBorder="1" applyAlignment="1">
      <alignment vertical="center" wrapText="1"/>
    </xf>
    <xf numFmtId="0" fontId="65" fillId="0" borderId="6" xfId="0" applyFont="1" applyBorder="1" applyAlignment="1">
      <alignment vertical="center" wrapText="1"/>
    </xf>
    <xf numFmtId="0" fontId="68" fillId="0" borderId="0" xfId="0" applyFont="1" applyAlignment="1">
      <alignment vertical="center" wrapText="1"/>
    </xf>
    <xf numFmtId="0" fontId="68" fillId="0" borderId="0" xfId="0" applyFont="1" applyAlignment="1">
      <alignment vertical="top" wrapText="1"/>
    </xf>
    <xf numFmtId="0" fontId="69" fillId="0" borderId="0" xfId="0" applyFont="1" applyAlignment="1">
      <alignment vertical="center" wrapText="1"/>
    </xf>
    <xf numFmtId="0" fontId="75" fillId="5" borderId="0" xfId="2" applyFont="1" applyFill="1" applyAlignment="1" applyProtection="1">
      <alignment horizontal="center" vertical="center"/>
    </xf>
    <xf numFmtId="0" fontId="65" fillId="5" borderId="0" xfId="0" applyFont="1" applyFill="1" applyAlignment="1">
      <alignment horizontal="center" vertical="center"/>
    </xf>
    <xf numFmtId="0" fontId="69" fillId="4" borderId="6" xfId="0" applyFont="1" applyFill="1" applyBorder="1" applyAlignment="1">
      <alignment horizontal="center" vertical="center" wrapText="1"/>
    </xf>
    <xf numFmtId="0" fontId="69" fillId="4" borderId="7" xfId="0"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0" fontId="65" fillId="7" borderId="0" xfId="0" applyFont="1" applyFill="1" applyAlignment="1">
      <alignment horizontal="center" vertical="center"/>
    </xf>
    <xf numFmtId="0" fontId="75" fillId="7" borderId="0" xfId="2" applyFont="1" applyFill="1" applyAlignment="1" applyProtection="1">
      <alignment horizontal="center" vertical="center"/>
    </xf>
    <xf numFmtId="0" fontId="13" fillId="5" borderId="0" xfId="2" applyFill="1" applyAlignment="1" applyProtection="1">
      <alignment horizontal="center" vertical="center"/>
    </xf>
    <xf numFmtId="0" fontId="13" fillId="7" borderId="0" xfId="2" applyFill="1" applyAlignment="1" applyProtection="1">
      <alignment horizontal="center" vertical="center"/>
    </xf>
    <xf numFmtId="176" fontId="69" fillId="0" borderId="5" xfId="1" applyNumberFormat="1" applyFont="1" applyBorder="1" applyAlignment="1">
      <alignment horizontal="center" vertical="center" wrapText="1"/>
    </xf>
    <xf numFmtId="0" fontId="17" fillId="0" borderId="15" xfId="0" applyFont="1" applyBorder="1" applyAlignment="1">
      <alignment vertical="top"/>
    </xf>
    <xf numFmtId="0" fontId="79" fillId="0" borderId="11" xfId="2" applyFont="1" applyFill="1" applyBorder="1" applyAlignment="1" applyProtection="1">
      <alignment vertical="top" wrapText="1"/>
    </xf>
    <xf numFmtId="0" fontId="80" fillId="37" borderId="40" xfId="0" applyFont="1" applyFill="1" applyBorder="1" applyAlignment="1">
      <alignment horizontal="left" vertical="center" indent="3"/>
    </xf>
    <xf numFmtId="0" fontId="80" fillId="37" borderId="40" xfId="0" applyFont="1" applyFill="1" applyBorder="1" applyAlignment="1">
      <alignment horizontal="left" vertical="center" wrapText="1" indent="3"/>
    </xf>
    <xf numFmtId="0" fontId="80" fillId="37" borderId="40" xfId="0" applyFont="1" applyFill="1" applyBorder="1" applyAlignment="1">
      <alignment horizontal="justify" vertical="center"/>
    </xf>
    <xf numFmtId="0" fontId="80" fillId="37" borderId="40" xfId="7" applyFont="1" applyFill="1" applyBorder="1" applyAlignment="1">
      <alignment horizontal="left" vertical="center" indent="3"/>
    </xf>
    <xf numFmtId="0" fontId="80" fillId="37" borderId="40" xfId="7" applyFont="1" applyFill="1" applyBorder="1" applyAlignment="1">
      <alignment horizontal="justify" vertical="center"/>
    </xf>
    <xf numFmtId="0" fontId="21" fillId="3" borderId="2" xfId="0" applyFont="1" applyFill="1" applyBorder="1">
      <alignment vertical="center"/>
    </xf>
    <xf numFmtId="0" fontId="31" fillId="3" borderId="2" xfId="0" applyFont="1" applyFill="1" applyBorder="1" applyAlignment="1">
      <alignment horizontal="left" vertical="center" wrapText="1" indent="2"/>
    </xf>
    <xf numFmtId="176" fontId="65" fillId="0" borderId="0" xfId="0" applyNumberFormat="1" applyFont="1" applyAlignment="1">
      <alignment horizontal="center" vertical="center" wrapText="1"/>
    </xf>
    <xf numFmtId="177" fontId="69" fillId="0" borderId="35" xfId="1" applyNumberFormat="1" applyFont="1" applyBorder="1" applyAlignment="1">
      <alignment horizontal="center" vertical="center" wrapText="1"/>
    </xf>
    <xf numFmtId="0" fontId="81" fillId="2" borderId="1" xfId="0" applyFont="1" applyFill="1" applyBorder="1" applyAlignment="1">
      <alignment horizontal="center" vertical="center"/>
    </xf>
    <xf numFmtId="0" fontId="79" fillId="0" borderId="0" xfId="2" applyFont="1" applyAlignment="1" applyProtection="1">
      <alignment vertical="center"/>
    </xf>
    <xf numFmtId="0" fontId="21" fillId="37" borderId="40" xfId="0" applyFont="1" applyFill="1" applyBorder="1" applyAlignment="1">
      <alignment horizontal="left" vertical="center" indent="3"/>
    </xf>
    <xf numFmtId="0" fontId="21" fillId="37" borderId="40" xfId="0" applyFont="1" applyFill="1" applyBorder="1" applyAlignment="1">
      <alignment horizontal="justify" vertical="center"/>
    </xf>
    <xf numFmtId="0" fontId="21" fillId="37" borderId="40" xfId="0" applyFont="1" applyFill="1" applyBorder="1" applyAlignment="1">
      <alignment horizontal="left" vertical="center" wrapText="1" indent="3"/>
    </xf>
    <xf numFmtId="0" fontId="81" fillId="2" borderId="1" xfId="0" applyFont="1" applyFill="1" applyBorder="1" applyAlignment="1">
      <alignment horizontal="center" vertical="center" wrapText="1"/>
    </xf>
    <xf numFmtId="0" fontId="21" fillId="37" borderId="40" xfId="7" applyFont="1" applyFill="1" applyBorder="1" applyAlignment="1">
      <alignment horizontal="left" vertical="center" indent="3"/>
    </xf>
    <xf numFmtId="0" fontId="21" fillId="37" borderId="40" xfId="7" applyFont="1" applyFill="1" applyBorder="1" applyAlignment="1">
      <alignment horizontal="justify" vertical="center"/>
    </xf>
    <xf numFmtId="0" fontId="21" fillId="0" borderId="0" xfId="0" applyFont="1" applyAlignment="1">
      <alignment vertical="center" wrapText="1"/>
    </xf>
    <xf numFmtId="0" fontId="21" fillId="36" borderId="28" xfId="105" applyFont="1" applyFill="1" applyBorder="1" applyAlignment="1">
      <alignment horizontal="justify" vertical="center"/>
    </xf>
    <xf numFmtId="0" fontId="85" fillId="0" borderId="0" xfId="0" applyFont="1" applyAlignment="1" applyProtection="1">
      <protection locked="0"/>
    </xf>
    <xf numFmtId="182" fontId="84" fillId="4" borderId="0" xfId="0" applyNumberFormat="1" applyFont="1" applyFill="1" applyAlignment="1" applyProtection="1">
      <protection locked="0"/>
    </xf>
    <xf numFmtId="182" fontId="22" fillId="4" borderId="4" xfId="0" applyNumberFormat="1" applyFont="1" applyFill="1" applyBorder="1" applyAlignment="1" applyProtection="1">
      <alignment horizontal="center"/>
      <protection locked="0"/>
    </xf>
    <xf numFmtId="182" fontId="84" fillId="4" borderId="4" xfId="0" applyNumberFormat="1" applyFont="1" applyFill="1" applyBorder="1" applyAlignment="1" applyProtection="1">
      <alignment horizontal="center"/>
      <protection locked="0"/>
    </xf>
    <xf numFmtId="0" fontId="22" fillId="0" borderId="11" xfId="0" applyFont="1" applyBorder="1" applyAlignment="1" applyProtection="1">
      <protection locked="0"/>
    </xf>
    <xf numFmtId="182" fontId="84" fillId="4" borderId="11" xfId="0" applyNumberFormat="1" applyFont="1" applyFill="1" applyBorder="1" applyAlignment="1" applyProtection="1">
      <protection locked="0"/>
    </xf>
    <xf numFmtId="182" fontId="86" fillId="4" borderId="4" xfId="0" applyNumberFormat="1" applyFont="1" applyFill="1" applyBorder="1" applyAlignment="1" applyProtection="1">
      <alignment horizontal="center"/>
      <protection locked="0"/>
    </xf>
    <xf numFmtId="0" fontId="22" fillId="0" borderId="11" xfId="0" applyFont="1" applyBorder="1" applyAlignment="1" applyProtection="1">
      <alignment horizontal="center" vertical="top"/>
      <protection locked="0"/>
    </xf>
    <xf numFmtId="0" fontId="24" fillId="0" borderId="11" xfId="0" applyFont="1" applyBorder="1" applyAlignment="1" applyProtection="1">
      <alignment horizontal="center" vertical="top"/>
      <protection locked="0"/>
    </xf>
    <xf numFmtId="182" fontId="22" fillId="4" borderId="11" xfId="0" applyNumberFormat="1" applyFont="1" applyFill="1" applyBorder="1" applyAlignment="1" applyProtection="1">
      <alignment horizontal="center" vertical="top"/>
      <protection locked="0"/>
    </xf>
    <xf numFmtId="182" fontId="24" fillId="4" borderId="11" xfId="0" applyNumberFormat="1" applyFont="1" applyFill="1" applyBorder="1" applyAlignment="1" applyProtection="1">
      <alignment horizontal="left" vertical="center"/>
      <protection locked="0"/>
    </xf>
    <xf numFmtId="182" fontId="22" fillId="4" borderId="11" xfId="0" applyNumberFormat="1" applyFont="1" applyFill="1" applyBorder="1" applyAlignment="1" applyProtection="1">
      <alignment horizontal="center" vertical="center"/>
      <protection locked="0"/>
    </xf>
    <xf numFmtId="182" fontId="22" fillId="4" borderId="8" xfId="0" applyNumberFormat="1" applyFont="1" applyFill="1" applyBorder="1" applyAlignment="1" applyProtection="1">
      <alignment horizontal="center"/>
      <protection locked="0"/>
    </xf>
    <xf numFmtId="182" fontId="22" fillId="4" borderId="8" xfId="0" applyNumberFormat="1" applyFont="1" applyFill="1" applyBorder="1" applyAlignment="1" applyProtection="1">
      <alignment horizontal="right"/>
      <protection locked="0"/>
    </xf>
    <xf numFmtId="182" fontId="22" fillId="4" borderId="10" xfId="0" applyNumberFormat="1" applyFont="1" applyFill="1" applyBorder="1" applyAlignment="1" applyProtection="1">
      <alignment horizontal="left"/>
      <protection locked="0"/>
    </xf>
    <xf numFmtId="182" fontId="22" fillId="4" borderId="9" xfId="0" applyNumberFormat="1" applyFont="1" applyFill="1" applyBorder="1" applyAlignment="1" applyProtection="1">
      <alignment horizontal="left"/>
      <protection locked="0"/>
    </xf>
    <xf numFmtId="0" fontId="84" fillId="0" borderId="0" xfId="0" applyFont="1" applyAlignment="1" applyProtection="1">
      <protection locked="0"/>
    </xf>
    <xf numFmtId="0" fontId="84" fillId="0" borderId="0" xfId="0" quotePrefix="1" applyFont="1" applyAlignment="1" applyProtection="1">
      <alignment horizontal="left"/>
      <protection locked="0"/>
    </xf>
    <xf numFmtId="182" fontId="0" fillId="0" borderId="4" xfId="0" applyNumberFormat="1" applyBorder="1" applyAlignment="1"/>
    <xf numFmtId="0" fontId="84" fillId="0" borderId="9" xfId="0" applyFont="1" applyBorder="1" applyAlignment="1" applyProtection="1">
      <protection locked="0"/>
    </xf>
    <xf numFmtId="0" fontId="84" fillId="0" borderId="9" xfId="0" quotePrefix="1" applyFont="1" applyBorder="1" applyAlignment="1" applyProtection="1">
      <alignment horizontal="left"/>
      <protection locked="0"/>
    </xf>
    <xf numFmtId="182" fontId="0" fillId="0" borderId="8" xfId="0" applyNumberFormat="1" applyBorder="1" applyAlignment="1"/>
    <xf numFmtId="0" fontId="84" fillId="0" borderId="9" xfId="0" applyFont="1" applyBorder="1" applyAlignment="1" applyProtection="1">
      <alignment horizontal="left"/>
      <protection locked="0"/>
    </xf>
    <xf numFmtId="0" fontId="90" fillId="0" borderId="9" xfId="0" applyFont="1" applyBorder="1" applyAlignment="1" applyProtection="1">
      <protection locked="0"/>
    </xf>
    <xf numFmtId="182" fontId="0" fillId="0" borderId="41" xfId="0" applyNumberFormat="1" applyBorder="1" applyAlignment="1"/>
    <xf numFmtId="182" fontId="0" fillId="0" borderId="42" xfId="0" applyNumberFormat="1" applyBorder="1" applyAlignment="1"/>
    <xf numFmtId="182" fontId="0" fillId="0" borderId="43" xfId="0" applyNumberFormat="1" applyBorder="1" applyAlignment="1"/>
    <xf numFmtId="182" fontId="0" fillId="0" borderId="44" xfId="0" applyNumberFormat="1" applyBorder="1" applyAlignment="1"/>
    <xf numFmtId="182" fontId="0" fillId="0" borderId="45" xfId="0" applyNumberFormat="1" applyBorder="1" applyAlignment="1"/>
    <xf numFmtId="182" fontId="0" fillId="0" borderId="46" xfId="0" applyNumberFormat="1" applyBorder="1" applyAlignment="1"/>
    <xf numFmtId="184" fontId="92" fillId="0" borderId="10" xfId="0" applyNumberFormat="1" applyFont="1" applyBorder="1" applyAlignment="1" applyProtection="1">
      <protection locked="0"/>
    </xf>
    <xf numFmtId="0" fontId="84" fillId="0" borderId="10" xfId="0" applyFont="1" applyBorder="1" applyAlignment="1" applyProtection="1">
      <protection locked="0"/>
    </xf>
    <xf numFmtId="182" fontId="0" fillId="0" borderId="10" xfId="0" applyNumberFormat="1" applyBorder="1" applyAlignment="1">
      <alignment horizontal="right"/>
    </xf>
    <xf numFmtId="182" fontId="0" fillId="0" borderId="4" xfId="0" applyNumberFormat="1" applyBorder="1" applyAlignment="1">
      <alignment horizontal="right"/>
    </xf>
    <xf numFmtId="182" fontId="0" fillId="0" borderId="47" xfId="0" applyNumberFormat="1" applyBorder="1" applyAlignment="1"/>
    <xf numFmtId="182" fontId="0" fillId="0" borderId="48" xfId="0" applyNumberFormat="1" applyBorder="1" applyAlignment="1"/>
    <xf numFmtId="182" fontId="0" fillId="0" borderId="49" xfId="0" applyNumberFormat="1" applyBorder="1" applyAlignment="1"/>
    <xf numFmtId="182" fontId="22" fillId="4" borderId="8" xfId="0" applyNumberFormat="1" applyFont="1" applyFill="1" applyBorder="1" applyAlignment="1">
      <alignment horizontal="center"/>
    </xf>
    <xf numFmtId="182" fontId="22" fillId="4" borderId="8" xfId="0" applyNumberFormat="1" applyFont="1" applyFill="1" applyBorder="1" applyAlignment="1">
      <alignment horizontal="right"/>
    </xf>
    <xf numFmtId="182" fontId="22" fillId="4" borderId="10" xfId="0" applyNumberFormat="1" applyFont="1" applyFill="1" applyBorder="1" applyAlignment="1">
      <alignment horizontal="left"/>
    </xf>
    <xf numFmtId="182" fontId="22" fillId="4" borderId="9" xfId="0" applyNumberFormat="1" applyFont="1" applyFill="1" applyBorder="1" applyAlignment="1">
      <alignment horizontal="left"/>
    </xf>
    <xf numFmtId="182" fontId="22" fillId="4" borderId="4" xfId="0" applyNumberFormat="1" applyFont="1" applyFill="1" applyBorder="1" applyAlignment="1">
      <alignment horizontal="center"/>
    </xf>
    <xf numFmtId="0" fontId="93" fillId="0" borderId="9" xfId="0" applyFont="1" applyBorder="1" applyAlignment="1" applyProtection="1">
      <protection locked="0"/>
    </xf>
    <xf numFmtId="0" fontId="93" fillId="0" borderId="0" xfId="0" applyFont="1" applyAlignment="1" applyProtection="1">
      <protection locked="0"/>
    </xf>
    <xf numFmtId="184" fontId="92" fillId="0" borderId="9" xfId="0" applyNumberFormat="1" applyFont="1" applyBorder="1" applyAlignment="1" applyProtection="1">
      <protection locked="0"/>
    </xf>
    <xf numFmtId="184" fontId="84" fillId="0" borderId="9" xfId="0" applyNumberFormat="1" applyFont="1" applyBorder="1" applyAlignment="1" applyProtection="1">
      <protection locked="0"/>
    </xf>
    <xf numFmtId="182" fontId="0" fillId="0" borderId="44" xfId="0" applyNumberFormat="1" applyBorder="1" applyAlignment="1">
      <alignment horizontal="right"/>
    </xf>
    <xf numFmtId="182" fontId="0" fillId="0" borderId="47" xfId="0" applyNumberFormat="1" applyBorder="1" applyAlignment="1">
      <alignment horizontal="right"/>
    </xf>
    <xf numFmtId="182" fontId="84" fillId="0" borderId="0" xfId="0" applyNumberFormat="1" applyFont="1" applyAlignment="1" applyProtection="1">
      <protection locked="0"/>
    </xf>
    <xf numFmtId="182" fontId="0" fillId="0" borderId="0" xfId="0" applyNumberFormat="1" applyAlignment="1" applyProtection="1">
      <protection locked="0"/>
    </xf>
    <xf numFmtId="0" fontId="0" fillId="0" borderId="0" xfId="0" applyAlignment="1" applyProtection="1">
      <protection locked="0"/>
    </xf>
    <xf numFmtId="0" fontId="13" fillId="0" borderId="7" xfId="2" applyFill="1" applyBorder="1" applyAlignment="1" applyProtection="1">
      <alignment horizontal="center" vertical="center" wrapText="1"/>
    </xf>
    <xf numFmtId="176" fontId="70" fillId="4" borderId="35" xfId="1" applyNumberFormat="1" applyFont="1" applyFill="1" applyBorder="1" applyAlignment="1">
      <alignment horizontal="center" vertical="center" wrapText="1"/>
    </xf>
    <xf numFmtId="176" fontId="70" fillId="4" borderId="6" xfId="1" applyNumberFormat="1" applyFont="1" applyFill="1" applyBorder="1" applyAlignment="1">
      <alignment horizontal="center" vertical="center" wrapText="1"/>
    </xf>
    <xf numFmtId="176" fontId="70" fillId="4" borderId="7" xfId="1" applyNumberFormat="1" applyFont="1" applyFill="1" applyBorder="1" applyAlignment="1">
      <alignment horizontal="center" vertical="center" wrapText="1"/>
    </xf>
    <xf numFmtId="0" fontId="75" fillId="11" borderId="35" xfId="2" applyFont="1" applyFill="1" applyBorder="1" applyAlignment="1" applyProtection="1">
      <alignment horizontal="center" vertical="center" wrapText="1"/>
    </xf>
    <xf numFmtId="0" fontId="75" fillId="11" borderId="6" xfId="2" applyFont="1" applyFill="1" applyBorder="1" applyAlignment="1" applyProtection="1">
      <alignment horizontal="center" vertical="center" wrapText="1"/>
    </xf>
    <xf numFmtId="0" fontId="75" fillId="11" borderId="7" xfId="2" applyFont="1" applyFill="1" applyBorder="1" applyAlignment="1" applyProtection="1">
      <alignment horizontal="center" vertical="center" wrapText="1"/>
    </xf>
    <xf numFmtId="0" fontId="72" fillId="0" borderId="5" xfId="0" applyFont="1" applyBorder="1" applyAlignment="1">
      <alignment horizontal="center" vertical="center" wrapText="1"/>
    </xf>
    <xf numFmtId="0" fontId="72" fillId="0" borderId="6" xfId="0" applyFont="1" applyBorder="1" applyAlignment="1">
      <alignment horizontal="center" vertical="center" wrapText="1"/>
    </xf>
    <xf numFmtId="0" fontId="72" fillId="0" borderId="7" xfId="0" applyFont="1" applyBorder="1" applyAlignment="1">
      <alignment horizontal="center" vertical="center" wrapText="1"/>
    </xf>
    <xf numFmtId="0" fontId="75" fillId="11" borderId="5" xfId="2" applyFont="1" applyFill="1" applyBorder="1" applyAlignment="1" applyProtection="1">
      <alignment horizontal="center" vertical="center" wrapText="1"/>
    </xf>
    <xf numFmtId="0" fontId="13" fillId="5" borderId="35" xfId="2" applyFill="1" applyBorder="1" applyAlignment="1" applyProtection="1">
      <alignment horizontal="center" vertical="center" wrapText="1"/>
    </xf>
    <xf numFmtId="0" fontId="13" fillId="5" borderId="6" xfId="2" applyFill="1" applyBorder="1" applyAlignment="1" applyProtection="1">
      <alignment horizontal="center" vertical="center" wrapText="1"/>
    </xf>
    <xf numFmtId="0" fontId="13" fillId="5" borderId="7" xfId="2" applyFill="1" applyBorder="1" applyAlignment="1" applyProtection="1">
      <alignment horizontal="center" vertical="center" wrapText="1"/>
    </xf>
    <xf numFmtId="0" fontId="72" fillId="0" borderId="35" xfId="0" applyFont="1" applyBorder="1" applyAlignment="1">
      <alignment horizontal="center" vertical="center" wrapText="1"/>
    </xf>
    <xf numFmtId="0" fontId="71" fillId="0" borderId="5" xfId="0" applyFont="1" applyBorder="1" applyAlignment="1">
      <alignment horizontal="center" vertical="center" wrapText="1"/>
    </xf>
    <xf numFmtId="0" fontId="71" fillId="0" borderId="6" xfId="0" applyFont="1" applyBorder="1" applyAlignment="1">
      <alignment horizontal="center" vertical="center" wrapText="1"/>
    </xf>
    <xf numFmtId="0" fontId="71" fillId="0" borderId="7" xfId="0" applyFont="1" applyBorder="1" applyAlignment="1">
      <alignment horizontal="center" vertical="center" wrapText="1"/>
    </xf>
    <xf numFmtId="0" fontId="75" fillId="8" borderId="5" xfId="2" applyFont="1" applyFill="1" applyBorder="1" applyAlignment="1" applyProtection="1">
      <alignment horizontal="center" vertical="center" wrapText="1"/>
    </xf>
    <xf numFmtId="0" fontId="75" fillId="8" borderId="6" xfId="2" applyFont="1" applyFill="1" applyBorder="1" applyAlignment="1" applyProtection="1">
      <alignment horizontal="center" vertical="center" wrapText="1"/>
    </xf>
    <xf numFmtId="0" fontId="75" fillId="8" borderId="7" xfId="2" applyFont="1" applyFill="1" applyBorder="1" applyAlignment="1" applyProtection="1">
      <alignment horizontal="center" vertical="center" wrapText="1"/>
    </xf>
    <xf numFmtId="0" fontId="71" fillId="4" borderId="5" xfId="0" applyFont="1" applyFill="1" applyBorder="1" applyAlignment="1">
      <alignment horizontal="center" vertical="center" wrapText="1"/>
    </xf>
    <xf numFmtId="0" fontId="69" fillId="4" borderId="6" xfId="0" applyFont="1" applyFill="1" applyBorder="1" applyAlignment="1">
      <alignment horizontal="center" vertical="center" wrapText="1"/>
    </xf>
    <xf numFmtId="0" fontId="69" fillId="4" borderId="7" xfId="0" applyFont="1" applyFill="1" applyBorder="1" applyAlignment="1">
      <alignment horizontal="center" vertical="center" wrapText="1"/>
    </xf>
    <xf numFmtId="0" fontId="75" fillId="9" borderId="5" xfId="2" applyFont="1" applyFill="1" applyBorder="1" applyAlignment="1" applyProtection="1">
      <alignment horizontal="center" vertical="center" wrapText="1"/>
    </xf>
    <xf numFmtId="0" fontId="75" fillId="9" borderId="6" xfId="2" applyFont="1" applyFill="1" applyBorder="1" applyAlignment="1" applyProtection="1">
      <alignment horizontal="center" vertical="center"/>
    </xf>
    <xf numFmtId="0" fontId="75" fillId="9" borderId="7" xfId="2" applyFont="1" applyFill="1" applyBorder="1" applyAlignment="1" applyProtection="1">
      <alignment horizontal="center" vertical="center"/>
    </xf>
    <xf numFmtId="0" fontId="71" fillId="4" borderId="6" xfId="0" applyFont="1" applyFill="1" applyBorder="1" applyAlignment="1">
      <alignment horizontal="center" vertical="center" wrapText="1"/>
    </xf>
    <xf numFmtId="0" fontId="75" fillId="5" borderId="5" xfId="2" applyFont="1" applyFill="1" applyBorder="1" applyAlignment="1" applyProtection="1">
      <alignment horizontal="center" vertical="center" wrapText="1"/>
    </xf>
    <xf numFmtId="0" fontId="75" fillId="5" borderId="6" xfId="2" applyFont="1" applyFill="1" applyBorder="1" applyAlignment="1" applyProtection="1">
      <alignment horizontal="center" vertical="center" wrapText="1"/>
    </xf>
    <xf numFmtId="20" fontId="68" fillId="4" borderId="5" xfId="1" applyNumberFormat="1"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20" fontId="68" fillId="4" borderId="7" xfId="1" applyNumberFormat="1" applyFont="1" applyFill="1" applyBorder="1" applyAlignment="1">
      <alignment horizontal="center" vertical="center" wrapText="1"/>
    </xf>
    <xf numFmtId="0" fontId="71" fillId="0" borderId="4" xfId="0" applyFont="1" applyBorder="1" applyAlignment="1">
      <alignment horizontal="center" vertical="center" wrapText="1"/>
    </xf>
    <xf numFmtId="0" fontId="75" fillId="11" borderId="4" xfId="2" applyFont="1" applyFill="1" applyBorder="1" applyAlignment="1" applyProtection="1">
      <alignment horizontal="center" vertical="center" wrapText="1"/>
    </xf>
    <xf numFmtId="0" fontId="72" fillId="0" borderId="4" xfId="0" applyFont="1" applyBorder="1" applyAlignment="1">
      <alignment horizontal="center" vertical="center" wrapText="1"/>
    </xf>
    <xf numFmtId="0" fontId="71" fillId="4" borderId="7" xfId="0" applyFont="1" applyFill="1" applyBorder="1" applyAlignment="1">
      <alignment horizontal="center" vertical="center" wrapText="1"/>
    </xf>
    <xf numFmtId="0" fontId="71" fillId="4" borderId="35" xfId="0" applyFont="1" applyFill="1" applyBorder="1" applyAlignment="1">
      <alignment horizontal="center" vertical="center" wrapText="1"/>
    </xf>
    <xf numFmtId="0" fontId="75" fillId="5" borderId="35" xfId="2" applyFont="1" applyFill="1" applyBorder="1" applyAlignment="1" applyProtection="1">
      <alignment horizontal="center" vertical="center" wrapText="1"/>
    </xf>
    <xf numFmtId="0" fontId="75" fillId="5" borderId="7" xfId="2" applyFont="1" applyFill="1" applyBorder="1" applyAlignment="1" applyProtection="1">
      <alignment horizontal="center" vertical="center" wrapText="1"/>
    </xf>
    <xf numFmtId="0" fontId="69" fillId="0" borderId="6" xfId="0" applyFont="1" applyBorder="1" applyAlignment="1">
      <alignment horizontal="center" vertical="center" wrapText="1"/>
    </xf>
    <xf numFmtId="0" fontId="69" fillId="0" borderId="7" xfId="0" applyFont="1" applyBorder="1" applyAlignment="1">
      <alignment horizontal="center" vertical="center" wrapText="1"/>
    </xf>
    <xf numFmtId="0" fontId="75" fillId="10" borderId="5" xfId="2" applyFont="1" applyFill="1" applyBorder="1" applyAlignment="1" applyProtection="1">
      <alignment horizontal="center" vertical="center" wrapText="1"/>
    </xf>
    <xf numFmtId="0" fontId="75" fillId="10" borderId="6" xfId="2" applyFont="1" applyFill="1" applyBorder="1" applyAlignment="1" applyProtection="1">
      <alignment horizontal="center" vertical="center"/>
    </xf>
    <xf numFmtId="0" fontId="75" fillId="10" borderId="7" xfId="2" applyFont="1" applyFill="1" applyBorder="1" applyAlignment="1" applyProtection="1">
      <alignment horizontal="center" vertical="center"/>
    </xf>
    <xf numFmtId="0" fontId="17" fillId="0" borderId="17" xfId="0" applyFont="1" applyBorder="1" applyAlignment="1">
      <alignment vertical="top" wrapText="1"/>
    </xf>
    <xf numFmtId="0" fontId="69" fillId="0" borderId="0" xfId="0" applyFont="1" applyAlignment="1">
      <alignment vertical="top" wrapText="1"/>
    </xf>
    <xf numFmtId="0" fontId="69" fillId="0" borderId="0" xfId="0" applyFont="1" applyAlignment="1">
      <alignment vertical="center" wrapText="1"/>
    </xf>
    <xf numFmtId="0" fontId="68" fillId="4" borderId="4" xfId="0" applyFont="1" applyFill="1" applyBorder="1" applyAlignment="1">
      <alignment horizontal="center" vertical="center" wrapText="1"/>
    </xf>
    <xf numFmtId="0" fontId="19" fillId="11" borderId="35"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xf>
    <xf numFmtId="0" fontId="19" fillId="11" borderId="7" xfId="2" applyFont="1" applyFill="1" applyBorder="1" applyAlignment="1" applyProtection="1">
      <alignment horizontal="center" vertical="center"/>
    </xf>
    <xf numFmtId="0" fontId="11"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67" fillId="4" borderId="15"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16" xfId="0" applyFont="1" applyFill="1" applyBorder="1" applyAlignment="1">
      <alignment horizontal="center" vertical="center"/>
    </xf>
    <xf numFmtId="0" fontId="68" fillId="0" borderId="0" xfId="0" applyFont="1" applyAlignment="1">
      <alignment horizontal="center" vertical="top" wrapText="1"/>
    </xf>
    <xf numFmtId="0" fontId="68" fillId="0" borderId="18" xfId="0" applyFont="1" applyBorder="1" applyAlignment="1">
      <alignment horizontal="center" vertical="top" wrapText="1"/>
    </xf>
    <xf numFmtId="0" fontId="69" fillId="0" borderId="11" xfId="0" applyFont="1" applyBorder="1" applyAlignment="1">
      <alignment horizontal="center" vertical="top" wrapText="1"/>
    </xf>
    <xf numFmtId="0" fontId="69" fillId="0" borderId="16" xfId="0" applyFont="1" applyBorder="1" applyAlignment="1">
      <alignment horizontal="center" vertical="top" wrapText="1"/>
    </xf>
    <xf numFmtId="0" fontId="19" fillId="6" borderId="5" xfId="2" applyFont="1" applyFill="1" applyBorder="1" applyAlignment="1" applyProtection="1">
      <alignment horizontal="center" vertical="center" wrapText="1"/>
    </xf>
    <xf numFmtId="0" fontId="19" fillId="6" borderId="6" xfId="2" applyFont="1" applyFill="1" applyBorder="1" applyAlignment="1" applyProtection="1">
      <alignment horizontal="center" vertical="center"/>
    </xf>
    <xf numFmtId="0" fontId="19" fillId="6" borderId="7" xfId="2" applyFont="1" applyFill="1" applyBorder="1" applyAlignment="1" applyProtection="1">
      <alignment horizontal="center" vertical="center"/>
    </xf>
    <xf numFmtId="0" fontId="68" fillId="0" borderId="4" xfId="0" applyFont="1" applyBorder="1" applyAlignment="1">
      <alignment horizontal="center" vertical="center" wrapText="1"/>
    </xf>
    <xf numFmtId="0" fontId="70" fillId="0" borderId="8" xfId="0" applyFont="1" applyBorder="1" applyAlignment="1">
      <alignment horizontal="center" vertical="center"/>
    </xf>
    <xf numFmtId="0" fontId="70" fillId="0" borderId="9" xfId="0" applyFont="1" applyBorder="1" applyAlignment="1">
      <alignment horizontal="center" vertical="center"/>
    </xf>
    <xf numFmtId="0" fontId="70" fillId="0" borderId="10" xfId="0" applyFont="1" applyBorder="1" applyAlignment="1">
      <alignment horizontal="center" vertical="center"/>
    </xf>
    <xf numFmtId="0" fontId="17" fillId="0" borderId="13" xfId="0" applyFont="1" applyBorder="1" applyAlignment="1">
      <alignment vertical="top" wrapText="1"/>
    </xf>
    <xf numFmtId="0" fontId="69" fillId="0" borderId="12" xfId="0" applyFont="1" applyBorder="1" applyAlignment="1">
      <alignment vertical="top" wrapText="1"/>
    </xf>
    <xf numFmtId="0" fontId="69" fillId="0" borderId="12" xfId="0" applyFont="1" applyBorder="1" applyAlignment="1">
      <alignment horizontal="left" vertical="center" wrapText="1"/>
    </xf>
    <xf numFmtId="0" fontId="75" fillId="5" borderId="35" xfId="2" applyFont="1" applyFill="1" applyBorder="1" applyAlignment="1" applyProtection="1">
      <alignment horizontal="center" vertical="center"/>
    </xf>
    <xf numFmtId="0" fontId="75" fillId="5" borderId="6" xfId="2" applyFont="1" applyFill="1" applyBorder="1" applyAlignment="1" applyProtection="1">
      <alignment horizontal="center" vertical="center"/>
    </xf>
    <xf numFmtId="0" fontId="75" fillId="5" borderId="7" xfId="2" applyFont="1" applyFill="1" applyBorder="1" applyAlignment="1" applyProtection="1">
      <alignment horizontal="center" vertical="center"/>
    </xf>
    <xf numFmtId="0" fontId="75" fillId="5" borderId="30" xfId="2" applyFont="1" applyFill="1" applyBorder="1" applyAlignment="1" applyProtection="1">
      <alignment horizontal="center" vertical="center" wrapText="1"/>
    </xf>
    <xf numFmtId="0" fontId="75" fillId="7" borderId="5" xfId="2" applyFont="1" applyFill="1" applyBorder="1" applyAlignment="1" applyProtection="1">
      <alignment horizontal="center" vertical="center" wrapText="1"/>
    </xf>
    <xf numFmtId="0" fontId="75" fillId="7" borderId="6" xfId="2" applyFont="1" applyFill="1" applyBorder="1" applyAlignment="1" applyProtection="1">
      <alignment horizontal="center" vertical="center"/>
    </xf>
    <xf numFmtId="0" fontId="75" fillId="7" borderId="7" xfId="2" applyFont="1" applyFill="1" applyBorder="1" applyAlignment="1" applyProtection="1">
      <alignment horizontal="center" vertical="center"/>
    </xf>
    <xf numFmtId="182" fontId="85" fillId="0" borderId="12" xfId="0" applyNumberFormat="1" applyFont="1" applyBorder="1" applyAlignment="1" applyProtection="1">
      <protection locked="0"/>
    </xf>
    <xf numFmtId="182" fontId="0" fillId="0" borderId="12" xfId="0" applyNumberFormat="1" applyBorder="1" applyAlignment="1" applyProtection="1">
      <protection locked="0"/>
    </xf>
    <xf numFmtId="182" fontId="84" fillId="0" borderId="12" xfId="0" applyNumberFormat="1" applyFont="1" applyBorder="1" applyAlignment="1" applyProtection="1">
      <alignment horizontal="right"/>
      <protection locked="0"/>
    </xf>
    <xf numFmtId="182" fontId="85" fillId="0" borderId="0" xfId="0" applyNumberFormat="1" applyFont="1" applyAlignment="1" applyProtection="1">
      <protection locked="0"/>
    </xf>
    <xf numFmtId="182" fontId="0" fillId="0" borderId="0" xfId="0" applyNumberFormat="1" applyAlignment="1" applyProtection="1">
      <protection locked="0"/>
    </xf>
    <xf numFmtId="0" fontId="24" fillId="0" borderId="12" xfId="0" applyFont="1" applyBorder="1" applyProtection="1">
      <alignment vertical="center"/>
      <protection locked="0"/>
    </xf>
    <xf numFmtId="0" fontId="27" fillId="0" borderId="12" xfId="0" applyFont="1" applyBorder="1" applyProtection="1">
      <alignment vertical="center"/>
      <protection locked="0"/>
    </xf>
    <xf numFmtId="0" fontId="27" fillId="0" borderId="14" xfId="0" applyFont="1" applyBorder="1" applyProtection="1">
      <alignment vertical="center"/>
      <protection locked="0"/>
    </xf>
    <xf numFmtId="0" fontId="27" fillId="0" borderId="11" xfId="0" applyFont="1" applyBorder="1" applyProtection="1">
      <alignment vertical="center"/>
      <protection locked="0"/>
    </xf>
    <xf numFmtId="0" fontId="27" fillId="0" borderId="16" xfId="0" applyFont="1" applyBorder="1" applyProtection="1">
      <alignment vertical="center"/>
      <protection locked="0"/>
    </xf>
    <xf numFmtId="182" fontId="22" fillId="4" borderId="8" xfId="0" applyNumberFormat="1" applyFont="1" applyFill="1" applyBorder="1" applyAlignment="1">
      <alignment horizontal="center"/>
    </xf>
    <xf numFmtId="182" fontId="22" fillId="4" borderId="10" xfId="0" applyNumberFormat="1" applyFont="1" applyFill="1" applyBorder="1" applyAlignment="1">
      <alignment horizontal="center"/>
    </xf>
    <xf numFmtId="0" fontId="84" fillId="0" borderId="4" xfId="0" applyFont="1" applyBorder="1" applyAlignment="1" applyProtection="1">
      <alignment horizontal="center"/>
      <protection locked="0"/>
    </xf>
    <xf numFmtId="0" fontId="22" fillId="0" borderId="4" xfId="0" applyFont="1" applyBorder="1" applyAlignment="1" applyProtection="1">
      <alignment horizontal="center"/>
      <protection locked="0"/>
    </xf>
    <xf numFmtId="183" fontId="87" fillId="0" borderId="0" xfId="0" applyNumberFormat="1" applyFont="1" applyAlignment="1" applyProtection="1">
      <alignment horizontal="center" vertical="center"/>
      <protection locked="0"/>
    </xf>
    <xf numFmtId="183" fontId="89" fillId="0" borderId="0" xfId="0" applyNumberFormat="1" applyFont="1" applyAlignment="1" applyProtection="1">
      <alignment horizontal="center" vertical="center"/>
      <protection locked="0"/>
    </xf>
    <xf numFmtId="182" fontId="22" fillId="4" borderId="8" xfId="0" applyNumberFormat="1" applyFont="1" applyFill="1" applyBorder="1" applyAlignment="1" applyProtection="1">
      <alignment horizontal="center"/>
      <protection locked="0"/>
    </xf>
    <xf numFmtId="182" fontId="22" fillId="4" borderId="10" xfId="0" applyNumberFormat="1" applyFont="1" applyFill="1" applyBorder="1" applyAlignment="1" applyProtection="1">
      <alignment horizontal="center"/>
      <protection locked="0"/>
    </xf>
    <xf numFmtId="0" fontId="96" fillId="0" borderId="50" xfId="127" applyFont="1" applyBorder="1" applyAlignment="1">
      <alignment horizontal="center" vertical="center"/>
    </xf>
    <xf numFmtId="0" fontId="97" fillId="0" borderId="0" xfId="0" applyFont="1" applyAlignment="1"/>
    <xf numFmtId="0" fontId="96" fillId="0" borderId="50" xfId="127" applyFont="1" applyBorder="1" applyAlignment="1">
      <alignment horizontal="center" vertical="center"/>
    </xf>
    <xf numFmtId="37" fontId="37" fillId="0" borderId="0" xfId="10" applyNumberFormat="1" applyAlignment="1"/>
    <xf numFmtId="0" fontId="96" fillId="0" borderId="51" xfId="127" applyFont="1" applyBorder="1"/>
    <xf numFmtId="0" fontId="96" fillId="0" borderId="52" xfId="127" applyFont="1" applyBorder="1"/>
    <xf numFmtId="37" fontId="100" fillId="0" borderId="0" xfId="128" applyFont="1"/>
    <xf numFmtId="0" fontId="101" fillId="0" borderId="53" xfId="0" applyFont="1" applyBorder="1" applyAlignment="1">
      <alignment horizontal="center" vertical="center"/>
    </xf>
    <xf numFmtId="0" fontId="0" fillId="0" borderId="0" xfId="0">
      <alignment vertical="center"/>
    </xf>
    <xf numFmtId="0" fontId="102" fillId="0" borderId="52" xfId="0" applyFont="1" applyBorder="1" applyAlignment="1" applyProtection="1">
      <alignment horizontal="right" vertical="center"/>
      <protection locked="0"/>
    </xf>
    <xf numFmtId="37" fontId="100" fillId="0" borderId="0" xfId="128" applyFont="1" applyAlignment="1">
      <alignment horizontal="center" vertical="center"/>
    </xf>
    <xf numFmtId="0" fontId="96" fillId="0" borderId="54" xfId="127" applyFont="1" applyBorder="1" applyAlignment="1">
      <alignment horizontal="center" vertical="center"/>
    </xf>
    <xf numFmtId="0" fontId="96" fillId="0" borderId="50" xfId="0" applyFont="1" applyBorder="1" applyAlignment="1">
      <alignment horizontal="center" vertical="center"/>
    </xf>
    <xf numFmtId="0" fontId="96" fillId="0" borderId="55" xfId="127" applyFont="1" applyBorder="1" applyAlignment="1">
      <alignment horizontal="center" vertical="center"/>
    </xf>
    <xf numFmtId="0" fontId="96" fillId="0" borderId="50" xfId="127" applyFont="1" applyBorder="1" applyAlignment="1">
      <alignment horizontal="center" vertical="center" wrapText="1"/>
    </xf>
    <xf numFmtId="0" fontId="96" fillId="0" borderId="55" xfId="127" applyFont="1" applyBorder="1" applyAlignment="1">
      <alignment horizontal="center" vertical="center" wrapText="1"/>
    </xf>
    <xf numFmtId="37" fontId="100" fillId="0" borderId="0" xfId="128" applyFont="1" applyAlignment="1">
      <alignment vertical="center"/>
    </xf>
    <xf numFmtId="0" fontId="96" fillId="0" borderId="56" xfId="127" applyFont="1" applyBorder="1" applyAlignment="1">
      <alignment horizontal="left" vertical="center"/>
    </xf>
    <xf numFmtId="185" fontId="96" fillId="0" borderId="0" xfId="0" applyNumberFormat="1" applyFont="1" applyAlignment="1"/>
    <xf numFmtId="41" fontId="96" fillId="0" borderId="0" xfId="0" applyNumberFormat="1" applyFont="1" applyAlignment="1"/>
    <xf numFmtId="0" fontId="96" fillId="0" borderId="57" xfId="127" applyFont="1" applyBorder="1" applyAlignment="1">
      <alignment horizontal="left" vertical="center" indent="2"/>
    </xf>
    <xf numFmtId="186" fontId="96" fillId="0" borderId="0" xfId="127" applyNumberFormat="1" applyFont="1" applyAlignment="1">
      <alignment horizontal="right" vertical="center"/>
    </xf>
    <xf numFmtId="41" fontId="96" fillId="0" borderId="0" xfId="127" applyNumberFormat="1" applyFont="1" applyAlignment="1">
      <alignment horizontal="right" vertical="center"/>
    </xf>
    <xf numFmtId="0" fontId="96" fillId="0" borderId="57" xfId="129" applyFont="1" applyBorder="1" applyAlignment="1">
      <alignment horizontal="left" vertical="center" wrapText="1" indent="2"/>
    </xf>
    <xf numFmtId="41" fontId="96" fillId="0" borderId="0" xfId="127" applyNumberFormat="1" applyFont="1" applyAlignment="1">
      <alignment vertical="center"/>
    </xf>
    <xf numFmtId="41" fontId="96" fillId="0" borderId="0" xfId="0" applyNumberFormat="1" applyFont="1">
      <alignment vertical="center"/>
    </xf>
    <xf numFmtId="0" fontId="96" fillId="0" borderId="58" xfId="129" applyFont="1" applyBorder="1" applyAlignment="1">
      <alignment horizontal="left" vertical="center" wrapText="1" indent="2"/>
    </xf>
    <xf numFmtId="185" fontId="96" fillId="0" borderId="52" xfId="0" applyNumberFormat="1" applyFont="1" applyBorder="1" applyAlignment="1"/>
    <xf numFmtId="41" fontId="96" fillId="0" borderId="11" xfId="0" applyNumberFormat="1" applyFont="1" applyBorder="1" applyAlignment="1"/>
    <xf numFmtId="41" fontId="96" fillId="0" borderId="52" xfId="127" applyNumberFormat="1" applyFont="1" applyBorder="1" applyAlignment="1">
      <alignment vertical="center"/>
    </xf>
    <xf numFmtId="0" fontId="102" fillId="0" borderId="0" xfId="0" applyFont="1" applyAlignment="1">
      <alignment horizontal="left" vertical="center"/>
    </xf>
    <xf numFmtId="0" fontId="96" fillId="0" borderId="0" xfId="0" applyFont="1" applyAlignment="1">
      <alignment horizontal="center"/>
    </xf>
    <xf numFmtId="0" fontId="102" fillId="0" borderId="0" xfId="0" applyFont="1" applyAlignment="1">
      <alignment horizontal="right" vertical="center"/>
    </xf>
    <xf numFmtId="0" fontId="102" fillId="0" borderId="0" xfId="0" applyFont="1">
      <alignment vertical="center"/>
    </xf>
    <xf numFmtId="187" fontId="103" fillId="0" borderId="0" xfId="130" applyFont="1" applyAlignment="1" applyProtection="1">
      <alignment horizontal="left" vertical="center"/>
      <protection locked="0"/>
    </xf>
    <xf numFmtId="0" fontId="104" fillId="0" borderId="0" xfId="0" applyFont="1" applyAlignment="1"/>
    <xf numFmtId="41" fontId="96" fillId="0" borderId="0" xfId="0" applyNumberFormat="1" applyFont="1" applyAlignment="1">
      <alignment horizontal="right"/>
    </xf>
    <xf numFmtId="41" fontId="96" fillId="0" borderId="0" xfId="0" applyNumberFormat="1" applyFont="1" applyAlignment="1">
      <alignment horizontal="right" vertical="center"/>
    </xf>
    <xf numFmtId="0" fontId="105" fillId="0" borderId="59" xfId="0" applyFont="1" applyBorder="1" applyAlignment="1">
      <alignment horizontal="center" vertical="center"/>
    </xf>
    <xf numFmtId="0" fontId="105" fillId="0" borderId="0" xfId="0" applyFont="1">
      <alignment vertical="center"/>
    </xf>
    <xf numFmtId="0" fontId="105" fillId="0" borderId="60" xfId="0" applyFont="1" applyBorder="1" applyAlignment="1">
      <alignment horizontal="center" vertical="center"/>
    </xf>
    <xf numFmtId="0" fontId="105" fillId="0" borderId="61" xfId="0" applyFont="1" applyBorder="1" applyAlignment="1">
      <alignment horizontal="center" vertical="center"/>
    </xf>
    <xf numFmtId="0" fontId="105" fillId="0" borderId="62" xfId="0" applyFont="1" applyBorder="1" applyAlignment="1">
      <alignment horizontal="left" vertical="center"/>
    </xf>
    <xf numFmtId="0" fontId="105" fillId="0" borderId="63" xfId="0" applyFont="1" applyBorder="1" applyAlignment="1">
      <alignment horizontal="left" vertical="center"/>
    </xf>
    <xf numFmtId="0" fontId="37" fillId="0" borderId="0" xfId="10">
      <alignment vertical="center"/>
    </xf>
    <xf numFmtId="0" fontId="106" fillId="0" borderId="64" xfId="0" applyFont="1" applyBorder="1" applyAlignment="1">
      <alignment horizontal="center" vertical="center"/>
    </xf>
    <xf numFmtId="0" fontId="105" fillId="0" borderId="0" xfId="0" applyFont="1" applyAlignment="1">
      <alignment horizontal="center" vertical="center"/>
    </xf>
    <xf numFmtId="0" fontId="100" fillId="0" borderId="63" xfId="0" applyFont="1" applyBorder="1" applyAlignment="1">
      <alignment horizontal="right"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pplyAlignment="1">
      <alignment horizontal="center" vertical="center" wrapText="1"/>
    </xf>
    <xf numFmtId="0" fontId="105" fillId="0" borderId="64" xfId="0" applyFont="1" applyBorder="1">
      <alignment vertical="center"/>
    </xf>
    <xf numFmtId="0" fontId="22" fillId="0" borderId="67" xfId="0" applyFont="1" applyBorder="1" applyAlignment="1">
      <alignment horizontal="center" vertical="center"/>
    </xf>
    <xf numFmtId="0" fontId="22" fillId="0" borderId="63" xfId="0" applyFont="1" applyBorder="1" applyAlignment="1">
      <alignment horizontal="center" vertical="center"/>
    </xf>
    <xf numFmtId="0" fontId="22" fillId="0" borderId="68" xfId="0" applyFont="1" applyBorder="1" applyAlignment="1">
      <alignment horizontal="center" vertical="center"/>
    </xf>
    <xf numFmtId="0" fontId="22" fillId="0" borderId="62" xfId="0" applyFont="1" applyBorder="1" applyAlignment="1">
      <alignment horizontal="center" vertical="center"/>
    </xf>
    <xf numFmtId="0" fontId="22" fillId="0" borderId="69" xfId="0" applyFont="1" applyBorder="1" applyAlignment="1">
      <alignment horizontal="center" vertical="center" wrapText="1"/>
    </xf>
    <xf numFmtId="0" fontId="22" fillId="0" borderId="70" xfId="0" applyFont="1" applyBorder="1" applyAlignment="1">
      <alignment horizontal="center" vertical="center"/>
    </xf>
    <xf numFmtId="0" fontId="22" fillId="0" borderId="18" xfId="0" applyFont="1" applyBorder="1" applyAlignment="1">
      <alignment horizontal="center" vertical="center" wrapText="1"/>
    </xf>
    <xf numFmtId="0" fontId="22" fillId="0" borderId="15" xfId="0" applyFont="1" applyBorder="1">
      <alignment vertical="center"/>
    </xf>
    <xf numFmtId="0" fontId="22" fillId="0" borderId="71" xfId="0" applyFont="1" applyBorder="1">
      <alignment vertical="center"/>
    </xf>
    <xf numFmtId="183" fontId="22" fillId="0" borderId="11" xfId="0" applyNumberFormat="1" applyFont="1" applyBorder="1">
      <alignment vertical="center"/>
    </xf>
    <xf numFmtId="188" fontId="22" fillId="0" borderId="15" xfId="0" applyNumberFormat="1" applyFont="1" applyBorder="1">
      <alignment vertical="center"/>
    </xf>
    <xf numFmtId="0" fontId="22" fillId="0" borderId="13" xfId="0" applyFont="1" applyBorder="1">
      <alignment vertical="center"/>
    </xf>
    <xf numFmtId="0" fontId="22" fillId="0" borderId="72" xfId="0" applyFont="1" applyBorder="1">
      <alignment vertical="center"/>
    </xf>
    <xf numFmtId="183" fontId="22" fillId="0" borderId="10" xfId="0" applyNumberFormat="1" applyFont="1" applyBorder="1">
      <alignment vertical="center"/>
    </xf>
    <xf numFmtId="183" fontId="22" fillId="0" borderId="9" xfId="0" applyNumberFormat="1" applyFont="1" applyBorder="1">
      <alignment vertical="center"/>
    </xf>
    <xf numFmtId="188" fontId="22" fillId="0" borderId="8" xfId="0" applyNumberFormat="1" applyFont="1" applyBorder="1">
      <alignment vertical="center"/>
    </xf>
    <xf numFmtId="0" fontId="22" fillId="0" borderId="8" xfId="0" applyFont="1" applyBorder="1">
      <alignment vertical="center"/>
    </xf>
    <xf numFmtId="0" fontId="22" fillId="0" borderId="73" xfId="0" applyFont="1" applyBorder="1">
      <alignment vertical="center"/>
    </xf>
    <xf numFmtId="183" fontId="22" fillId="0" borderId="8" xfId="0" applyNumberFormat="1" applyFont="1" applyBorder="1">
      <alignment vertical="center"/>
    </xf>
    <xf numFmtId="0" fontId="22" fillId="0" borderId="16" xfId="0" applyFont="1" applyBorder="1" applyAlignment="1">
      <alignment horizontal="center" vertical="center" wrapText="1"/>
    </xf>
    <xf numFmtId="0" fontId="22" fillId="0" borderId="4" xfId="0" applyFont="1" applyBorder="1">
      <alignment vertical="center"/>
    </xf>
    <xf numFmtId="0" fontId="22" fillId="0" borderId="74" xfId="0" applyFont="1" applyBorder="1">
      <alignment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183" fontId="22" fillId="38" borderId="8" xfId="0" applyNumberFormat="1" applyFont="1" applyFill="1" applyBorder="1">
      <alignment vertical="center"/>
    </xf>
    <xf numFmtId="0" fontId="22" fillId="0" borderId="6" xfId="0" applyFont="1" applyBorder="1">
      <alignment vertical="center"/>
    </xf>
    <xf numFmtId="0" fontId="22" fillId="0" borderId="75" xfId="0" applyFont="1" applyBorder="1">
      <alignment vertical="center"/>
    </xf>
    <xf numFmtId="0" fontId="22" fillId="0" borderId="74" xfId="0" applyFont="1" applyBorder="1">
      <alignment vertical="center"/>
    </xf>
    <xf numFmtId="0" fontId="22" fillId="0" borderId="7" xfId="0" applyFont="1" applyBorder="1">
      <alignment vertical="center"/>
    </xf>
    <xf numFmtId="0" fontId="22" fillId="0" borderId="35" xfId="0" applyFont="1" applyBorder="1">
      <alignment vertical="center"/>
    </xf>
    <xf numFmtId="188" fontId="22" fillId="0" borderId="10" xfId="0" applyNumberFormat="1" applyFont="1" applyBorder="1">
      <alignment vertical="center"/>
    </xf>
    <xf numFmtId="188" fontId="22" fillId="0" borderId="10" xfId="0" applyNumberFormat="1" applyFont="1" applyBorder="1" applyAlignment="1">
      <alignment horizontal="right" vertical="center"/>
    </xf>
    <xf numFmtId="183" fontId="22" fillId="0" borderId="10" xfId="0" applyNumberFormat="1" applyFont="1" applyBorder="1" applyAlignment="1">
      <alignment horizontal="right" vertical="center"/>
    </xf>
    <xf numFmtId="183" fontId="22" fillId="38" borderId="10" xfId="0" applyNumberFormat="1" applyFont="1" applyFill="1" applyBorder="1">
      <alignment vertical="center"/>
    </xf>
    <xf numFmtId="0" fontId="22" fillId="0" borderId="16" xfId="0" applyFont="1" applyBorder="1" applyAlignment="1">
      <alignment horizontal="center" vertical="center"/>
    </xf>
    <xf numFmtId="0" fontId="22" fillId="0" borderId="76" xfId="0" applyFont="1" applyBorder="1">
      <alignment vertical="center"/>
    </xf>
    <xf numFmtId="0" fontId="22" fillId="0" borderId="77" xfId="0" applyFont="1" applyBorder="1">
      <alignment vertical="center"/>
    </xf>
    <xf numFmtId="188" fontId="22" fillId="0" borderId="78" xfId="0" applyNumberFormat="1" applyFont="1" applyBorder="1">
      <alignment vertical="center"/>
    </xf>
    <xf numFmtId="183" fontId="22" fillId="0" borderId="76" xfId="0" applyNumberFormat="1" applyFont="1" applyBorder="1">
      <alignment vertical="center"/>
    </xf>
    <xf numFmtId="183" fontId="22" fillId="38" borderId="69" xfId="0" applyNumberFormat="1" applyFont="1" applyFill="1" applyBorder="1">
      <alignment vertical="center"/>
    </xf>
    <xf numFmtId="0" fontId="105" fillId="0" borderId="0" xfId="0" applyFont="1" applyAlignment="1">
      <alignment horizontal="left" vertical="center"/>
    </xf>
    <xf numFmtId="0" fontId="105" fillId="0" borderId="0" xfId="0" applyFont="1" applyAlignment="1">
      <alignment horizontal="right" vertical="center"/>
    </xf>
    <xf numFmtId="0" fontId="105" fillId="0" borderId="0" xfId="0" applyFont="1" applyAlignment="1"/>
    <xf numFmtId="0" fontId="105" fillId="0" borderId="0" xfId="0" applyFont="1" applyAlignment="1">
      <alignment horizontal="right"/>
    </xf>
    <xf numFmtId="0" fontId="105" fillId="0" borderId="0" xfId="0" quotePrefix="1" applyFont="1">
      <alignment vertical="center"/>
    </xf>
    <xf numFmtId="188" fontId="22" fillId="0" borderId="16" xfId="0" applyNumberFormat="1" applyFont="1" applyBorder="1">
      <alignment vertical="center"/>
    </xf>
    <xf numFmtId="188" fontId="22" fillId="0" borderId="16" xfId="0" applyNumberFormat="1" applyFont="1" applyBorder="1" applyAlignment="1">
      <alignment horizontal="right" vertical="center"/>
    </xf>
    <xf numFmtId="188" fontId="22" fillId="38" borderId="15" xfId="0" applyNumberFormat="1" applyFont="1" applyFill="1" applyBorder="1">
      <alignment vertical="center"/>
    </xf>
    <xf numFmtId="188" fontId="22" fillId="38" borderId="8" xfId="0" applyNumberFormat="1" applyFont="1" applyFill="1" applyBorder="1">
      <alignment vertical="center"/>
    </xf>
    <xf numFmtId="0" fontId="84" fillId="0" borderId="4" xfId="4" applyFont="1" applyBorder="1" applyAlignment="1" applyProtection="1">
      <alignment horizontal="center" vertical="center"/>
      <protection locked="0"/>
    </xf>
    <xf numFmtId="0" fontId="84" fillId="0" borderId="0" xfId="4" applyFont="1" applyAlignment="1" applyProtection="1">
      <alignment horizontal="center" vertical="center"/>
      <protection locked="0"/>
    </xf>
    <xf numFmtId="0" fontId="84" fillId="0" borderId="0" xfId="4" applyFont="1" applyAlignment="1" applyProtection="1">
      <alignment vertical="center"/>
      <protection locked="0"/>
    </xf>
    <xf numFmtId="0" fontId="84" fillId="0" borderId="4" xfId="4" applyFont="1" applyBorder="1" applyAlignment="1" applyProtection="1">
      <alignment horizontal="center" vertical="center"/>
      <protection locked="0"/>
    </xf>
    <xf numFmtId="0" fontId="37" fillId="0" borderId="0" xfId="10" applyAlignment="1" applyProtection="1">
      <alignment vertical="center"/>
      <protection locked="0"/>
    </xf>
    <xf numFmtId="0" fontId="84" fillId="0" borderId="11" xfId="4" applyFont="1" applyBorder="1" applyAlignment="1" applyProtection="1">
      <alignment vertical="center"/>
      <protection locked="0"/>
    </xf>
    <xf numFmtId="0" fontId="84" fillId="0" borderId="11" xfId="4" applyFont="1" applyBorder="1" applyAlignment="1" applyProtection="1">
      <alignment horizontal="center" vertical="center"/>
      <protection locked="0"/>
    </xf>
    <xf numFmtId="0" fontId="22" fillId="0" borderId="0" xfId="4" applyFont="1" applyAlignment="1" applyProtection="1">
      <alignment vertical="center"/>
      <protection locked="0"/>
    </xf>
    <xf numFmtId="0" fontId="107" fillId="0" borderId="12" xfId="4" applyFont="1" applyBorder="1" applyAlignment="1" applyProtection="1">
      <alignment horizontal="center" vertical="center"/>
      <protection locked="0"/>
    </xf>
    <xf numFmtId="0" fontId="16" fillId="0" borderId="12" xfId="4" applyBorder="1" applyAlignment="1">
      <alignment horizontal="center" vertical="center"/>
    </xf>
    <xf numFmtId="0" fontId="108" fillId="0" borderId="0" xfId="4" applyFont="1" applyAlignment="1" applyProtection="1">
      <alignment vertical="center"/>
      <protection locked="0"/>
    </xf>
    <xf numFmtId="0" fontId="67" fillId="0" borderId="0" xfId="4" applyFont="1" applyAlignment="1" applyProtection="1">
      <alignment horizontal="center" vertical="center"/>
      <protection locked="0"/>
    </xf>
    <xf numFmtId="0" fontId="4" fillId="0" borderId="0" xfId="4" applyFont="1" applyAlignment="1" applyProtection="1">
      <alignment horizontal="center" vertical="center"/>
      <protection locked="0"/>
    </xf>
    <xf numFmtId="0" fontId="4" fillId="0" borderId="0" xfId="4" applyFont="1" applyAlignment="1" applyProtection="1">
      <alignment horizontal="left" vertical="center"/>
      <protection locked="0"/>
    </xf>
    <xf numFmtId="0" fontId="100" fillId="0" borderId="0" xfId="4" applyFont="1" applyAlignment="1" applyProtection="1">
      <alignment horizontal="right"/>
      <protection locked="0"/>
    </xf>
    <xf numFmtId="0" fontId="100" fillId="0" borderId="0" xfId="4" applyFont="1" applyProtection="1">
      <protection locked="0"/>
    </xf>
    <xf numFmtId="0" fontId="3" fillId="0" borderId="65" xfId="4" applyFont="1" applyBorder="1" applyAlignment="1" applyProtection="1">
      <alignment horizontal="center" vertical="center"/>
      <protection locked="0"/>
    </xf>
    <xf numFmtId="0" fontId="3" fillId="0" borderId="79" xfId="4" applyFont="1" applyBorder="1" applyAlignment="1" applyProtection="1">
      <alignment horizontal="center" vertical="center"/>
      <protection locked="0"/>
    </xf>
    <xf numFmtId="0" fontId="3" fillId="0" borderId="80" xfId="4" applyFont="1" applyBorder="1" applyAlignment="1" applyProtection="1">
      <alignment horizontal="center" vertical="center"/>
      <protection locked="0"/>
    </xf>
    <xf numFmtId="0" fontId="3" fillId="0" borderId="81" xfId="4" applyFont="1" applyBorder="1" applyAlignment="1" applyProtection="1">
      <alignment horizontal="center" vertical="center"/>
      <protection locked="0"/>
    </xf>
    <xf numFmtId="0" fontId="3" fillId="0" borderId="82" xfId="4" applyFont="1" applyBorder="1" applyAlignment="1" applyProtection="1">
      <alignment horizontal="center" vertical="center"/>
      <protection locked="0"/>
    </xf>
    <xf numFmtId="0" fontId="3" fillId="0" borderId="83" xfId="4" applyFont="1" applyBorder="1" applyAlignment="1" applyProtection="1">
      <alignment horizontal="center" vertical="center"/>
      <protection locked="0"/>
    </xf>
    <xf numFmtId="0" fontId="100" fillId="0" borderId="0" xfId="4" applyFont="1" applyAlignment="1" applyProtection="1">
      <alignment horizontal="center" vertical="center"/>
      <protection locked="0"/>
    </xf>
    <xf numFmtId="0" fontId="3" fillId="0" borderId="84"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4" xfId="4" applyFont="1" applyBorder="1" applyAlignment="1" applyProtection="1">
      <alignment horizontal="center" vertical="center"/>
      <protection locked="0"/>
    </xf>
    <xf numFmtId="0" fontId="3" fillId="0" borderId="68" xfId="4" applyFont="1" applyBorder="1" applyAlignment="1" applyProtection="1">
      <alignment horizontal="center" vertical="center"/>
      <protection locked="0"/>
    </xf>
    <xf numFmtId="0" fontId="3" fillId="0" borderId="85" xfId="4" applyFont="1" applyBorder="1" applyAlignment="1" applyProtection="1">
      <alignment horizontal="center" vertical="center"/>
      <protection locked="0"/>
    </xf>
    <xf numFmtId="0" fontId="3" fillId="0" borderId="78" xfId="4" applyFont="1" applyBorder="1" applyAlignment="1" applyProtection="1">
      <alignment horizontal="center" vertical="center"/>
      <protection locked="0"/>
    </xf>
    <xf numFmtId="0" fontId="3" fillId="0" borderId="86"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41" fontId="100" fillId="0" borderId="16" xfId="4" quotePrefix="1" applyNumberFormat="1" applyFont="1" applyBorder="1" applyAlignment="1" applyProtection="1">
      <alignment horizontal="center" vertical="center"/>
      <protection hidden="1"/>
    </xf>
    <xf numFmtId="41" fontId="100" fillId="0" borderId="81" xfId="4" quotePrefix="1" applyNumberFormat="1" applyFont="1" applyBorder="1" applyAlignment="1" applyProtection="1">
      <alignment horizontal="center" vertical="center"/>
      <protection hidden="1"/>
    </xf>
    <xf numFmtId="0" fontId="3" fillId="0" borderId="73" xfId="4" applyFont="1" applyBorder="1" applyAlignment="1" applyProtection="1">
      <alignment horizontal="center" vertical="center"/>
      <protection locked="0"/>
    </xf>
    <xf numFmtId="41" fontId="100" fillId="0" borderId="10" xfId="4" quotePrefix="1" applyNumberFormat="1" applyFont="1" applyBorder="1" applyAlignment="1" applyProtection="1">
      <alignment horizontal="center" vertical="center"/>
      <protection hidden="1"/>
    </xf>
    <xf numFmtId="41" fontId="100" fillId="0" borderId="4" xfId="4" quotePrefix="1" applyNumberFormat="1" applyFont="1" applyBorder="1" applyAlignment="1" applyProtection="1">
      <alignment horizontal="center" vertical="center"/>
      <protection hidden="1"/>
    </xf>
    <xf numFmtId="0" fontId="3" fillId="0" borderId="77" xfId="4" applyFont="1" applyBorder="1" applyAlignment="1" applyProtection="1">
      <alignment horizontal="center" vertical="center"/>
      <protection locked="0"/>
    </xf>
    <xf numFmtId="41" fontId="100" fillId="0" borderId="78" xfId="4" quotePrefix="1" applyNumberFormat="1" applyFont="1" applyBorder="1" applyAlignment="1" applyProtection="1">
      <alignment horizontal="center" vertical="center"/>
      <protection hidden="1"/>
    </xf>
    <xf numFmtId="41" fontId="100" fillId="0" borderId="86" xfId="4" quotePrefix="1" applyNumberFormat="1" applyFont="1" applyBorder="1" applyAlignment="1" applyProtection="1">
      <alignment horizontal="center" vertical="center"/>
      <protection hidden="1"/>
    </xf>
    <xf numFmtId="0" fontId="100" fillId="0" borderId="0" xfId="4" applyFont="1" applyAlignment="1" applyProtection="1">
      <alignment horizontal="left"/>
      <protection locked="0"/>
    </xf>
    <xf numFmtId="0" fontId="100" fillId="0" borderId="0" xfId="4" applyFont="1" applyAlignment="1" applyProtection="1">
      <alignment horizontal="center"/>
      <protection locked="0"/>
    </xf>
    <xf numFmtId="0" fontId="100" fillId="0" borderId="0" xfId="4" applyFont="1" applyAlignment="1" applyProtection="1">
      <alignment horizontal="left" vertical="center"/>
      <protection locked="0"/>
    </xf>
    <xf numFmtId="0" fontId="3" fillId="0" borderId="0" xfId="4" applyFont="1" applyAlignment="1" applyProtection="1">
      <alignment horizontal="right"/>
      <protection locked="0"/>
    </xf>
    <xf numFmtId="0" fontId="100" fillId="0" borderId="0" xfId="4" applyFont="1" applyAlignment="1" applyProtection="1">
      <alignment horizontal="left"/>
      <protection locked="0"/>
    </xf>
    <xf numFmtId="0" fontId="109" fillId="0" borderId="0" xfId="4" applyFont="1" applyProtection="1">
      <protection locked="0"/>
    </xf>
    <xf numFmtId="0" fontId="100" fillId="0" borderId="4" xfId="0" applyFont="1" applyBorder="1" applyAlignment="1" applyProtection="1">
      <alignment horizontal="center" vertical="center"/>
      <protection locked="0"/>
    </xf>
    <xf numFmtId="0" fontId="100" fillId="0" borderId="0" xfId="0" applyFont="1" applyAlignment="1" applyProtection="1">
      <alignment horizontal="center" vertical="center"/>
      <protection locked="0"/>
    </xf>
    <xf numFmtId="0" fontId="100" fillId="0" borderId="0" xfId="0" applyFont="1" applyProtection="1">
      <alignment vertical="center"/>
      <protection locked="0"/>
    </xf>
    <xf numFmtId="0" fontId="100" fillId="0" borderId="4" xfId="0" applyFont="1" applyBorder="1" applyAlignment="1">
      <alignment horizontal="center" vertical="center" shrinkToFit="1"/>
    </xf>
    <xf numFmtId="0" fontId="100" fillId="0" borderId="11" xfId="0" applyFont="1" applyBorder="1" applyProtection="1">
      <alignment vertical="center"/>
      <protection locked="0"/>
    </xf>
    <xf numFmtId="0" fontId="110" fillId="0" borderId="12" xfId="0" applyFont="1" applyBorder="1" applyAlignment="1" applyProtection="1">
      <alignment horizontal="center" vertical="center"/>
      <protection locked="0"/>
    </xf>
    <xf numFmtId="0" fontId="111" fillId="0" borderId="12" xfId="0" applyFont="1" applyBorder="1" applyAlignment="1" applyProtection="1">
      <alignment horizontal="center" vertical="center"/>
      <protection locked="0"/>
    </xf>
    <xf numFmtId="0" fontId="108" fillId="0" borderId="0" xfId="0" applyFont="1" applyProtection="1">
      <alignment vertical="center"/>
      <protection locked="0"/>
    </xf>
    <xf numFmtId="0" fontId="100" fillId="0" borderId="11" xfId="0" applyFont="1" applyBorder="1" applyAlignment="1" applyProtection="1">
      <alignment horizontal="center" vertical="center"/>
      <protection locked="0"/>
    </xf>
    <xf numFmtId="0" fontId="22" fillId="0" borderId="11" xfId="0" applyFont="1" applyBorder="1" applyAlignment="1" applyProtection="1">
      <alignment horizontal="right"/>
      <protection locked="0"/>
    </xf>
    <xf numFmtId="0" fontId="100" fillId="0" borderId="14" xfId="0" applyFont="1" applyBorder="1" applyAlignment="1" applyProtection="1">
      <alignment horizontal="center" vertical="center"/>
      <protection locked="0"/>
    </xf>
    <xf numFmtId="0" fontId="100" fillId="0" borderId="4" xfId="0" applyFont="1" applyBorder="1" applyAlignment="1" applyProtection="1">
      <alignment horizontal="center" vertical="center"/>
      <protection locked="0"/>
    </xf>
    <xf numFmtId="0" fontId="100" fillId="0" borderId="13" xfId="0" applyFont="1" applyBorder="1" applyAlignment="1" applyProtection="1">
      <alignment horizontal="center" vertical="center"/>
      <protection locked="0"/>
    </xf>
    <xf numFmtId="0" fontId="100" fillId="0" borderId="16" xfId="0" applyFont="1" applyBorder="1" applyAlignment="1" applyProtection="1">
      <alignment horizontal="center" vertical="center"/>
      <protection locked="0"/>
    </xf>
    <xf numFmtId="0" fontId="100" fillId="0" borderId="15"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41" fontId="100" fillId="0" borderId="4" xfId="0" applyNumberFormat="1" applyFont="1" applyBorder="1" applyAlignment="1" applyProtection="1">
      <alignment horizontal="center" vertical="center"/>
      <protection hidden="1"/>
    </xf>
    <xf numFmtId="41" fontId="100" fillId="0" borderId="8" xfId="0" applyNumberFormat="1" applyFont="1" applyBorder="1" applyAlignment="1" applyProtection="1">
      <alignment horizontal="center" vertical="center"/>
      <protection hidden="1"/>
    </xf>
    <xf numFmtId="41" fontId="100" fillId="0" borderId="4" xfId="0" applyNumberFormat="1" applyFont="1" applyBorder="1" applyAlignment="1" applyProtection="1">
      <alignment horizontal="center" vertical="center"/>
      <protection locked="0"/>
    </xf>
    <xf numFmtId="41" fontId="100" fillId="0" borderId="8" xfId="0" applyNumberFormat="1"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100" fillId="0" borderId="12" xfId="0" applyFont="1" applyBorder="1" applyAlignment="1" applyProtection="1">
      <alignment horizontal="left" vertical="center"/>
      <protection locked="0"/>
    </xf>
    <xf numFmtId="0" fontId="100" fillId="0" borderId="12" xfId="0" applyFont="1" applyBorder="1" applyAlignment="1" applyProtection="1">
      <alignment horizontal="right" vertical="center"/>
      <protection locked="0"/>
    </xf>
    <xf numFmtId="0" fontId="100" fillId="0" borderId="0" xfId="0" applyFont="1" applyAlignment="1" applyProtection="1">
      <alignment horizontal="left"/>
      <protection locked="0"/>
    </xf>
    <xf numFmtId="0" fontId="100" fillId="0" borderId="0" xfId="0" applyFont="1" applyAlignment="1" applyProtection="1">
      <alignment horizontal="center"/>
      <protection locked="0"/>
    </xf>
    <xf numFmtId="0" fontId="100" fillId="0" borderId="0" xfId="0" applyFont="1" applyAlignment="1" applyProtection="1">
      <alignment horizontal="left" vertical="center"/>
      <protection locked="0"/>
    </xf>
    <xf numFmtId="0" fontId="100" fillId="0" borderId="0" xfId="0" applyFont="1" applyAlignment="1" applyProtection="1">
      <alignment horizontal="left"/>
      <protection locked="0"/>
    </xf>
    <xf numFmtId="0" fontId="16" fillId="0" borderId="0" xfId="0" applyFont="1">
      <alignment vertical="center"/>
    </xf>
    <xf numFmtId="0" fontId="16" fillId="0" borderId="0" xfId="0" applyFont="1">
      <alignment vertical="center"/>
    </xf>
    <xf numFmtId="0" fontId="100" fillId="0" borderId="4" xfId="131" applyFont="1" applyBorder="1" applyAlignment="1" applyProtection="1">
      <alignment horizontal="center" vertical="center"/>
      <protection locked="0"/>
    </xf>
    <xf numFmtId="0" fontId="100" fillId="0" borderId="0" xfId="131" applyFont="1" applyAlignment="1" applyProtection="1">
      <alignment horizontal="center" vertical="center"/>
      <protection locked="0"/>
    </xf>
    <xf numFmtId="0" fontId="100" fillId="0" borderId="0" xfId="131" applyFont="1" applyAlignment="1" applyProtection="1">
      <alignment vertical="center"/>
      <protection locked="0"/>
    </xf>
    <xf numFmtId="0" fontId="100" fillId="0" borderId="0" xfId="132" applyFont="1" applyAlignment="1">
      <alignment horizontal="justify" vertical="center" wrapText="1"/>
    </xf>
    <xf numFmtId="0" fontId="100" fillId="0" borderId="4" xfId="131" applyFont="1" applyBorder="1" applyAlignment="1" applyProtection="1">
      <alignment horizontal="center" vertical="center"/>
      <protection locked="0"/>
    </xf>
    <xf numFmtId="0" fontId="112" fillId="0" borderId="8" xfId="0" applyFont="1" applyBorder="1" applyAlignment="1">
      <alignment horizontal="center" vertical="center" shrinkToFit="1"/>
    </xf>
    <xf numFmtId="0" fontId="112" fillId="0" borderId="10" xfId="0" applyFont="1" applyBorder="1" applyAlignment="1">
      <alignment horizontal="center" vertical="center" shrinkToFit="1"/>
    </xf>
    <xf numFmtId="0" fontId="100" fillId="0" borderId="11" xfId="131" applyFont="1" applyBorder="1" applyAlignment="1" applyProtection="1">
      <alignment vertical="center"/>
      <protection locked="0"/>
    </xf>
    <xf numFmtId="0" fontId="100" fillId="0" borderId="11" xfId="132" applyFont="1" applyBorder="1" applyAlignment="1">
      <alignment horizontal="justify" vertical="center" wrapText="1"/>
    </xf>
    <xf numFmtId="49" fontId="110" fillId="0" borderId="0" xfId="132" applyNumberFormat="1" applyFont="1" applyAlignment="1">
      <alignment horizontal="center" vertical="center" wrapText="1"/>
    </xf>
    <xf numFmtId="0" fontId="110" fillId="0" borderId="0" xfId="132" applyFont="1" applyAlignment="1">
      <alignment horizontal="center" vertical="center" wrapText="1"/>
    </xf>
    <xf numFmtId="0" fontId="100" fillId="0" borderId="11" xfId="132" applyFont="1" applyBorder="1" applyAlignment="1">
      <alignment wrapText="1"/>
    </xf>
    <xf numFmtId="0" fontId="100" fillId="0" borderId="11" xfId="132" applyFont="1" applyBorder="1"/>
    <xf numFmtId="0" fontId="100" fillId="0" borderId="11" xfId="132" applyFont="1" applyBorder="1" applyAlignment="1">
      <alignment horizontal="right"/>
    </xf>
    <xf numFmtId="0" fontId="100" fillId="0" borderId="14" xfId="132" applyFont="1" applyBorder="1" applyAlignment="1">
      <alignment horizontal="center" vertical="center" wrapText="1"/>
    </xf>
    <xf numFmtId="0" fontId="100" fillId="0" borderId="14" xfId="132" applyFont="1" applyBorder="1" applyAlignment="1">
      <alignment horizontal="center" vertical="center" wrapText="1" justifyLastLine="1"/>
    </xf>
    <xf numFmtId="0" fontId="100" fillId="0" borderId="8" xfId="132" applyFont="1" applyBorder="1" applyAlignment="1">
      <alignment horizontal="distributed" vertical="center" wrapText="1" justifyLastLine="1"/>
    </xf>
    <xf numFmtId="0" fontId="100" fillId="0" borderId="9" xfId="132" applyFont="1" applyBorder="1" applyAlignment="1">
      <alignment horizontal="distributed" vertical="center" wrapText="1" justifyLastLine="1"/>
    </xf>
    <xf numFmtId="0" fontId="100" fillId="0" borderId="10" xfId="132" applyFont="1" applyBorder="1" applyAlignment="1">
      <alignment horizontal="distributed" vertical="center" wrapText="1" justifyLastLine="1"/>
    </xf>
    <xf numFmtId="0" fontId="100" fillId="0" borderId="18" xfId="132" applyFont="1" applyBorder="1" applyAlignment="1">
      <alignment horizontal="center" vertical="center" wrapText="1"/>
    </xf>
    <xf numFmtId="0" fontId="100" fillId="0" borderId="18" xfId="132" applyFont="1" applyBorder="1" applyAlignment="1">
      <alignment horizontal="center" vertical="center" wrapText="1" justifyLastLine="1"/>
    </xf>
    <xf numFmtId="0" fontId="100" fillId="0" borderId="16" xfId="132" applyFont="1" applyBorder="1" applyAlignment="1">
      <alignment horizontal="center" vertical="center" wrapText="1"/>
    </xf>
    <xf numFmtId="0" fontId="100" fillId="0" borderId="16" xfId="132" applyFont="1" applyBorder="1" applyAlignment="1">
      <alignment horizontal="center" vertical="center" wrapText="1" justifyLastLine="1"/>
    </xf>
    <xf numFmtId="0" fontId="100" fillId="0" borderId="10" xfId="132" applyFont="1" applyBorder="1" applyAlignment="1">
      <alignment horizontal="distributed" vertical="center" wrapText="1"/>
    </xf>
    <xf numFmtId="0" fontId="100" fillId="0" borderId="16" xfId="132" applyFont="1" applyBorder="1" applyAlignment="1">
      <alignment horizontal="distributed" vertical="center" wrapText="1"/>
    </xf>
    <xf numFmtId="0" fontId="100" fillId="0" borderId="4" xfId="132" applyFont="1" applyBorder="1" applyAlignment="1">
      <alignment horizontal="distributed" vertical="center" wrapText="1"/>
    </xf>
    <xf numFmtId="0" fontId="100" fillId="0" borderId="11" xfId="132" applyFont="1" applyBorder="1" applyAlignment="1">
      <alignment horizontal="distributed" vertical="center" wrapText="1"/>
    </xf>
    <xf numFmtId="0" fontId="100" fillId="0" borderId="16" xfId="133" applyFont="1" applyBorder="1" applyAlignment="1">
      <alignment horizontal="center" vertical="center"/>
    </xf>
    <xf numFmtId="190" fontId="113" fillId="0" borderId="16" xfId="132" applyNumberFormat="1" applyFont="1" applyBorder="1" applyAlignment="1">
      <alignment horizontal="right" vertical="center"/>
    </xf>
    <xf numFmtId="190" fontId="113" fillId="0" borderId="7" xfId="132" applyNumberFormat="1" applyFont="1" applyBorder="1" applyAlignment="1">
      <alignment horizontal="right" vertical="center"/>
    </xf>
    <xf numFmtId="0" fontId="100" fillId="0" borderId="10" xfId="133" applyFont="1" applyBorder="1" applyAlignment="1">
      <alignment horizontal="center" vertical="center"/>
    </xf>
    <xf numFmtId="191" fontId="113" fillId="0" borderId="10" xfId="132" applyNumberFormat="1" applyFont="1" applyBorder="1" applyAlignment="1">
      <alignment horizontal="right" vertical="center"/>
    </xf>
    <xf numFmtId="191" fontId="113" fillId="0" borderId="4" xfId="132" applyNumberFormat="1" applyFont="1" applyBorder="1" applyAlignment="1">
      <alignment horizontal="right" vertical="center"/>
    </xf>
    <xf numFmtId="0" fontId="100" fillId="0" borderId="0" xfId="0" applyFont="1" applyAlignment="1" applyProtection="1">
      <alignment horizontal="right" vertical="center"/>
      <protection locked="0"/>
    </xf>
    <xf numFmtId="0" fontId="100" fillId="0" borderId="12" xfId="0" applyFont="1" applyBorder="1" applyAlignment="1" applyProtection="1">
      <alignment horizontal="left" vertical="center"/>
      <protection locked="0"/>
    </xf>
    <xf numFmtId="0" fontId="0" fillId="0" borderId="12" xfId="0" applyBorder="1" applyAlignment="1">
      <alignment horizontal="left" vertical="center"/>
    </xf>
    <xf numFmtId="0" fontId="100" fillId="0" borderId="12" xfId="0" applyFont="1" applyBorder="1" applyAlignment="1">
      <alignment horizontal="right" vertical="center"/>
    </xf>
    <xf numFmtId="0" fontId="0" fillId="0" borderId="0" xfId="0" applyAlignment="1">
      <alignment horizontal="left" vertical="center"/>
    </xf>
    <xf numFmtId="0" fontId="40" fillId="0" borderId="0" xfId="132" applyAlignment="1">
      <alignment vertical="center"/>
    </xf>
    <xf numFmtId="0" fontId="100" fillId="0" borderId="0" xfId="0" applyFont="1" applyAlignment="1">
      <alignment horizontal="left" vertical="center"/>
    </xf>
    <xf numFmtId="0" fontId="100" fillId="0" borderId="0" xfId="0" applyFont="1" applyAlignment="1" applyProtection="1">
      <alignment horizontal="left" wrapText="1"/>
      <protection locked="0"/>
    </xf>
    <xf numFmtId="0" fontId="16" fillId="0" borderId="0" xfId="0" applyFont="1" applyAlignment="1">
      <alignment vertical="center" wrapText="1"/>
    </xf>
    <xf numFmtId="0" fontId="0" fillId="0" borderId="0" xfId="0" applyAlignment="1">
      <alignment vertical="center" wrapText="1"/>
    </xf>
    <xf numFmtId="0" fontId="100" fillId="0" borderId="0" xfId="0" applyFont="1">
      <alignment vertical="center"/>
    </xf>
    <xf numFmtId="0" fontId="100" fillId="0" borderId="0" xfId="0" applyFont="1" applyAlignment="1" applyProtection="1">
      <protection locked="0"/>
    </xf>
    <xf numFmtId="0" fontId="100" fillId="0" borderId="59" xfId="131" applyFont="1" applyBorder="1" applyAlignment="1" applyProtection="1">
      <alignment horizontal="center" vertical="center"/>
      <protection locked="0"/>
    </xf>
    <xf numFmtId="0" fontId="22" fillId="0" borderId="0" xfId="132" applyFont="1" applyAlignment="1">
      <alignment horizontal="justify" wrapText="1"/>
    </xf>
    <xf numFmtId="0" fontId="24" fillId="0" borderId="0" xfId="132" applyFont="1"/>
    <xf numFmtId="0" fontId="22" fillId="0" borderId="84" xfId="131" applyFont="1" applyBorder="1" applyAlignment="1" applyProtection="1">
      <alignment horizontal="center" vertical="center"/>
      <protection locked="0"/>
    </xf>
    <xf numFmtId="0" fontId="100" fillId="0" borderId="87" xfId="131" applyFont="1" applyBorder="1" applyAlignment="1" applyProtection="1">
      <alignment horizontal="center" vertical="center"/>
      <protection locked="0"/>
    </xf>
    <xf numFmtId="0" fontId="105" fillId="0" borderId="88" xfId="131" applyFont="1" applyBorder="1" applyAlignment="1" applyProtection="1">
      <alignment horizontal="center" vertical="center"/>
      <protection locked="0"/>
    </xf>
    <xf numFmtId="0" fontId="37" fillId="0" borderId="0" xfId="10" applyBorder="1" applyAlignment="1"/>
    <xf numFmtId="0" fontId="100" fillId="0" borderId="63" xfId="131" applyFont="1" applyBorder="1" applyAlignment="1" applyProtection="1">
      <alignment vertical="center"/>
      <protection locked="0"/>
    </xf>
    <xf numFmtId="0" fontId="22" fillId="0" borderId="63" xfId="132" applyFont="1" applyBorder="1" applyAlignment="1">
      <alignment horizontal="justify" wrapText="1"/>
    </xf>
    <xf numFmtId="0" fontId="24" fillId="0" borderId="63" xfId="132" applyFont="1" applyBorder="1"/>
    <xf numFmtId="0" fontId="22" fillId="0" borderId="68" xfId="131" applyFont="1" applyBorder="1" applyAlignment="1" applyProtection="1">
      <alignment horizontal="center" vertical="center"/>
      <protection locked="0"/>
    </xf>
    <xf numFmtId="0" fontId="100" fillId="0" borderId="89" xfId="131" applyFont="1" applyBorder="1" applyAlignment="1" applyProtection="1">
      <alignment horizontal="center" vertical="center"/>
      <protection locked="0"/>
    </xf>
    <xf numFmtId="0" fontId="100" fillId="0" borderId="90" xfId="131" applyFont="1" applyBorder="1" applyAlignment="1" applyProtection="1">
      <alignment horizontal="center" vertical="center"/>
      <protection locked="0"/>
    </xf>
    <xf numFmtId="0" fontId="40" fillId="0" borderId="0" xfId="132"/>
    <xf numFmtId="49" fontId="114" fillId="0" borderId="0" xfId="132" applyNumberFormat="1" applyFont="1" applyAlignment="1">
      <alignment horizontal="center" vertical="center" wrapText="1"/>
    </xf>
    <xf numFmtId="0" fontId="115" fillId="0" borderId="0" xfId="132" applyFont="1" applyAlignment="1">
      <alignment horizontal="center" vertical="center" wrapText="1"/>
    </xf>
    <xf numFmtId="0" fontId="22" fillId="0" borderId="63" xfId="132" applyFont="1" applyBorder="1" applyAlignment="1">
      <alignment horizontal="center" wrapText="1"/>
    </xf>
    <xf numFmtId="0" fontId="100" fillId="0" borderId="63" xfId="132" applyFont="1" applyBorder="1" applyAlignment="1">
      <alignment horizontal="right" wrapText="1"/>
    </xf>
    <xf numFmtId="0" fontId="100" fillId="0" borderId="65" xfId="132" applyFont="1" applyBorder="1" applyAlignment="1">
      <alignment horizontal="center" vertical="center" wrapText="1"/>
    </xf>
    <xf numFmtId="0" fontId="100" fillId="0" borderId="91" xfId="132" applyFont="1" applyBorder="1" applyAlignment="1">
      <alignment horizontal="center" vertical="center" wrapText="1"/>
    </xf>
    <xf numFmtId="0" fontId="100" fillId="0" borderId="82" xfId="132" applyFont="1" applyBorder="1" applyAlignment="1">
      <alignment horizontal="distributed" vertical="center" wrapText="1" justifyLastLine="1"/>
    </xf>
    <xf numFmtId="0" fontId="100" fillId="0" borderId="83" xfId="132" applyFont="1" applyBorder="1" applyAlignment="1">
      <alignment horizontal="distributed" vertical="center" wrapText="1" justifyLastLine="1"/>
    </xf>
    <xf numFmtId="0" fontId="100" fillId="0" borderId="80" xfId="132" applyFont="1" applyBorder="1" applyAlignment="1">
      <alignment horizontal="distributed" vertical="center" wrapText="1" justifyLastLine="1"/>
    </xf>
    <xf numFmtId="0" fontId="109" fillId="0" borderId="0" xfId="132" applyFont="1" applyAlignment="1">
      <alignment horizontal="center" vertical="center"/>
    </xf>
    <xf numFmtId="0" fontId="100" fillId="0" borderId="68" xfId="132" applyFont="1" applyBorder="1" applyAlignment="1">
      <alignment horizontal="center" vertical="center" wrapText="1"/>
    </xf>
    <xf numFmtId="0" fontId="100" fillId="0" borderId="92" xfId="132" applyFont="1" applyBorder="1" applyAlignment="1">
      <alignment horizontal="center" vertical="center" wrapText="1"/>
    </xf>
    <xf numFmtId="0" fontId="100" fillId="0" borderId="78" xfId="132" applyFont="1" applyBorder="1" applyAlignment="1">
      <alignment horizontal="distributed" vertical="center" wrapText="1" justifyLastLine="1"/>
    </xf>
    <xf numFmtId="0" fontId="100" fillId="0" borderId="85" xfId="132" applyFont="1" applyBorder="1" applyAlignment="1">
      <alignment horizontal="distributed" vertical="center" wrapText="1" justifyLastLine="1"/>
    </xf>
    <xf numFmtId="0" fontId="100" fillId="0" borderId="86" xfId="132" applyFont="1" applyBorder="1" applyAlignment="1">
      <alignment horizontal="distributed" vertical="center" wrapText="1" justifyLastLine="1"/>
    </xf>
    <xf numFmtId="0" fontId="100" fillId="0" borderId="93" xfId="132" applyFont="1" applyBorder="1" applyAlignment="1">
      <alignment horizontal="distributed" vertical="center" wrapText="1" justifyLastLine="1"/>
    </xf>
    <xf numFmtId="0" fontId="100" fillId="0" borderId="94" xfId="133" applyFont="1" applyBorder="1" applyAlignment="1">
      <alignment horizontal="center" vertical="center"/>
    </xf>
    <xf numFmtId="0" fontId="40" fillId="0" borderId="0" xfId="132" applyAlignment="1">
      <alignment horizontal="center" vertical="center"/>
    </xf>
    <xf numFmtId="0" fontId="100" fillId="0" borderId="73" xfId="133" applyFont="1" applyBorder="1" applyAlignment="1">
      <alignment horizontal="center" vertical="center"/>
    </xf>
    <xf numFmtId="0" fontId="100" fillId="0" borderId="77" xfId="133" applyFont="1" applyBorder="1" applyAlignment="1">
      <alignment horizontal="center" vertical="center"/>
    </xf>
    <xf numFmtId="0" fontId="100" fillId="0" borderId="0" xfId="4" applyFont="1" applyAlignment="1" applyProtection="1">
      <alignment horizontal="right"/>
      <protection locked="0"/>
    </xf>
    <xf numFmtId="0" fontId="117" fillId="0" borderId="63" xfId="132" applyFont="1" applyBorder="1" applyAlignment="1">
      <alignment horizontal="center" wrapText="1"/>
    </xf>
    <xf numFmtId="0" fontId="22" fillId="0" borderId="4"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0" xfId="0" applyFont="1" applyProtection="1">
      <alignment vertical="center"/>
      <protection locked="0"/>
    </xf>
    <xf numFmtId="0" fontId="22" fillId="0" borderId="4" xfId="0" applyFont="1" applyBorder="1" applyAlignment="1" applyProtection="1">
      <alignment horizontal="center" vertical="center"/>
      <protection locked="0"/>
    </xf>
    <xf numFmtId="0" fontId="22" fillId="0" borderId="11" xfId="0" applyFont="1" applyBorder="1" applyProtection="1">
      <alignment vertical="center"/>
      <protection locked="0"/>
    </xf>
    <xf numFmtId="0" fontId="24" fillId="0" borderId="11" xfId="0" applyFont="1" applyBorder="1" applyAlignment="1" applyProtection="1">
      <alignment horizontal="center" vertical="center"/>
      <protection locked="0"/>
    </xf>
    <xf numFmtId="0" fontId="24" fillId="0" borderId="11" xfId="0" applyFont="1" applyBorder="1" applyProtection="1">
      <alignment vertical="center"/>
      <protection locked="0"/>
    </xf>
    <xf numFmtId="0" fontId="24" fillId="0" borderId="4" xfId="0" applyFont="1" applyBorder="1" applyAlignment="1" applyProtection="1">
      <alignment horizontal="center" vertical="center"/>
      <protection locked="0"/>
    </xf>
    <xf numFmtId="0" fontId="118" fillId="0" borderId="12" xfId="0" applyFont="1" applyBorder="1" applyAlignment="1" applyProtection="1">
      <alignment horizontal="center" vertical="center"/>
      <protection locked="0"/>
    </xf>
    <xf numFmtId="0" fontId="119" fillId="0" borderId="0" xfId="0" applyFont="1" applyProtection="1">
      <alignment vertical="center"/>
      <protection locked="0"/>
    </xf>
    <xf numFmtId="0" fontId="4" fillId="0" borderId="63" xfId="0" applyFont="1" applyBorder="1" applyAlignment="1" applyProtection="1">
      <alignment horizontal="center" vertical="center"/>
      <protection locked="0"/>
    </xf>
    <xf numFmtId="0" fontId="109" fillId="0" borderId="0" xfId="0" applyFont="1" applyAlignment="1" applyProtection="1">
      <protection locked="0"/>
    </xf>
    <xf numFmtId="0" fontId="3" fillId="0" borderId="65" xfId="0" applyFont="1" applyBorder="1" applyAlignment="1" applyProtection="1">
      <alignment horizontal="center" vertical="center"/>
      <protection locked="0"/>
    </xf>
    <xf numFmtId="0" fontId="3" fillId="0" borderId="79" xfId="0" applyFont="1" applyBorder="1" applyAlignment="1" applyProtection="1">
      <alignment horizontal="center" vertical="center"/>
      <protection locked="0"/>
    </xf>
    <xf numFmtId="0" fontId="3" fillId="0" borderId="80" xfId="0" applyFont="1" applyBorder="1" applyAlignment="1" applyProtection="1">
      <alignment horizontal="center" vertical="center"/>
      <protection locked="0"/>
    </xf>
    <xf numFmtId="0" fontId="70" fillId="0" borderId="81" xfId="0" applyFont="1" applyBorder="1" applyAlignment="1" applyProtection="1">
      <alignment horizontal="center" vertical="center"/>
      <protection locked="0"/>
    </xf>
    <xf numFmtId="0" fontId="3" fillId="0" borderId="82" xfId="0" applyFont="1" applyBorder="1" applyAlignment="1" applyProtection="1">
      <alignment horizontal="center" vertical="center"/>
      <protection locked="0"/>
    </xf>
    <xf numFmtId="0" fontId="70" fillId="0" borderId="83" xfId="0" applyFont="1" applyBorder="1" applyAlignment="1" applyProtection="1">
      <alignment horizontal="center" vertical="center"/>
      <protection locked="0"/>
    </xf>
    <xf numFmtId="0" fontId="109" fillId="0" borderId="0" xfId="0" applyFont="1" applyAlignment="1" applyProtection="1">
      <alignment horizontal="center" vertical="center"/>
      <protection locked="0"/>
    </xf>
    <xf numFmtId="0" fontId="70" fillId="0" borderId="71" xfId="0" applyFont="1" applyBorder="1" applyAlignment="1" applyProtection="1">
      <alignment horizontal="center" vertical="center"/>
      <protection locked="0"/>
    </xf>
    <xf numFmtId="0" fontId="70" fillId="0" borderId="1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71" xfId="0" applyFont="1" applyBorder="1" applyAlignment="1" applyProtection="1">
      <alignment horizontal="center" vertical="center"/>
      <protection locked="0"/>
    </xf>
    <xf numFmtId="41" fontId="70" fillId="0" borderId="16" xfId="0" applyNumberFormat="1" applyFont="1" applyBorder="1" applyAlignment="1" applyProtection="1">
      <alignment horizontal="right" vertical="center"/>
      <protection hidden="1"/>
    </xf>
    <xf numFmtId="41" fontId="109" fillId="0" borderId="7" xfId="0" applyNumberFormat="1" applyFont="1" applyBorder="1" applyAlignment="1" applyProtection="1">
      <alignment horizontal="right" vertical="center"/>
      <protection locked="0"/>
    </xf>
    <xf numFmtId="41" fontId="109" fillId="0" borderId="15" xfId="0" applyNumberFormat="1" applyFont="1" applyBorder="1" applyAlignment="1" applyProtection="1">
      <alignment horizontal="right" vertical="center"/>
      <protection locked="0"/>
    </xf>
    <xf numFmtId="0" fontId="3" fillId="0" borderId="73" xfId="0" applyFont="1" applyBorder="1" applyAlignment="1" applyProtection="1">
      <alignment horizontal="center" vertical="center"/>
      <protection locked="0"/>
    </xf>
    <xf numFmtId="41" fontId="109" fillId="0" borderId="10" xfId="0" applyNumberFormat="1" applyFont="1" applyBorder="1" applyAlignment="1" applyProtection="1">
      <alignment horizontal="right" vertical="center"/>
      <protection hidden="1"/>
    </xf>
    <xf numFmtId="41" fontId="109" fillId="0" borderId="4" xfId="0" applyNumberFormat="1" applyFont="1" applyBorder="1" applyAlignment="1" applyProtection="1">
      <alignment horizontal="right" vertical="center"/>
      <protection locked="0"/>
    </xf>
    <xf numFmtId="41" fontId="120" fillId="0" borderId="4" xfId="0" applyNumberFormat="1" applyFont="1" applyBorder="1" applyAlignment="1" applyProtection="1">
      <alignment horizontal="right" vertical="center"/>
      <protection locked="0"/>
    </xf>
    <xf numFmtId="41" fontId="120" fillId="0" borderId="8" xfId="0" applyNumberFormat="1" applyFont="1" applyBorder="1" applyAlignment="1" applyProtection="1">
      <alignment horizontal="right" vertical="center"/>
      <protection locked="0"/>
    </xf>
    <xf numFmtId="0" fontId="3" fillId="0" borderId="77" xfId="0" applyFont="1" applyBorder="1" applyAlignment="1" applyProtection="1">
      <alignment horizontal="center" vertical="center"/>
      <protection locked="0"/>
    </xf>
    <xf numFmtId="41" fontId="70" fillId="0" borderId="78" xfId="0" applyNumberFormat="1" applyFont="1" applyBorder="1" applyAlignment="1" applyProtection="1">
      <alignment horizontal="right" vertical="center"/>
      <protection hidden="1"/>
    </xf>
    <xf numFmtId="41" fontId="109" fillId="0" borderId="86" xfId="0" applyNumberFormat="1" applyFont="1" applyBorder="1" applyAlignment="1" applyProtection="1">
      <alignment horizontal="right" vertical="center"/>
      <protection locked="0"/>
    </xf>
    <xf numFmtId="41" fontId="120" fillId="0" borderId="86" xfId="0" applyNumberFormat="1" applyFont="1" applyBorder="1" applyAlignment="1" applyProtection="1">
      <alignment horizontal="right" vertical="center"/>
      <protection locked="0"/>
    </xf>
    <xf numFmtId="41" fontId="120" fillId="0" borderId="69" xfId="0" applyNumberFormat="1" applyFont="1" applyBorder="1" applyAlignment="1" applyProtection="1">
      <alignment horizontal="right" vertical="center"/>
      <protection locked="0"/>
    </xf>
    <xf numFmtId="0" fontId="100" fillId="0" borderId="0" xfId="0" applyFont="1" applyAlignment="1" applyProtection="1">
      <alignment horizontal="left" vertical="top"/>
      <protection locked="0"/>
    </xf>
    <xf numFmtId="0" fontId="109" fillId="0" borderId="0" xfId="0" applyFont="1" applyAlignment="1" applyProtection="1">
      <alignment vertical="top"/>
      <protection locked="0"/>
    </xf>
    <xf numFmtId="0" fontId="100" fillId="0" borderId="0" xfId="0" applyFont="1" applyAlignment="1" applyProtection="1">
      <alignment vertical="top"/>
      <protection locked="0"/>
    </xf>
    <xf numFmtId="0" fontId="100" fillId="0" borderId="0" xfId="0" applyFont="1" applyAlignment="1" applyProtection="1">
      <alignment horizontal="center" vertical="top"/>
      <protection locked="0"/>
    </xf>
    <xf numFmtId="0" fontId="70" fillId="0" borderId="0" xfId="0" applyFont="1" applyAlignment="1" applyProtection="1">
      <alignment horizontal="right" vertical="top"/>
      <protection locked="0"/>
    </xf>
    <xf numFmtId="0" fontId="109" fillId="0" borderId="0" xfId="0" applyFont="1" applyAlignment="1" applyProtection="1">
      <alignment horizontal="center"/>
      <protection locked="0"/>
    </xf>
    <xf numFmtId="0" fontId="109" fillId="0" borderId="0" xfId="0" applyFont="1" applyAlignment="1" applyProtection="1">
      <alignment horizontal="right"/>
      <protection locked="0"/>
    </xf>
    <xf numFmtId="0" fontId="109" fillId="0" borderId="0" xfId="0" applyFont="1" applyAlignment="1" applyProtection="1">
      <alignment horizontal="left"/>
      <protection locked="0"/>
    </xf>
    <xf numFmtId="0" fontId="100" fillId="0" borderId="0" xfId="0" applyFont="1" applyAlignment="1" applyProtection="1">
      <alignment horizontal="right"/>
      <protection locked="0"/>
    </xf>
    <xf numFmtId="0" fontId="109" fillId="0" borderId="0" xfId="0" applyFont="1" applyAlignment="1" applyProtection="1">
      <alignment horizontal="left"/>
      <protection locked="0"/>
    </xf>
    <xf numFmtId="0" fontId="109" fillId="0" borderId="0" xfId="0" applyFont="1" applyAlignment="1" applyProtection="1">
      <protection locked="0"/>
    </xf>
    <xf numFmtId="0" fontId="100" fillId="0" borderId="0" xfId="0" applyFont="1" applyAlignment="1" applyProtection="1">
      <protection locked="0"/>
    </xf>
    <xf numFmtId="0" fontId="121" fillId="0" borderId="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12" fillId="0" borderId="8" xfId="0" applyFont="1" applyBorder="1" applyAlignment="1" applyProtection="1">
      <alignment horizontal="center" vertical="center"/>
      <protection locked="0"/>
    </xf>
    <xf numFmtId="0" fontId="74" fillId="0" borderId="10" xfId="0" applyFont="1" applyBorder="1" applyAlignment="1" applyProtection="1">
      <alignment horizontal="center" vertical="center"/>
      <protection locked="0"/>
    </xf>
    <xf numFmtId="0" fontId="122" fillId="0" borderId="12" xfId="0" applyFont="1" applyBorder="1" applyAlignment="1" applyProtection="1">
      <alignment horizontal="center" vertical="center"/>
      <protection locked="0"/>
    </xf>
    <xf numFmtId="0" fontId="124" fillId="0" borderId="12" xfId="0" applyFont="1" applyBorder="1" applyAlignment="1" applyProtection="1">
      <alignment horizontal="center" vertical="center"/>
      <protection locked="0"/>
    </xf>
    <xf numFmtId="0" fontId="125" fillId="0" borderId="63" xfId="0" applyFont="1" applyBorder="1" applyAlignment="1" applyProtection="1">
      <alignment horizontal="center" vertical="center"/>
      <protection locked="0"/>
    </xf>
    <xf numFmtId="0" fontId="67" fillId="0" borderId="63" xfId="0" applyFont="1" applyBorder="1" applyAlignment="1" applyProtection="1">
      <alignment horizontal="center" vertical="center"/>
      <protection locked="0"/>
    </xf>
    <xf numFmtId="0" fontId="70" fillId="0" borderId="65" xfId="0" applyFont="1" applyBorder="1" applyAlignment="1" applyProtection="1">
      <alignment horizontal="center" vertical="center"/>
      <protection locked="0"/>
    </xf>
    <xf numFmtId="0" fontId="126" fillId="0" borderId="66" xfId="0" applyFont="1" applyBorder="1" applyAlignment="1" applyProtection="1">
      <alignment horizontal="center" vertical="center"/>
      <protection locked="0"/>
    </xf>
    <xf numFmtId="0" fontId="0" fillId="0" borderId="65" xfId="0" applyBorder="1">
      <alignment vertical="center"/>
    </xf>
    <xf numFmtId="0" fontId="96" fillId="0" borderId="66" xfId="0" applyFont="1" applyBorder="1" applyAlignment="1" applyProtection="1">
      <alignment horizontal="center" vertical="center"/>
      <protection locked="0"/>
    </xf>
    <xf numFmtId="0" fontId="0" fillId="0" borderId="64" xfId="0" applyBorder="1">
      <alignment vertical="center"/>
    </xf>
    <xf numFmtId="0" fontId="70" fillId="0" borderId="62" xfId="0" applyFont="1" applyBorder="1" applyAlignment="1" applyProtection="1">
      <alignment horizontal="center" vertical="center"/>
      <protection locked="0"/>
    </xf>
    <xf numFmtId="0" fontId="0" fillId="0" borderId="68" xfId="0" applyBorder="1">
      <alignment vertical="center"/>
    </xf>
    <xf numFmtId="0" fontId="0" fillId="0" borderId="63" xfId="0" applyBorder="1">
      <alignment vertical="center"/>
    </xf>
    <xf numFmtId="0" fontId="70" fillId="0" borderId="71" xfId="0" applyFont="1" applyBorder="1" applyAlignment="1" applyProtection="1">
      <alignment horizontal="center" vertical="center"/>
      <protection locked="0"/>
    </xf>
    <xf numFmtId="41" fontId="70" fillId="0" borderId="95" xfId="0" applyNumberFormat="1" applyFont="1" applyBorder="1" applyAlignment="1" applyProtection="1">
      <alignment horizontal="right" vertical="center"/>
      <protection hidden="1"/>
    </xf>
    <xf numFmtId="0" fontId="0" fillId="0" borderId="84" xfId="0" applyBorder="1">
      <alignment vertical="center"/>
    </xf>
    <xf numFmtId="0" fontId="0" fillId="0" borderId="66" xfId="0" applyBorder="1" applyAlignment="1">
      <alignment horizontal="right" vertical="center"/>
    </xf>
    <xf numFmtId="0" fontId="0" fillId="0" borderId="64" xfId="0" applyBorder="1" applyAlignment="1">
      <alignment horizontal="right" vertical="center"/>
    </xf>
    <xf numFmtId="0" fontId="0" fillId="0" borderId="65" xfId="0" applyBorder="1" applyAlignment="1">
      <alignment horizontal="right" vertical="center"/>
    </xf>
    <xf numFmtId="0" fontId="70" fillId="0" borderId="73" xfId="0" applyFont="1" applyBorder="1" applyAlignment="1" applyProtection="1">
      <alignment horizontal="center" vertical="center"/>
      <protection locked="0"/>
    </xf>
    <xf numFmtId="0" fontId="0" fillId="0" borderId="95" xfId="0" applyBorder="1" applyAlignment="1">
      <alignment horizontal="right" vertical="center"/>
    </xf>
    <xf numFmtId="0" fontId="0" fillId="0" borderId="0" xfId="0" applyAlignment="1">
      <alignment horizontal="right" vertical="center"/>
    </xf>
    <xf numFmtId="0" fontId="0" fillId="0" borderId="84" xfId="0" applyBorder="1" applyAlignment="1">
      <alignment horizontal="right" vertical="center"/>
    </xf>
    <xf numFmtId="0" fontId="70" fillId="0" borderId="77" xfId="0" applyFont="1" applyBorder="1" applyAlignment="1" applyProtection="1">
      <alignment horizontal="center" vertical="center"/>
      <protection locked="0"/>
    </xf>
    <xf numFmtId="41" fontId="70" fillId="0" borderId="62" xfId="0" applyNumberFormat="1" applyFont="1" applyBorder="1" applyAlignment="1" applyProtection="1">
      <alignment horizontal="right" vertical="center"/>
      <protection hidden="1"/>
    </xf>
    <xf numFmtId="0" fontId="0" fillId="0" borderId="62" xfId="0" applyBorder="1" applyAlignment="1">
      <alignment horizontal="right" vertical="center"/>
    </xf>
    <xf numFmtId="0" fontId="0" fillId="0" borderId="63" xfId="0" applyBorder="1" applyAlignment="1">
      <alignment horizontal="right" vertical="center"/>
    </xf>
    <xf numFmtId="0" fontId="0" fillId="0" borderId="68" xfId="0" applyBorder="1" applyAlignment="1">
      <alignment horizontal="right" vertical="center"/>
    </xf>
    <xf numFmtId="0" fontId="123" fillId="0" borderId="12" xfId="0" applyFont="1" applyBorder="1" applyAlignment="1" applyProtection="1">
      <alignment horizontal="center" vertical="center"/>
      <protection locked="0"/>
    </xf>
    <xf numFmtId="0" fontId="96" fillId="0" borderId="65" xfId="0" applyFont="1" applyBorder="1" applyAlignment="1" applyProtection="1">
      <alignment horizontal="center" vertical="center"/>
      <protection locked="0"/>
    </xf>
    <xf numFmtId="0" fontId="127" fillId="0" borderId="65" xfId="0" applyFont="1" applyBorder="1" applyAlignment="1" applyProtection="1">
      <alignment horizontal="center" vertical="center"/>
      <protection locked="0"/>
    </xf>
    <xf numFmtId="0" fontId="128" fillId="0" borderId="66" xfId="35" applyFont="1" applyBorder="1" applyAlignment="1">
      <alignment horizontal="center" vertical="center" wrapText="1"/>
    </xf>
    <xf numFmtId="0" fontId="129" fillId="0" borderId="65" xfId="0" applyFont="1" applyBorder="1" applyAlignment="1">
      <alignment horizontal="center" vertical="center" wrapText="1"/>
    </xf>
    <xf numFmtId="0" fontId="129" fillId="0" borderId="64" xfId="0" applyFont="1" applyBorder="1" applyAlignment="1">
      <alignment horizontal="center" vertical="center" wrapText="1"/>
    </xf>
    <xf numFmtId="0" fontId="0" fillId="0" borderId="64" xfId="0" applyBorder="1" applyAlignment="1">
      <alignment horizontal="center" vertical="center" wrapText="1"/>
    </xf>
    <xf numFmtId="0" fontId="127" fillId="0" borderId="62" xfId="0" applyFont="1" applyBorder="1" applyAlignment="1" applyProtection="1">
      <alignment horizontal="center" vertical="center"/>
      <protection locked="0"/>
    </xf>
    <xf numFmtId="0" fontId="127" fillId="0" borderId="68" xfId="0" applyFont="1" applyBorder="1" applyAlignment="1" applyProtection="1">
      <alignment horizontal="center" vertical="center"/>
      <protection locked="0"/>
    </xf>
    <xf numFmtId="0" fontId="128" fillId="0" borderId="62" xfId="35" applyFont="1" applyBorder="1" applyAlignment="1">
      <alignment horizontal="center" vertical="center" wrapText="1"/>
    </xf>
    <xf numFmtId="0" fontId="129" fillId="0" borderId="68" xfId="0" applyFont="1" applyBorder="1" applyAlignment="1">
      <alignment horizontal="center" vertical="center" wrapText="1"/>
    </xf>
    <xf numFmtId="0" fontId="129" fillId="0" borderId="63" xfId="0" applyFont="1" applyBorder="1" applyAlignment="1">
      <alignment horizontal="center" vertical="center" wrapText="1"/>
    </xf>
    <xf numFmtId="0" fontId="0" fillId="0" borderId="63" xfId="0" applyBorder="1" applyAlignment="1">
      <alignment horizontal="center" vertical="center" wrapText="1"/>
    </xf>
    <xf numFmtId="0" fontId="128" fillId="0" borderId="1" xfId="35" applyFont="1" applyBorder="1" applyAlignment="1">
      <alignment horizontal="center" vertical="center" wrapText="1"/>
    </xf>
    <xf numFmtId="0" fontId="0" fillId="0" borderId="66" xfId="0" applyBorder="1">
      <alignment vertical="center"/>
    </xf>
    <xf numFmtId="0" fontId="128" fillId="0" borderId="3" xfId="35" applyFont="1" applyBorder="1" applyAlignment="1">
      <alignment horizontal="center" vertical="center" wrapText="1"/>
    </xf>
    <xf numFmtId="0" fontId="0" fillId="0" borderId="95" xfId="0" applyBorder="1">
      <alignment vertical="center"/>
    </xf>
    <xf numFmtId="0" fontId="0" fillId="0" borderId="62" xfId="0" applyBorder="1">
      <alignment vertical="center"/>
    </xf>
    <xf numFmtId="0" fontId="22" fillId="0" borderId="59" xfId="0" applyFont="1" applyBorder="1" applyAlignment="1" applyProtection="1">
      <alignment horizontal="center"/>
      <protection locked="0"/>
    </xf>
    <xf numFmtId="0" fontId="24" fillId="0" borderId="59" xfId="0" applyFont="1" applyBorder="1" applyAlignment="1" applyProtection="1">
      <alignment horizontal="center"/>
      <protection locked="0"/>
    </xf>
    <xf numFmtId="0" fontId="80" fillId="0" borderId="0" xfId="6" applyFont="1" applyProtection="1">
      <protection locked="0"/>
    </xf>
    <xf numFmtId="0" fontId="22" fillId="0" borderId="60" xfId="0" applyFont="1" applyBorder="1" applyAlignment="1" applyProtection="1">
      <alignment horizontal="center"/>
      <protection locked="0"/>
    </xf>
    <xf numFmtId="0" fontId="22" fillId="0" borderId="82" xfId="0" applyFont="1" applyBorder="1" applyAlignment="1" applyProtection="1">
      <alignment horizontal="center"/>
      <protection locked="0"/>
    </xf>
    <xf numFmtId="0" fontId="27" fillId="0" borderId="94" xfId="0" applyFont="1" applyBorder="1" applyAlignment="1" applyProtection="1">
      <alignment horizontal="center"/>
      <protection locked="0"/>
    </xf>
    <xf numFmtId="0" fontId="100" fillId="0" borderId="63" xfId="0" applyFont="1" applyBorder="1" applyAlignment="1" applyProtection="1">
      <protection locked="0"/>
    </xf>
    <xf numFmtId="0" fontId="100" fillId="0" borderId="62" xfId="0" applyFont="1" applyBorder="1" applyAlignment="1" applyProtection="1">
      <alignment horizontal="center"/>
      <protection locked="0"/>
    </xf>
    <xf numFmtId="0" fontId="0" fillId="0" borderId="68" xfId="0" applyBorder="1" applyAlignment="1" applyProtection="1">
      <protection locked="0"/>
    </xf>
    <xf numFmtId="0" fontId="130" fillId="0" borderId="0" xfId="10" applyFont="1" applyFill="1" applyAlignment="1">
      <alignment vertical="center"/>
    </xf>
    <xf numFmtId="0" fontId="131" fillId="0" borderId="64" xfId="0" applyFont="1" applyBorder="1" applyAlignment="1" applyProtection="1">
      <alignment horizontal="center"/>
      <protection locked="0"/>
    </xf>
    <xf numFmtId="0" fontId="96" fillId="0" borderId="0" xfId="6" applyFont="1" applyAlignment="1" applyProtection="1">
      <alignment vertical="center"/>
      <protection locked="0"/>
    </xf>
    <xf numFmtId="0" fontId="134" fillId="0" borderId="64" xfId="0" applyFont="1" applyBorder="1" applyAlignment="1" applyProtection="1">
      <alignment horizontal="left"/>
      <protection locked="0"/>
    </xf>
    <xf numFmtId="0" fontId="22" fillId="0" borderId="96" xfId="0" applyFont="1" applyBorder="1" applyAlignment="1" applyProtection="1">
      <alignment horizontal="center"/>
      <protection locked="0"/>
    </xf>
    <xf numFmtId="0" fontId="0" fillId="0" borderId="96" xfId="0" applyBorder="1" applyAlignment="1" applyProtection="1">
      <alignment horizontal="center"/>
      <protection locked="0"/>
    </xf>
    <xf numFmtId="0" fontId="134" fillId="0" borderId="64" xfId="0" applyFont="1" applyBorder="1" applyAlignment="1" applyProtection="1">
      <alignment horizontal="center"/>
      <protection locked="0"/>
    </xf>
    <xf numFmtId="0" fontId="22" fillId="0" borderId="64" xfId="0" applyFont="1" applyBorder="1" applyAlignment="1" applyProtection="1">
      <alignment horizontal="right"/>
      <protection locked="0"/>
    </xf>
    <xf numFmtId="0" fontId="108" fillId="0" borderId="0" xfId="0" applyFont="1" applyAlignment="1" applyProtection="1">
      <alignment horizontal="left"/>
      <protection locked="0"/>
    </xf>
    <xf numFmtId="0" fontId="108" fillId="0" borderId="63" xfId="0" applyFont="1" applyBorder="1" applyAlignment="1" applyProtection="1">
      <alignment horizontal="left"/>
      <protection locked="0"/>
    </xf>
    <xf numFmtId="0" fontId="0" fillId="0" borderId="63" xfId="0" applyBorder="1" applyAlignment="1" applyProtection="1">
      <alignment horizontal="left"/>
      <protection locked="0"/>
    </xf>
    <xf numFmtId="0" fontId="108" fillId="0" borderId="63" xfId="0" applyFont="1" applyBorder="1" applyAlignment="1" applyProtection="1">
      <alignment horizontal="right"/>
      <protection locked="0"/>
    </xf>
    <xf numFmtId="0" fontId="0" fillId="0" borderId="63" xfId="0" applyBorder="1" applyAlignment="1" applyProtection="1">
      <alignment horizontal="right"/>
      <protection locked="0"/>
    </xf>
    <xf numFmtId="0" fontId="22" fillId="0" borderId="0" xfId="0" applyFont="1" applyAlignment="1" applyProtection="1">
      <alignment horizontal="center"/>
      <protection locked="0"/>
    </xf>
    <xf numFmtId="0" fontId="22" fillId="0" borderId="60" xfId="0" applyFont="1" applyBorder="1" applyAlignment="1" applyProtection="1">
      <alignment horizontal="center"/>
      <protection locked="0"/>
    </xf>
    <xf numFmtId="0" fontId="0" fillId="0" borderId="61" xfId="0" applyBorder="1" applyAlignment="1" applyProtection="1">
      <alignment horizontal="center"/>
      <protection locked="0"/>
    </xf>
    <xf numFmtId="0" fontId="22" fillId="0" borderId="80" xfId="0" applyFont="1" applyBorder="1" applyAlignment="1" applyProtection="1">
      <alignment horizontal="center" vertical="center"/>
      <protection locked="0"/>
    </xf>
    <xf numFmtId="0" fontId="22" fillId="0" borderId="97" xfId="0" applyFont="1"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22" fillId="0" borderId="94" xfId="0" applyFont="1" applyBorder="1" applyAlignment="1" applyProtection="1">
      <alignment horizontal="center" vertical="center"/>
      <protection locked="0"/>
    </xf>
    <xf numFmtId="0" fontId="22" fillId="0" borderId="87" xfId="0" applyFont="1" applyBorder="1" applyAlignment="1" applyProtection="1">
      <alignment horizontal="center" vertical="center"/>
      <protection locked="0"/>
    </xf>
    <xf numFmtId="0" fontId="22" fillId="0" borderId="81" xfId="0" applyFont="1" applyBorder="1" applyAlignment="1" applyProtection="1">
      <alignment horizontal="center" vertical="center"/>
      <protection locked="0"/>
    </xf>
    <xf numFmtId="0" fontId="22" fillId="0" borderId="81" xfId="0" applyFont="1" applyBorder="1" applyAlignment="1" applyProtection="1">
      <alignment horizontal="center" vertical="center" wrapText="1"/>
      <protection locked="0"/>
    </xf>
    <xf numFmtId="0" fontId="0" fillId="0" borderId="81"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22" fillId="0" borderId="62" xfId="0" applyFont="1" applyBorder="1" applyAlignment="1" applyProtection="1">
      <protection locked="0"/>
    </xf>
    <xf numFmtId="0" fontId="0" fillId="0" borderId="63" xfId="0" applyBorder="1" applyAlignment="1" applyProtection="1">
      <protection locked="0"/>
    </xf>
    <xf numFmtId="0" fontId="27" fillId="0" borderId="10" xfId="0" applyFont="1" applyBorder="1" applyAlignment="1" applyProtection="1">
      <protection locked="0"/>
    </xf>
    <xf numFmtId="0" fontId="22" fillId="0" borderId="98"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27" fillId="0" borderId="72" xfId="0" applyFont="1" applyBorder="1" applyAlignment="1" applyProtection="1">
      <protection locked="0"/>
    </xf>
    <xf numFmtId="0" fontId="22" fillId="0" borderId="89" xfId="0" applyFont="1" applyBorder="1" applyAlignment="1" applyProtection="1">
      <alignment horizontal="center" vertical="center"/>
      <protection locked="0"/>
    </xf>
    <xf numFmtId="0" fontId="22" fillId="0" borderId="86" xfId="0" applyFont="1" applyBorder="1" applyAlignment="1" applyProtection="1">
      <alignment horizontal="center" vertical="center"/>
      <protection locked="0"/>
    </xf>
    <xf numFmtId="0" fontId="22" fillId="0" borderId="86" xfId="0" applyFont="1" applyBorder="1" applyAlignment="1" applyProtection="1">
      <alignment horizontal="center"/>
      <protection locked="0"/>
    </xf>
    <xf numFmtId="0" fontId="22" fillId="0" borderId="69" xfId="0" applyFont="1" applyBorder="1" applyAlignment="1" applyProtection="1">
      <alignment horizontal="center"/>
      <protection locked="0"/>
    </xf>
    <xf numFmtId="0" fontId="133" fillId="0" borderId="0" xfId="0" applyFont="1" applyAlignment="1" applyProtection="1">
      <alignment horizontal="center"/>
      <protection locked="0"/>
    </xf>
    <xf numFmtId="0" fontId="27" fillId="0" borderId="78" xfId="0" applyFont="1" applyBorder="1" applyAlignment="1" applyProtection="1">
      <protection locked="0"/>
    </xf>
    <xf numFmtId="0" fontId="22" fillId="0" borderId="92" xfId="0" applyFont="1" applyBorder="1" applyAlignment="1" applyProtection="1">
      <alignment horizontal="center" vertical="center"/>
      <protection locked="0"/>
    </xf>
    <xf numFmtId="0" fontId="24" fillId="0" borderId="86" xfId="0" applyFont="1" applyBorder="1" applyAlignment="1" applyProtection="1">
      <alignment horizontal="left" vertical="center" wrapText="1"/>
      <protection locked="0"/>
    </xf>
    <xf numFmtId="0" fontId="22" fillId="0" borderId="86" xfId="0" applyFont="1" applyBorder="1" applyAlignment="1" applyProtection="1">
      <alignment horizontal="center" vertical="center" wrapText="1"/>
      <protection locked="0"/>
    </xf>
    <xf numFmtId="0" fontId="22" fillId="0" borderId="69" xfId="0" applyFont="1" applyBorder="1" applyAlignment="1" applyProtection="1">
      <alignment horizontal="center" vertical="center" wrapText="1"/>
      <protection locked="0"/>
    </xf>
    <xf numFmtId="9" fontId="22" fillId="0" borderId="65" xfId="126" applyFont="1" applyBorder="1" applyAlignment="1" applyProtection="1">
      <protection locked="0"/>
    </xf>
    <xf numFmtId="192" fontId="20" fillId="39" borderId="66" xfId="0" applyNumberFormat="1" applyFont="1" applyFill="1" applyBorder="1" applyAlignment="1">
      <alignment horizontal="center" vertical="center"/>
    </xf>
    <xf numFmtId="192" fontId="20" fillId="39" borderId="64" xfId="0" applyNumberFormat="1" applyFont="1" applyFill="1" applyBorder="1" applyAlignment="1">
      <alignment horizontal="center" vertical="center"/>
    </xf>
    <xf numFmtId="192" fontId="6" fillId="39" borderId="64" xfId="0" applyNumberFormat="1" applyFont="1" applyFill="1" applyBorder="1" applyAlignment="1">
      <alignment horizontal="center" vertical="center"/>
    </xf>
    <xf numFmtId="0" fontId="22" fillId="0" borderId="63" xfId="0" applyFont="1" applyBorder="1" applyAlignment="1" applyProtection="1">
      <protection locked="0"/>
    </xf>
    <xf numFmtId="0" fontId="22" fillId="0" borderId="63" xfId="0" applyFont="1" applyBorder="1" applyAlignment="1" applyProtection="1">
      <alignment horizontal="center"/>
      <protection locked="0"/>
    </xf>
    <xf numFmtId="0" fontId="22" fillId="0" borderId="63" xfId="0" applyFont="1" applyBorder="1" applyAlignment="1" applyProtection="1">
      <alignment horizontal="right"/>
      <protection locked="0"/>
    </xf>
    <xf numFmtId="0" fontId="22" fillId="0" borderId="63" xfId="0" applyFont="1" applyBorder="1" applyAlignment="1">
      <alignment horizontal="right"/>
    </xf>
    <xf numFmtId="0" fontId="100" fillId="0" borderId="64" xfId="0" applyFont="1" applyBorder="1" applyAlignment="1" applyProtection="1">
      <alignment horizontal="left"/>
      <protection locked="0"/>
    </xf>
    <xf numFmtId="192" fontId="135" fillId="39" borderId="66" xfId="0" applyNumberFormat="1" applyFont="1" applyFill="1" applyBorder="1" applyAlignment="1">
      <alignment horizontal="center"/>
    </xf>
    <xf numFmtId="192" fontId="135" fillId="39" borderId="64" xfId="0" applyNumberFormat="1" applyFont="1" applyFill="1" applyBorder="1" applyAlignment="1">
      <alignment horizontal="center"/>
    </xf>
    <xf numFmtId="192" fontId="136" fillId="39" borderId="64" xfId="0" applyNumberFormat="1" applyFont="1" applyFill="1" applyBorder="1" applyAlignment="1">
      <alignment horizontal="center"/>
    </xf>
    <xf numFmtId="9" fontId="22" fillId="0" borderId="84" xfId="126" applyFont="1" applyBorder="1" applyAlignment="1" applyProtection="1">
      <protection locked="0"/>
    </xf>
    <xf numFmtId="192" fontId="20" fillId="39" borderId="95" xfId="0" applyNumberFormat="1" applyFont="1" applyFill="1" applyBorder="1" applyAlignment="1">
      <alignment horizontal="center" vertical="center"/>
    </xf>
    <xf numFmtId="192" fontId="20" fillId="39" borderId="0" xfId="0" applyNumberFormat="1" applyFont="1" applyFill="1" applyAlignment="1">
      <alignment horizontal="center" vertical="center"/>
    </xf>
    <xf numFmtId="192" fontId="6" fillId="39" borderId="0" xfId="0" applyNumberFormat="1" applyFont="1" applyFill="1" applyAlignment="1">
      <alignment horizontal="center" vertical="center"/>
    </xf>
    <xf numFmtId="0" fontId="22" fillId="0" borderId="64" xfId="0" applyFont="1" applyBorder="1" applyAlignment="1" applyProtection="1">
      <alignment horizontal="center" vertical="center"/>
      <protection locked="0"/>
    </xf>
    <xf numFmtId="0" fontId="22" fillId="0" borderId="97" xfId="0" applyFont="1" applyBorder="1" applyAlignment="1" applyProtection="1">
      <alignment horizontal="center" vertical="center" wrapText="1"/>
      <protection locked="0"/>
    </xf>
    <xf numFmtId="0" fontId="0" fillId="0" borderId="83" xfId="0" applyBorder="1" applyAlignment="1" applyProtection="1">
      <alignment horizontal="center"/>
      <protection locked="0"/>
    </xf>
    <xf numFmtId="0" fontId="100" fillId="0" borderId="84" xfId="0" applyFont="1" applyBorder="1" applyAlignment="1" applyProtection="1">
      <alignment horizontal="left"/>
      <protection locked="0"/>
    </xf>
    <xf numFmtId="192" fontId="136" fillId="39" borderId="95" xfId="0" applyNumberFormat="1" applyFont="1" applyFill="1" applyBorder="1" applyAlignment="1">
      <alignment horizontal="center"/>
    </xf>
    <xf numFmtId="192" fontId="136" fillId="39" borderId="0" xfId="0" applyNumberFormat="1" applyFont="1" applyFill="1" applyAlignment="1">
      <alignment horizontal="center"/>
    </xf>
    <xf numFmtId="192" fontId="22" fillId="0" borderId="0" xfId="0" applyNumberFormat="1" applyFont="1" applyAlignment="1" applyProtection="1">
      <alignment horizontal="center" vertical="center"/>
      <protection locked="0"/>
    </xf>
    <xf numFmtId="0" fontId="22" fillId="0" borderId="63" xfId="0" applyFont="1" applyBorder="1" applyAlignment="1" applyProtection="1">
      <alignment horizontal="center" vertical="center"/>
      <protection locked="0"/>
    </xf>
    <xf numFmtId="0" fontId="22" fillId="0" borderId="92" xfId="0" applyFont="1" applyBorder="1" applyAlignment="1" applyProtection="1">
      <alignment horizontal="center" vertical="center" wrapText="1"/>
      <protection locked="0"/>
    </xf>
    <xf numFmtId="0" fontId="3" fillId="0" borderId="86" xfId="0" applyFont="1" applyBorder="1" applyAlignment="1" applyProtection="1">
      <alignment horizontal="distributed" vertical="distributed" textRotation="255" wrapText="1" shrinkToFit="1"/>
      <protection locked="0"/>
    </xf>
    <xf numFmtId="0" fontId="3" fillId="0" borderId="86" xfId="0" applyFont="1" applyBorder="1" applyAlignment="1" applyProtection="1">
      <alignment horizontal="center" vertical="distributed" textRotation="255" wrapText="1" shrinkToFit="1"/>
      <protection locked="0"/>
    </xf>
    <xf numFmtId="0" fontId="3" fillId="0" borderId="69" xfId="0" applyFont="1" applyBorder="1" applyAlignment="1" applyProtection="1">
      <alignment horizontal="distributed" vertical="distributed" textRotation="255" wrapText="1" shrinkToFit="1"/>
      <protection locked="0"/>
    </xf>
    <xf numFmtId="0" fontId="100" fillId="0" borderId="65" xfId="0" applyFont="1" applyBorder="1" applyAlignment="1" applyProtection="1">
      <alignment horizontal="left"/>
      <protection locked="0"/>
    </xf>
    <xf numFmtId="192" fontId="100" fillId="0" borderId="0" xfId="0" applyNumberFormat="1" applyFont="1" applyAlignment="1" applyProtection="1">
      <alignment horizontal="center" vertical="center"/>
      <protection locked="0"/>
    </xf>
    <xf numFmtId="192" fontId="100" fillId="40" borderId="0" xfId="0" applyNumberFormat="1" applyFont="1" applyFill="1" applyAlignment="1" applyProtection="1">
      <alignment horizontal="center" vertical="center"/>
      <protection locked="0"/>
    </xf>
    <xf numFmtId="9" fontId="22" fillId="0" borderId="68" xfId="126" applyFont="1" applyBorder="1" applyAlignment="1" applyProtection="1">
      <protection locked="0"/>
    </xf>
    <xf numFmtId="192" fontId="20" fillId="39" borderId="62" xfId="0" applyNumberFormat="1" applyFont="1" applyFill="1" applyBorder="1" applyAlignment="1">
      <alignment horizontal="center" vertical="center"/>
    </xf>
    <xf numFmtId="192" fontId="20" fillId="39" borderId="63" xfId="0" applyNumberFormat="1" applyFont="1" applyFill="1" applyBorder="1" applyAlignment="1">
      <alignment horizontal="center" vertical="center"/>
    </xf>
    <xf numFmtId="192" fontId="22" fillId="0" borderId="63" xfId="0" applyNumberFormat="1" applyFont="1" applyBorder="1" applyAlignment="1" applyProtection="1">
      <alignment horizontal="center" vertical="center"/>
      <protection locked="0"/>
    </xf>
    <xf numFmtId="0" fontId="3" fillId="0" borderId="0" xfId="0" applyFont="1" applyAlignment="1" applyProtection="1">
      <protection locked="0"/>
    </xf>
    <xf numFmtId="0" fontId="129" fillId="0" borderId="0" xfId="0" applyFont="1" applyAlignment="1" applyProtection="1">
      <protection locked="0"/>
    </xf>
    <xf numFmtId="0" fontId="0" fillId="0" borderId="0" xfId="0" applyAlignment="1">
      <alignment horizontal="right"/>
    </xf>
    <xf numFmtId="192" fontId="100" fillId="40" borderId="0" xfId="0" applyNumberFormat="1" applyFont="1" applyFill="1" applyAlignment="1" applyProtection="1">
      <alignment horizontal="center"/>
      <protection locked="0"/>
    </xf>
    <xf numFmtId="192" fontId="0" fillId="40" borderId="0" xfId="0" applyNumberFormat="1" applyFill="1" applyAlignment="1" applyProtection="1">
      <alignment horizontal="center"/>
      <protection locked="0"/>
    </xf>
    <xf numFmtId="192" fontId="136" fillId="40" borderId="0" xfId="0" applyNumberFormat="1" applyFont="1" applyFill="1" applyAlignment="1" applyProtection="1">
      <alignment horizontal="center"/>
      <protection locked="0"/>
    </xf>
    <xf numFmtId="192" fontId="0" fillId="40" borderId="0" xfId="0" applyNumberFormat="1" applyFill="1" applyAlignment="1" applyProtection="1">
      <alignment horizontal="center" vertical="center"/>
      <protection locked="0"/>
    </xf>
    <xf numFmtId="0" fontId="100" fillId="0" borderId="68" xfId="0" applyFont="1" applyBorder="1" applyAlignment="1" applyProtection="1">
      <alignment horizontal="left"/>
      <protection locked="0"/>
    </xf>
    <xf numFmtId="192" fontId="136" fillId="39" borderId="63" xfId="0" applyNumberFormat="1" applyFont="1" applyFill="1" applyBorder="1" applyAlignment="1">
      <alignment horizontal="center"/>
    </xf>
    <xf numFmtId="192" fontId="100" fillId="40" borderId="63" xfId="0" applyNumberFormat="1" applyFont="1" applyFill="1" applyBorder="1" applyAlignment="1" applyProtection="1">
      <alignment horizontal="center" vertical="center"/>
      <protection locked="0"/>
    </xf>
    <xf numFmtId="0" fontId="96" fillId="0" borderId="0" xfId="6" applyFont="1" applyAlignment="1" applyProtection="1">
      <alignment horizontal="right" vertical="top"/>
      <protection locked="0"/>
    </xf>
    <xf numFmtId="0" fontId="96" fillId="0" borderId="0" xfId="6" applyFont="1" applyAlignment="1" applyProtection="1">
      <alignment vertical="top"/>
      <protection locked="0"/>
    </xf>
    <xf numFmtId="192" fontId="136" fillId="39" borderId="62" xfId="0" applyNumberFormat="1" applyFont="1" applyFill="1" applyBorder="1" applyAlignment="1">
      <alignment horizontal="center"/>
    </xf>
    <xf numFmtId="192" fontId="100" fillId="0" borderId="63" xfId="0" applyNumberFormat="1" applyFont="1" applyBorder="1" applyAlignment="1" applyProtection="1">
      <alignment horizontal="center" vertical="center"/>
      <protection locked="0"/>
    </xf>
    <xf numFmtId="0" fontId="80" fillId="0" borderId="0" xfId="6" applyFont="1" applyAlignment="1" applyProtection="1">
      <alignment vertical="center"/>
      <protection locked="0"/>
    </xf>
    <xf numFmtId="0" fontId="138" fillId="0" borderId="0" xfId="6" applyFont="1" applyAlignment="1" applyProtection="1">
      <alignment vertical="center"/>
      <protection locked="0"/>
    </xf>
    <xf numFmtId="0" fontId="96" fillId="0" borderId="0" xfId="6" applyFont="1" applyProtection="1">
      <protection locked="0"/>
    </xf>
  </cellXfs>
  <cellStyles count="134">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9" xr:uid="{D504A654-B016-4B58-9133-77410AAC83B6}"/>
    <cellStyle name="一般_1252214050" xfId="132" xr:uid="{23EE237D-76D5-41A0-90A6-872198A57241}"/>
    <cellStyle name="一般_2522-14-05(104)" xfId="131" xr:uid="{52C04B00-A285-40E7-892A-FE73CDD4B868}"/>
    <cellStyle name="一般_8508_1" xfId="130" xr:uid="{0916A9F2-9C91-4BE4-BB33-5953CB3DEC05}"/>
    <cellStyle name="一般_86_縣市戶政報表程式0516" xfId="128" xr:uid="{C973F5C1-6CD1-4C7A-B640-DF65DB7A552D}"/>
    <cellStyle name="一般_Sheet1" xfId="1" xr:uid="{00000000-0005-0000-0000-00002E000000}"/>
    <cellStyle name="一般_身心障礙停車位" xfId="133" xr:uid="{E125F0AD-D348-4B3C-951B-644293DE5E76}"/>
    <cellStyle name="一般_垃圾水肥修正案" xfId="127" xr:uid="{571C7012-F7B8-4411-BCFD-38DB57ABF356}"/>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xfId="126" builtinId="5"/>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說明文字 2" xfId="75" xr:uid="{00000000-0005-0000-0000-00005A000000}"/>
    <cellStyle name="輔色1 2" xfId="76" xr:uid="{00000000-0005-0000-0000-00005B000000}"/>
    <cellStyle name="輔色2 2" xfId="77" xr:uid="{00000000-0005-0000-0000-00005C000000}"/>
    <cellStyle name="輔色3 2" xfId="78" xr:uid="{00000000-0005-0000-0000-00005D000000}"/>
    <cellStyle name="輔色4 2" xfId="79" xr:uid="{00000000-0005-0000-0000-00005E000000}"/>
    <cellStyle name="輔色5 2" xfId="80" xr:uid="{00000000-0005-0000-0000-00005F000000}"/>
    <cellStyle name="輔色6 2" xfId="81" xr:uid="{00000000-0005-0000-0000-000060000000}"/>
    <cellStyle name="標題 1 2" xfId="82" xr:uid="{00000000-0005-0000-0000-000061000000}"/>
    <cellStyle name="標題 2 2" xfId="83" xr:uid="{00000000-0005-0000-0000-000062000000}"/>
    <cellStyle name="標題 3 2" xfId="84" xr:uid="{00000000-0005-0000-0000-000063000000}"/>
    <cellStyle name="標題 4 2" xfId="85" xr:uid="{00000000-0005-0000-0000-000064000000}"/>
    <cellStyle name="標題 5" xfId="86" xr:uid="{00000000-0005-0000-0000-000065000000}"/>
    <cellStyle name="輸入 2" xfId="87" xr:uid="{00000000-0005-0000-0000-000066000000}"/>
    <cellStyle name="輸入 2 2" xfId="117" xr:uid="{00000000-0005-0000-0000-000067000000}"/>
    <cellStyle name="輸入 2 2 2" xfId="123" xr:uid="{00000000-0005-0000-0000-000068000000}"/>
    <cellStyle name="輸入 2 3" xfId="110" xr:uid="{00000000-0005-0000-0000-000069000000}"/>
    <cellStyle name="輸出 2" xfId="88" xr:uid="{00000000-0005-0000-0000-00006A000000}"/>
    <cellStyle name="輸出 2 2" xfId="118" xr:uid="{00000000-0005-0000-0000-00006B000000}"/>
    <cellStyle name="輸出 2 2 2" xfId="124" xr:uid="{00000000-0005-0000-0000-00006C000000}"/>
    <cellStyle name="輸出 2 3" xfId="119" xr:uid="{00000000-0005-0000-0000-00006D000000}"/>
    <cellStyle name="檢查儲存格 2" xfId="89" xr:uid="{00000000-0005-0000-0000-00006E000000}"/>
    <cellStyle name="壞 2" xfId="90" xr:uid="{00000000-0005-0000-0000-00006F000000}"/>
    <cellStyle name="壞_108年都市計畫公共設施已取得面積" xfId="91" xr:uid="{00000000-0005-0000-0000-000070000000}"/>
    <cellStyle name="壞_108年都市計畫公共設施已取得面積_1" xfId="92" xr:uid="{00000000-0005-0000-0000-000071000000}"/>
    <cellStyle name="壞_1821-05-04照顧中低收入戶概況" xfId="93" xr:uid="{00000000-0005-0000-0000-000072000000}"/>
    <cellStyle name="壞_1821-05-05中低收入戶數及人數按年齡別分" xfId="94" xr:uid="{00000000-0005-0000-0000-000073000000}"/>
    <cellStyle name="壞_1836-01-13身心障礙者社區支持服務成果" xfId="95" xr:uid="{00000000-0005-0000-0000-000074000000}"/>
    <cellStyle name="壞_1840-01-01-2推行社區發展工作概況(修正版)1010605" xfId="96" xr:uid="{00000000-0005-0000-0000-000075000000}"/>
    <cellStyle name="壞_2922-01-03內政部直轄工商自由職業團體數及異動數" xfId="97" xr:uid="{00000000-0005-0000-0000-000076000000}"/>
    <cellStyle name="壞_2922-01-04全國性社會團體數及異動數" xfId="98" xr:uid="{00000000-0005-0000-0000-000077000000}"/>
    <cellStyle name="壞_Book2" xfId="99" xr:uid="{00000000-0005-0000-0000-000078000000}"/>
    <cellStyle name="壞_一級身障" xfId="100" xr:uid="{00000000-0005-0000-0000-000079000000}"/>
    <cellStyle name="壞_一級報表程式1020508" xfId="101" xr:uid="{00000000-0005-0000-0000-00007A000000}"/>
    <cellStyle name="壞_一級報表程式1020703" xfId="102" xr:uid="{00000000-0005-0000-0000-00007B000000}"/>
    <cellStyle name="壞_本部報表程式" xfId="103" xr:uid="{00000000-0005-0000-0000-00007C000000}"/>
    <cellStyle name="警告文字 2" xfId="104" xr:uid="{00000000-0005-0000-0000-00007D000000}"/>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2.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C9825270-12AF-4C95-A286-17A619FCE63D}"/>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88D92B79-8512-4544-BDCF-E91426148FBD}"/>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F733BCCF-6ABD-45A2-A139-EA71622BC1AD}"/>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25E4D873-CD82-496C-9D7A-B99027D22E19}"/>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a:extLst>
            <a:ext uri="{FF2B5EF4-FFF2-40B4-BE49-F238E27FC236}">
              <a16:creationId xmlns:a16="http://schemas.microsoft.com/office/drawing/2014/main" id="{E454B24F-602F-4F38-83CC-F45CB5E5F538}"/>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a:extLst>
            <a:ext uri="{FF2B5EF4-FFF2-40B4-BE49-F238E27FC236}">
              <a16:creationId xmlns:a16="http://schemas.microsoft.com/office/drawing/2014/main" id="{3176BA76-45A1-4F46-A64B-002EFEE9757B}"/>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a:extLst>
            <a:ext uri="{FF2B5EF4-FFF2-40B4-BE49-F238E27FC236}">
              <a16:creationId xmlns:a16="http://schemas.microsoft.com/office/drawing/2014/main" id="{ED7C9BAF-6BA2-48FB-950F-B97AB5733A30}"/>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a:extLst>
            <a:ext uri="{FF2B5EF4-FFF2-40B4-BE49-F238E27FC236}">
              <a16:creationId xmlns:a16="http://schemas.microsoft.com/office/drawing/2014/main" id="{54322460-B111-48C0-9849-5F0B8A3F9AD8}"/>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CFA3A984-46C0-4F11-A613-2393284F96BA}"/>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BCEA28DF-31A9-4BEC-A1BA-899927D553FC}"/>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CC8061FB-5A26-4468-ABBD-4D6629B1DE5C}"/>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BF33D0C-E669-443A-AD29-D026B4470E9C}"/>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345DA79A-8CDB-4F2E-9123-63FA71D1F8CC}"/>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70CE586-A19C-472D-9145-A932354B6628}"/>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512D5449-4643-451C-B9D6-21F7013E84AD}"/>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5712EF8D-2B2D-4774-A80A-9B2BC52C00D0}"/>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169B3E01-B962-4369-9D0D-7FBF890FF1C6}"/>
            </a:ext>
          </a:extLst>
        </xdr:cNvPr>
        <xdr:cNvSpPr txBox="1">
          <a:spLocks noChangeArrowheads="1"/>
        </xdr:cNvSpPr>
      </xdr:nvSpPr>
      <xdr:spPr bwMode="auto">
        <a:xfrm>
          <a:off x="5774055"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5B67D4A4-3BB0-4C16-A558-8BDAB3DE6D5B}"/>
            </a:ext>
          </a:extLst>
        </xdr:cNvPr>
        <xdr:cNvSpPr txBox="1">
          <a:spLocks noChangeArrowheads="1"/>
        </xdr:cNvSpPr>
      </xdr:nvSpPr>
      <xdr:spPr bwMode="auto">
        <a:xfrm>
          <a:off x="5840730"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7</xdr:col>
      <xdr:colOff>344805</xdr:colOff>
      <xdr:row>2</xdr:row>
      <xdr:rowOff>474980</xdr:rowOff>
    </xdr:from>
    <xdr:ext cx="787908" cy="218521"/>
    <xdr:sp macro="" textlink="">
      <xdr:nvSpPr>
        <xdr:cNvPr id="3" name="Text Box 1">
          <a:extLst>
            <a:ext uri="{FF2B5EF4-FFF2-40B4-BE49-F238E27FC236}">
              <a16:creationId xmlns:a16="http://schemas.microsoft.com/office/drawing/2014/main" id="{6A82FAFA-C901-4686-9D7C-0610FCA18AF1}"/>
            </a:ext>
          </a:extLst>
        </xdr:cNvPr>
        <xdr:cNvSpPr txBox="1">
          <a:spLocks noChangeArrowheads="1"/>
        </xdr:cNvSpPr>
      </xdr:nvSpPr>
      <xdr:spPr bwMode="auto">
        <a:xfrm>
          <a:off x="5840730"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9A6051F5-B668-42AD-A91E-E42F0B26E1E0}"/>
            </a:ext>
          </a:extLst>
        </xdr:cNvPr>
        <xdr:cNvSpPr txBox="1">
          <a:spLocks noChangeArrowheads="1"/>
        </xdr:cNvSpPr>
      </xdr:nvSpPr>
      <xdr:spPr bwMode="auto">
        <a:xfrm>
          <a:off x="6688455"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38468;&#20214;&#199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27744;&#19978;&#37129;&#20844;&#25152;&#24290;&#31649;&#36039;&#25910;&#22577;&#34920;-114&#24180;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refreshError="1"/>
      <sheetData sheetId="1" refreshError="1">
        <row r="6">
          <cell r="F6">
            <v>6618</v>
          </cell>
          <cell r="M6">
            <v>0</v>
          </cell>
          <cell r="T6">
            <v>0</v>
          </cell>
          <cell r="V6">
            <v>0</v>
          </cell>
          <cell r="W6">
            <v>0</v>
          </cell>
          <cell r="Z6">
            <v>0</v>
          </cell>
          <cell r="AA6">
            <v>0</v>
          </cell>
          <cell r="AB6">
            <v>0</v>
          </cell>
          <cell r="AD6">
            <v>0</v>
          </cell>
          <cell r="AE6">
            <v>0</v>
          </cell>
        </row>
        <row r="7">
          <cell r="F7">
            <v>0</v>
          </cell>
          <cell r="H7">
            <v>0</v>
          </cell>
          <cell r="I7">
            <v>0</v>
          </cell>
          <cell r="K7">
            <v>0</v>
          </cell>
          <cell r="M7">
            <v>0</v>
          </cell>
          <cell r="N7">
            <v>0</v>
          </cell>
          <cell r="O7">
            <v>0</v>
          </cell>
          <cell r="T7">
            <v>0</v>
          </cell>
          <cell r="U7">
            <v>0</v>
          </cell>
          <cell r="V7">
            <v>0</v>
          </cell>
          <cell r="W7">
            <v>0</v>
          </cell>
          <cell r="X7">
            <v>0</v>
          </cell>
          <cell r="Y7">
            <v>0</v>
          </cell>
          <cell r="Z7">
            <v>0</v>
          </cell>
          <cell r="AA7">
            <v>0</v>
          </cell>
          <cell r="AC7">
            <v>0</v>
          </cell>
          <cell r="AD7">
            <v>0</v>
          </cell>
          <cell r="AE7">
            <v>0</v>
          </cell>
        </row>
        <row r="8">
          <cell r="H8">
            <v>0</v>
          </cell>
          <cell r="M8">
            <v>0</v>
          </cell>
          <cell r="O8">
            <v>0</v>
          </cell>
          <cell r="T8">
            <v>0</v>
          </cell>
          <cell r="U8">
            <v>0</v>
          </cell>
          <cell r="V8">
            <v>0</v>
          </cell>
          <cell r="W8">
            <v>0</v>
          </cell>
          <cell r="Y8">
            <v>0</v>
          </cell>
          <cell r="Z8">
            <v>0</v>
          </cell>
          <cell r="AA8">
            <v>0</v>
          </cell>
          <cell r="AB8">
            <v>0</v>
          </cell>
          <cell r="AC8">
            <v>0</v>
          </cell>
          <cell r="AD8">
            <v>0</v>
          </cell>
          <cell r="AE8">
            <v>0</v>
          </cell>
        </row>
        <row r="13">
          <cell r="H13">
            <v>0</v>
          </cell>
          <cell r="M13">
            <v>0</v>
          </cell>
          <cell r="O13">
            <v>0</v>
          </cell>
          <cell r="T13">
            <v>0</v>
          </cell>
          <cell r="U13">
            <v>0</v>
          </cell>
          <cell r="V13">
            <v>0</v>
          </cell>
          <cell r="W13">
            <v>0</v>
          </cell>
          <cell r="Y13">
            <v>0</v>
          </cell>
          <cell r="Z13">
            <v>0</v>
          </cell>
          <cell r="AA13">
            <v>0</v>
          </cell>
          <cell r="AB13">
            <v>0</v>
          </cell>
          <cell r="AC13">
            <v>0</v>
          </cell>
          <cell r="AD13">
            <v>0</v>
          </cell>
          <cell r="AE13">
            <v>0</v>
          </cell>
        </row>
        <row r="20">
          <cell r="H20">
            <v>0</v>
          </cell>
          <cell r="M20">
            <v>0</v>
          </cell>
          <cell r="O20">
            <v>0</v>
          </cell>
          <cell r="T20">
            <v>0</v>
          </cell>
          <cell r="U20">
            <v>0</v>
          </cell>
          <cell r="V20">
            <v>0</v>
          </cell>
          <cell r="W20">
            <v>0</v>
          </cell>
          <cell r="Y20">
            <v>0</v>
          </cell>
          <cell r="Z20">
            <v>0</v>
          </cell>
          <cell r="AA20">
            <v>0</v>
          </cell>
          <cell r="AB20">
            <v>0</v>
          </cell>
          <cell r="AC20">
            <v>0</v>
          </cell>
          <cell r="AD20">
            <v>0</v>
          </cell>
          <cell r="AE2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sh0003@cs.taitung.gov.tw"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75"/>
  <sheetViews>
    <sheetView tabSelected="1" zoomScale="90" zoomScaleNormal="90" workbookViewId="0">
      <pane xSplit="2" ySplit="10" topLeftCell="C11" activePane="bottomRight" state="frozen"/>
      <selection pane="topRight" activeCell="C1" sqref="C1"/>
      <selection pane="bottomLeft" activeCell="A11" sqref="A11"/>
      <selection pane="bottomRight" activeCell="D49" sqref="D49"/>
    </sheetView>
  </sheetViews>
  <sheetFormatPr defaultColWidth="8.75" defaultRowHeight="15.75"/>
  <cols>
    <col min="1" max="1" width="6.75" style="90" customWidth="1"/>
    <col min="2" max="2" width="39" style="47" customWidth="1"/>
    <col min="3" max="3" width="7.5" style="47" customWidth="1"/>
    <col min="4" max="15" width="14.625" style="47" customWidth="1"/>
    <col min="16" max="16" width="23.5" style="47" customWidth="1"/>
    <col min="17" max="17" width="16.625" style="47" customWidth="1"/>
    <col min="18" max="19" width="9.5" style="47" customWidth="1"/>
    <col min="20" max="16384" width="8.75" style="47"/>
  </cols>
  <sheetData>
    <row r="1" spans="1:17" ht="21">
      <c r="A1" s="227" t="s">
        <v>952</v>
      </c>
      <c r="B1" s="228"/>
      <c r="C1" s="228"/>
      <c r="D1" s="228"/>
      <c r="E1" s="228"/>
      <c r="F1" s="228"/>
      <c r="G1" s="228"/>
      <c r="H1" s="228"/>
      <c r="I1" s="228"/>
      <c r="J1" s="228"/>
      <c r="K1" s="228"/>
      <c r="L1" s="228"/>
      <c r="M1" s="228"/>
      <c r="N1" s="228"/>
      <c r="O1" s="228"/>
      <c r="P1" s="229"/>
      <c r="Q1" s="46"/>
    </row>
    <row r="2" spans="1:17" ht="19.5">
      <c r="A2" s="230" t="s">
        <v>937</v>
      </c>
      <c r="B2" s="231"/>
      <c r="C2" s="231"/>
      <c r="D2" s="231"/>
      <c r="E2" s="231"/>
      <c r="F2" s="231"/>
      <c r="G2" s="231"/>
      <c r="H2" s="231"/>
      <c r="I2" s="231"/>
      <c r="J2" s="231"/>
      <c r="K2" s="231"/>
      <c r="L2" s="231"/>
      <c r="M2" s="231"/>
      <c r="N2" s="231"/>
      <c r="O2" s="231"/>
      <c r="P2" s="232"/>
      <c r="Q2" s="48"/>
    </row>
    <row r="3" spans="1:17">
      <c r="A3" s="244" t="s">
        <v>953</v>
      </c>
      <c r="B3" s="245"/>
      <c r="C3" s="246"/>
      <c r="D3" s="246"/>
      <c r="E3" s="49"/>
      <c r="F3" s="49"/>
      <c r="G3" s="49"/>
      <c r="H3" s="49"/>
      <c r="I3" s="49"/>
      <c r="J3" s="49"/>
      <c r="K3" s="49"/>
      <c r="L3" s="49"/>
      <c r="M3" s="49"/>
      <c r="N3" s="49"/>
      <c r="O3" s="49"/>
      <c r="P3" s="50"/>
    </row>
    <row r="4" spans="1:17">
      <c r="A4" s="220" t="s">
        <v>958</v>
      </c>
      <c r="B4" s="221"/>
      <c r="C4" s="222"/>
      <c r="D4" s="222"/>
      <c r="E4" s="51"/>
      <c r="F4" s="92"/>
      <c r="G4" s="92"/>
      <c r="H4" s="92"/>
      <c r="I4" s="92"/>
      <c r="J4" s="92"/>
      <c r="K4" s="92"/>
      <c r="L4" s="92"/>
      <c r="M4" s="92"/>
      <c r="N4" s="92"/>
      <c r="O4" s="92"/>
      <c r="P4" s="52"/>
    </row>
    <row r="5" spans="1:17">
      <c r="A5" s="220" t="s">
        <v>954</v>
      </c>
      <c r="B5" s="221"/>
      <c r="C5" s="222"/>
      <c r="D5" s="222"/>
      <c r="E5" s="51"/>
      <c r="F5" s="92"/>
      <c r="G5" s="92"/>
      <c r="H5" s="92"/>
      <c r="I5" s="92"/>
      <c r="J5" s="92"/>
      <c r="K5" s="92"/>
      <c r="L5" s="92"/>
      <c r="M5" s="92"/>
      <c r="N5" s="92"/>
      <c r="O5" s="92"/>
      <c r="P5" s="52"/>
    </row>
    <row r="6" spans="1:17">
      <c r="A6" s="220" t="s">
        <v>957</v>
      </c>
      <c r="B6" s="221"/>
      <c r="C6" s="222"/>
      <c r="D6" s="222"/>
      <c r="E6" s="92"/>
      <c r="F6" s="92"/>
      <c r="G6" s="92"/>
      <c r="H6" s="91"/>
      <c r="I6" s="91"/>
      <c r="J6" s="91"/>
      <c r="K6" s="91"/>
      <c r="L6" s="91"/>
      <c r="M6" s="233" t="s">
        <v>938</v>
      </c>
      <c r="N6" s="233"/>
      <c r="O6" s="233"/>
      <c r="P6" s="234"/>
    </row>
    <row r="7" spans="1:17" ht="30">
      <c r="A7" s="103" t="s">
        <v>955</v>
      </c>
      <c r="B7" s="104" t="s">
        <v>956</v>
      </c>
      <c r="C7" s="53"/>
      <c r="D7" s="53"/>
      <c r="E7" s="53"/>
      <c r="F7" s="54"/>
      <c r="G7" s="54"/>
      <c r="H7" s="55"/>
      <c r="I7" s="55"/>
      <c r="J7" s="55"/>
      <c r="K7" s="55"/>
      <c r="L7" s="55"/>
      <c r="M7" s="235" t="s">
        <v>1045</v>
      </c>
      <c r="N7" s="235"/>
      <c r="O7" s="235"/>
      <c r="P7" s="236"/>
    </row>
    <row r="8" spans="1:17">
      <c r="A8" s="56"/>
      <c r="B8" s="57"/>
      <c r="C8" s="57"/>
      <c r="D8" s="57"/>
      <c r="E8" s="57"/>
      <c r="F8" s="57"/>
      <c r="G8" s="57"/>
      <c r="H8" s="57"/>
      <c r="I8" s="57"/>
      <c r="J8" s="57"/>
      <c r="K8" s="57"/>
      <c r="L8" s="57"/>
      <c r="M8" s="57"/>
      <c r="N8" s="57"/>
      <c r="O8" s="57"/>
      <c r="P8" s="58"/>
    </row>
    <row r="9" spans="1:17" ht="22.15" customHeight="1">
      <c r="A9" s="223" t="s">
        <v>539</v>
      </c>
      <c r="B9" s="240" t="s">
        <v>540</v>
      </c>
      <c r="C9" s="240" t="s">
        <v>541</v>
      </c>
      <c r="D9" s="241" t="s">
        <v>542</v>
      </c>
      <c r="E9" s="242"/>
      <c r="F9" s="242"/>
      <c r="G9" s="242"/>
      <c r="H9" s="242"/>
      <c r="I9" s="242"/>
      <c r="J9" s="242"/>
      <c r="K9" s="242"/>
      <c r="L9" s="242"/>
      <c r="M9" s="242"/>
      <c r="N9" s="242"/>
      <c r="O9" s="243"/>
      <c r="P9" s="59" t="s">
        <v>543</v>
      </c>
    </row>
    <row r="10" spans="1:17" ht="22.15" customHeight="1">
      <c r="A10" s="223"/>
      <c r="B10" s="240"/>
      <c r="C10" s="240"/>
      <c r="D10" s="60" t="s">
        <v>939</v>
      </c>
      <c r="E10" s="60" t="s">
        <v>940</v>
      </c>
      <c r="F10" s="60" t="s">
        <v>941</v>
      </c>
      <c r="G10" s="60" t="s">
        <v>942</v>
      </c>
      <c r="H10" s="60" t="s">
        <v>943</v>
      </c>
      <c r="I10" s="60" t="s">
        <v>944</v>
      </c>
      <c r="J10" s="60" t="s">
        <v>945</v>
      </c>
      <c r="K10" s="60" t="s">
        <v>946</v>
      </c>
      <c r="L10" s="60" t="s">
        <v>947</v>
      </c>
      <c r="M10" s="60" t="s">
        <v>948</v>
      </c>
      <c r="N10" s="60" t="s">
        <v>949</v>
      </c>
      <c r="O10" s="60" t="s">
        <v>950</v>
      </c>
      <c r="P10" s="61"/>
    </row>
    <row r="11" spans="1:17" ht="31.5" customHeight="1">
      <c r="A11" s="196" t="s">
        <v>544</v>
      </c>
      <c r="B11" s="237" t="s">
        <v>849</v>
      </c>
      <c r="C11" s="182" t="s">
        <v>545</v>
      </c>
      <c r="D11" s="62">
        <v>45683</v>
      </c>
      <c r="E11" s="62">
        <v>45698</v>
      </c>
      <c r="F11" s="112">
        <v>45726</v>
      </c>
      <c r="G11" s="62">
        <v>45757</v>
      </c>
      <c r="H11" s="62">
        <v>45788</v>
      </c>
      <c r="I11" s="62">
        <v>45818</v>
      </c>
      <c r="J11" s="62">
        <v>45848</v>
      </c>
      <c r="K11" s="62">
        <v>45879</v>
      </c>
      <c r="L11" s="62">
        <v>45910</v>
      </c>
      <c r="M11" s="62">
        <v>45942</v>
      </c>
      <c r="N11" s="62">
        <v>45971</v>
      </c>
      <c r="O11" s="62">
        <v>46001</v>
      </c>
      <c r="P11" s="95"/>
    </row>
    <row r="12" spans="1:17" ht="20.100000000000001" customHeight="1">
      <c r="A12" s="197"/>
      <c r="B12" s="238"/>
      <c r="C12" s="183"/>
      <c r="D12" s="63">
        <v>0.70833333333333337</v>
      </c>
      <c r="E12" s="64">
        <v>0.70833333333333337</v>
      </c>
      <c r="F12" s="64">
        <v>0.70833333333333337</v>
      </c>
      <c r="G12" s="63">
        <v>0.70833333333333337</v>
      </c>
      <c r="H12" s="64">
        <v>0.70833333333333337</v>
      </c>
      <c r="I12" s="64">
        <v>0.70833333333333337</v>
      </c>
      <c r="J12" s="64">
        <v>0.70833333333333337</v>
      </c>
      <c r="K12" s="64">
        <v>0.70833333333333337</v>
      </c>
      <c r="L12" s="64">
        <v>0.70833333333333337</v>
      </c>
      <c r="M12" s="64">
        <v>0.70833333333333337</v>
      </c>
      <c r="N12" s="64">
        <v>0.70833333333333337</v>
      </c>
      <c r="O12" s="64">
        <v>0.70833333333333337</v>
      </c>
      <c r="P12" s="95"/>
    </row>
    <row r="13" spans="1:17" ht="31.5" customHeight="1">
      <c r="A13" s="198"/>
      <c r="B13" s="239"/>
      <c r="C13" s="184"/>
      <c r="D13" s="175" t="s">
        <v>1225</v>
      </c>
      <c r="E13" s="65" t="s">
        <v>908</v>
      </c>
      <c r="F13" s="65" t="s">
        <v>909</v>
      </c>
      <c r="G13" s="65" t="s">
        <v>910</v>
      </c>
      <c r="H13" s="65" t="s">
        <v>911</v>
      </c>
      <c r="I13" s="65" t="s">
        <v>912</v>
      </c>
      <c r="J13" s="65" t="s">
        <v>913</v>
      </c>
      <c r="K13" s="65" t="s">
        <v>914</v>
      </c>
      <c r="L13" s="65" t="s">
        <v>915</v>
      </c>
      <c r="M13" s="65" t="s">
        <v>916</v>
      </c>
      <c r="N13" s="65" t="s">
        <v>917</v>
      </c>
      <c r="O13" s="65" t="s">
        <v>918</v>
      </c>
      <c r="P13" s="96"/>
    </row>
    <row r="14" spans="1:17" ht="20.100000000000001" customHeight="1">
      <c r="A14" s="196" t="s">
        <v>846</v>
      </c>
      <c r="B14" s="247" t="s">
        <v>839</v>
      </c>
      <c r="C14" s="182" t="s">
        <v>545</v>
      </c>
      <c r="D14" s="62">
        <v>46042</v>
      </c>
      <c r="E14" s="62">
        <v>46076</v>
      </c>
      <c r="F14" s="62">
        <v>46101</v>
      </c>
      <c r="G14" s="62">
        <v>46132</v>
      </c>
      <c r="H14" s="62">
        <v>46162</v>
      </c>
      <c r="I14" s="62">
        <v>46195</v>
      </c>
      <c r="J14" s="62">
        <v>46223</v>
      </c>
      <c r="K14" s="62">
        <v>46254</v>
      </c>
      <c r="L14" s="62">
        <v>46286</v>
      </c>
      <c r="M14" s="62">
        <v>46315</v>
      </c>
      <c r="N14" s="62">
        <v>46346</v>
      </c>
      <c r="O14" s="62">
        <v>46377</v>
      </c>
      <c r="P14" s="176"/>
    </row>
    <row r="15" spans="1:17" ht="20.100000000000001" customHeight="1">
      <c r="A15" s="197"/>
      <c r="B15" s="248"/>
      <c r="C15" s="183"/>
      <c r="D15" s="63">
        <v>0.70833333333333337</v>
      </c>
      <c r="E15" s="64">
        <v>0.70833333333333337</v>
      </c>
      <c r="F15" s="64">
        <v>0.70833333333333337</v>
      </c>
      <c r="G15" s="63">
        <v>0.70833333333333337</v>
      </c>
      <c r="H15" s="64">
        <v>0.70833333333333337</v>
      </c>
      <c r="I15" s="64">
        <v>0.70833333333333337</v>
      </c>
      <c r="J15" s="64">
        <v>0.70833333333333337</v>
      </c>
      <c r="K15" s="64">
        <v>0.70833333333333337</v>
      </c>
      <c r="L15" s="64">
        <v>0.70833333333333337</v>
      </c>
      <c r="M15" s="64">
        <v>0.70833333333333337</v>
      </c>
      <c r="N15" s="64">
        <v>0.70833333333333337</v>
      </c>
      <c r="O15" s="64">
        <v>0.70833333333333337</v>
      </c>
      <c r="P15" s="177"/>
    </row>
    <row r="16" spans="1:17" ht="20.100000000000001" customHeight="1">
      <c r="A16" s="198"/>
      <c r="B16" s="249"/>
      <c r="C16" s="184"/>
      <c r="D16" s="175" t="s">
        <v>1225</v>
      </c>
      <c r="E16" s="65" t="s">
        <v>908</v>
      </c>
      <c r="F16" s="65" t="s">
        <v>909</v>
      </c>
      <c r="G16" s="65" t="s">
        <v>910</v>
      </c>
      <c r="H16" s="65" t="s">
        <v>911</v>
      </c>
      <c r="I16" s="65" t="s">
        <v>912</v>
      </c>
      <c r="J16" s="65" t="s">
        <v>913</v>
      </c>
      <c r="K16" s="65" t="s">
        <v>914</v>
      </c>
      <c r="L16" s="65" t="s">
        <v>915</v>
      </c>
      <c r="M16" s="65" t="s">
        <v>916</v>
      </c>
      <c r="N16" s="65" t="s">
        <v>917</v>
      </c>
      <c r="O16" s="65" t="s">
        <v>918</v>
      </c>
      <c r="P16" s="178"/>
    </row>
    <row r="17" spans="1:16" ht="20.100000000000001" customHeight="1">
      <c r="A17" s="196" t="s">
        <v>846</v>
      </c>
      <c r="B17" s="94"/>
      <c r="C17" s="182" t="s">
        <v>545</v>
      </c>
      <c r="D17" s="66">
        <v>45677</v>
      </c>
      <c r="E17" s="113">
        <v>45711</v>
      </c>
      <c r="F17" s="113">
        <v>45736</v>
      </c>
      <c r="G17" s="113">
        <v>45767</v>
      </c>
      <c r="H17" s="66">
        <v>45797</v>
      </c>
      <c r="I17" s="113">
        <v>45830</v>
      </c>
      <c r="J17" s="113">
        <v>45858</v>
      </c>
      <c r="K17" s="113">
        <v>45889</v>
      </c>
      <c r="L17" s="113">
        <v>45921</v>
      </c>
      <c r="M17" s="113">
        <v>45950</v>
      </c>
      <c r="N17" s="113">
        <v>45981</v>
      </c>
      <c r="O17" s="113">
        <v>46012</v>
      </c>
      <c r="P17" s="176"/>
    </row>
    <row r="18" spans="1:16" ht="20.100000000000001" customHeight="1">
      <c r="A18" s="197"/>
      <c r="B18" s="100" t="s">
        <v>919</v>
      </c>
      <c r="C18" s="183"/>
      <c r="D18" s="64">
        <v>0.70833333333333337</v>
      </c>
      <c r="E18" s="64">
        <v>0.70833333333333337</v>
      </c>
      <c r="F18" s="64">
        <v>0.70833333333333337</v>
      </c>
      <c r="G18" s="64">
        <v>0.70833333333333337</v>
      </c>
      <c r="H18" s="64">
        <v>0.70833333333333337</v>
      </c>
      <c r="I18" s="64">
        <v>0.70833333333333337</v>
      </c>
      <c r="J18" s="64">
        <v>0.70833333333333337</v>
      </c>
      <c r="K18" s="64">
        <v>0.70833333333333337</v>
      </c>
      <c r="L18" s="64">
        <v>0.70833333333333337</v>
      </c>
      <c r="M18" s="64">
        <v>0.70833333333333337</v>
      </c>
      <c r="N18" s="64">
        <v>0.70833333333333337</v>
      </c>
      <c r="O18" s="64">
        <v>0.70833333333333337</v>
      </c>
      <c r="P18" s="177"/>
    </row>
    <row r="19" spans="1:16" ht="20.100000000000001" customHeight="1">
      <c r="A19" s="198"/>
      <c r="B19" s="93"/>
      <c r="C19" s="184"/>
      <c r="D19" s="175" t="s">
        <v>1316</v>
      </c>
      <c r="E19" s="65" t="s">
        <v>557</v>
      </c>
      <c r="F19" s="65" t="s">
        <v>555</v>
      </c>
      <c r="G19" s="65" t="s">
        <v>556</v>
      </c>
      <c r="H19" s="65" t="s">
        <v>546</v>
      </c>
      <c r="I19" s="65" t="s">
        <v>547</v>
      </c>
      <c r="J19" s="65" t="s">
        <v>548</v>
      </c>
      <c r="K19" s="65" t="s">
        <v>549</v>
      </c>
      <c r="L19" s="65" t="s">
        <v>550</v>
      </c>
      <c r="M19" s="65" t="s">
        <v>551</v>
      </c>
      <c r="N19" s="65" t="s">
        <v>552</v>
      </c>
      <c r="O19" s="65" t="s">
        <v>553</v>
      </c>
      <c r="P19" s="178"/>
    </row>
    <row r="20" spans="1:16" ht="20.100000000000001" customHeight="1">
      <c r="A20" s="196" t="s">
        <v>558</v>
      </c>
      <c r="B20" s="224" t="s">
        <v>848</v>
      </c>
      <c r="C20" s="182" t="s">
        <v>545</v>
      </c>
      <c r="D20" s="62">
        <v>46037</v>
      </c>
      <c r="E20" s="62"/>
      <c r="F20" s="62"/>
      <c r="G20" s="62">
        <v>46127</v>
      </c>
      <c r="H20" s="62"/>
      <c r="I20" s="62"/>
      <c r="J20" s="62">
        <v>46218</v>
      </c>
      <c r="K20" s="62"/>
      <c r="L20" s="62"/>
      <c r="M20" s="62">
        <v>46310</v>
      </c>
      <c r="N20" s="62"/>
      <c r="O20" s="62"/>
      <c r="P20" s="176"/>
    </row>
    <row r="21" spans="1:16" ht="20.100000000000001" customHeight="1">
      <c r="A21" s="197"/>
      <c r="B21" s="225"/>
      <c r="C21" s="183"/>
      <c r="D21" s="69">
        <v>0.70833333333333337</v>
      </c>
      <c r="E21" s="69"/>
      <c r="F21" s="69"/>
      <c r="G21" s="69">
        <v>0.70833333333333337</v>
      </c>
      <c r="H21" s="69"/>
      <c r="I21" s="69"/>
      <c r="J21" s="69">
        <v>0.70833333333333337</v>
      </c>
      <c r="K21" s="69"/>
      <c r="L21" s="69"/>
      <c r="M21" s="69">
        <v>0.70833333333333337</v>
      </c>
      <c r="N21" s="69"/>
      <c r="O21" s="69"/>
      <c r="P21" s="177"/>
    </row>
    <row r="22" spans="1:16" ht="20.100000000000001" customHeight="1">
      <c r="A22" s="198"/>
      <c r="B22" s="226"/>
      <c r="C22" s="184"/>
      <c r="D22" s="175" t="s">
        <v>1349</v>
      </c>
      <c r="E22" s="70"/>
      <c r="F22" s="70"/>
      <c r="G22" s="70" t="s">
        <v>920</v>
      </c>
      <c r="H22" s="70"/>
      <c r="I22" s="70"/>
      <c r="J22" s="70" t="s">
        <v>921</v>
      </c>
      <c r="K22" s="70"/>
      <c r="L22" s="70"/>
      <c r="M22" s="70" t="s">
        <v>922</v>
      </c>
      <c r="N22" s="71"/>
      <c r="O22" s="71"/>
      <c r="P22" s="178"/>
    </row>
    <row r="23" spans="1:16" ht="20.100000000000001" customHeight="1">
      <c r="A23" s="196" t="s">
        <v>558</v>
      </c>
      <c r="B23" s="179" t="s">
        <v>840</v>
      </c>
      <c r="C23" s="182" t="s">
        <v>545</v>
      </c>
      <c r="D23" s="62">
        <v>46037</v>
      </c>
      <c r="E23" s="62"/>
      <c r="F23" s="62"/>
      <c r="G23" s="62">
        <v>46127</v>
      </c>
      <c r="H23" s="62"/>
      <c r="I23" s="62"/>
      <c r="J23" s="62">
        <v>46218</v>
      </c>
      <c r="K23" s="62"/>
      <c r="L23" s="62"/>
      <c r="M23" s="62">
        <v>46310</v>
      </c>
      <c r="N23" s="62"/>
      <c r="O23" s="62"/>
      <c r="P23" s="176"/>
    </row>
    <row r="24" spans="1:16" ht="20.100000000000001" customHeight="1">
      <c r="A24" s="197"/>
      <c r="B24" s="180"/>
      <c r="C24" s="183"/>
      <c r="D24" s="69">
        <v>0.70833333333333337</v>
      </c>
      <c r="E24" s="69"/>
      <c r="F24" s="69"/>
      <c r="G24" s="69">
        <v>0.70833333333333337</v>
      </c>
      <c r="H24" s="69"/>
      <c r="I24" s="69"/>
      <c r="J24" s="69">
        <v>0.70833333333333337</v>
      </c>
      <c r="K24" s="69"/>
      <c r="L24" s="69"/>
      <c r="M24" s="69">
        <v>0.70833333333333337</v>
      </c>
      <c r="N24" s="69"/>
      <c r="O24" s="69"/>
      <c r="P24" s="177"/>
    </row>
    <row r="25" spans="1:16" ht="20.100000000000001" customHeight="1">
      <c r="A25" s="198"/>
      <c r="B25" s="181"/>
      <c r="C25" s="184"/>
      <c r="D25" s="175" t="s">
        <v>1349</v>
      </c>
      <c r="E25" s="70"/>
      <c r="F25" s="70"/>
      <c r="G25" s="70" t="s">
        <v>920</v>
      </c>
      <c r="H25" s="70"/>
      <c r="I25" s="70"/>
      <c r="J25" s="70" t="s">
        <v>921</v>
      </c>
      <c r="K25" s="70"/>
      <c r="L25" s="70"/>
      <c r="M25" s="70" t="s">
        <v>922</v>
      </c>
      <c r="N25" s="71"/>
      <c r="O25" s="71"/>
      <c r="P25" s="178"/>
    </row>
    <row r="26" spans="1:16" ht="20.100000000000001" customHeight="1">
      <c r="A26" s="196" t="s">
        <v>558</v>
      </c>
      <c r="B26" s="185" t="s">
        <v>843</v>
      </c>
      <c r="C26" s="182" t="s">
        <v>545</v>
      </c>
      <c r="D26" s="62">
        <v>46037</v>
      </c>
      <c r="E26" s="62"/>
      <c r="F26" s="62"/>
      <c r="G26" s="62">
        <v>46127</v>
      </c>
      <c r="H26" s="62"/>
      <c r="I26" s="62"/>
      <c r="J26" s="62">
        <v>46218</v>
      </c>
      <c r="K26" s="62"/>
      <c r="L26" s="62"/>
      <c r="M26" s="62">
        <v>46310</v>
      </c>
      <c r="N26" s="62"/>
      <c r="O26" s="62"/>
      <c r="P26" s="176"/>
    </row>
    <row r="27" spans="1:16" ht="20.100000000000001" customHeight="1">
      <c r="A27" s="197"/>
      <c r="B27" s="180"/>
      <c r="C27" s="183"/>
      <c r="D27" s="69">
        <v>0.70833333333333337</v>
      </c>
      <c r="E27" s="69"/>
      <c r="F27" s="69"/>
      <c r="G27" s="69">
        <v>0.70833333333333337</v>
      </c>
      <c r="H27" s="69"/>
      <c r="I27" s="69"/>
      <c r="J27" s="69">
        <v>0.70833333333333337</v>
      </c>
      <c r="K27" s="69"/>
      <c r="L27" s="69"/>
      <c r="M27" s="69">
        <v>0.70833333333333337</v>
      </c>
      <c r="N27" s="69"/>
      <c r="O27" s="69"/>
      <c r="P27" s="177"/>
    </row>
    <row r="28" spans="1:16" ht="20.100000000000001" customHeight="1">
      <c r="A28" s="198"/>
      <c r="B28" s="181"/>
      <c r="C28" s="184"/>
      <c r="D28" s="175" t="s">
        <v>1349</v>
      </c>
      <c r="E28" s="70"/>
      <c r="F28" s="70"/>
      <c r="G28" s="70" t="s">
        <v>920</v>
      </c>
      <c r="H28" s="70"/>
      <c r="I28" s="70"/>
      <c r="J28" s="70" t="s">
        <v>921</v>
      </c>
      <c r="K28" s="70"/>
      <c r="L28" s="70"/>
      <c r="M28" s="70" t="s">
        <v>922</v>
      </c>
      <c r="N28" s="71"/>
      <c r="O28" s="71"/>
      <c r="P28" s="178"/>
    </row>
    <row r="29" spans="1:16" ht="20.100000000000001" customHeight="1">
      <c r="A29" s="196" t="s">
        <v>558</v>
      </c>
      <c r="B29" s="179" t="s">
        <v>841</v>
      </c>
      <c r="C29" s="182" t="s">
        <v>545</v>
      </c>
      <c r="D29" s="62">
        <v>46037</v>
      </c>
      <c r="E29" s="62"/>
      <c r="F29" s="62"/>
      <c r="G29" s="62">
        <v>46127</v>
      </c>
      <c r="H29" s="62"/>
      <c r="I29" s="62"/>
      <c r="J29" s="62">
        <v>46218</v>
      </c>
      <c r="K29" s="62"/>
      <c r="L29" s="62"/>
      <c r="M29" s="62">
        <v>46310</v>
      </c>
      <c r="N29" s="62"/>
      <c r="O29" s="62"/>
      <c r="P29" s="176"/>
    </row>
    <row r="30" spans="1:16" ht="20.100000000000001" customHeight="1">
      <c r="A30" s="197"/>
      <c r="B30" s="180"/>
      <c r="C30" s="183"/>
      <c r="D30" s="69">
        <v>0.70833333333333337</v>
      </c>
      <c r="E30" s="69"/>
      <c r="F30" s="69"/>
      <c r="G30" s="69">
        <v>0.70833333333333337</v>
      </c>
      <c r="H30" s="69"/>
      <c r="I30" s="69"/>
      <c r="J30" s="69">
        <v>0.70833333333333337</v>
      </c>
      <c r="K30" s="69"/>
      <c r="L30" s="69"/>
      <c r="M30" s="69">
        <v>0.70833333333333337</v>
      </c>
      <c r="N30" s="69"/>
      <c r="O30" s="69"/>
      <c r="P30" s="177"/>
    </row>
    <row r="31" spans="1:16" ht="20.100000000000001" customHeight="1">
      <c r="A31" s="198"/>
      <c r="B31" s="181"/>
      <c r="C31" s="184"/>
      <c r="D31" s="175" t="s">
        <v>1349</v>
      </c>
      <c r="E31" s="70"/>
      <c r="F31" s="70"/>
      <c r="G31" s="70" t="s">
        <v>920</v>
      </c>
      <c r="H31" s="70"/>
      <c r="I31" s="70"/>
      <c r="J31" s="70" t="s">
        <v>921</v>
      </c>
      <c r="K31" s="70"/>
      <c r="L31" s="70"/>
      <c r="M31" s="70" t="s">
        <v>922</v>
      </c>
      <c r="N31" s="71"/>
      <c r="O31" s="71"/>
      <c r="P31" s="178"/>
    </row>
    <row r="32" spans="1:16" ht="20.100000000000001" customHeight="1">
      <c r="A32" s="196" t="s">
        <v>558</v>
      </c>
      <c r="B32" s="185" t="s">
        <v>559</v>
      </c>
      <c r="C32" s="182" t="s">
        <v>545</v>
      </c>
      <c r="D32" s="62">
        <v>46037</v>
      </c>
      <c r="E32" s="62"/>
      <c r="F32" s="62"/>
      <c r="G32" s="62">
        <v>46127</v>
      </c>
      <c r="H32" s="62"/>
      <c r="I32" s="62"/>
      <c r="J32" s="62">
        <v>46218</v>
      </c>
      <c r="K32" s="62"/>
      <c r="L32" s="62"/>
      <c r="M32" s="62">
        <v>46310</v>
      </c>
      <c r="O32" s="62"/>
      <c r="P32" s="176"/>
    </row>
    <row r="33" spans="1:16" ht="20.100000000000001" customHeight="1">
      <c r="A33" s="197"/>
      <c r="B33" s="180"/>
      <c r="C33" s="183"/>
      <c r="D33" s="69">
        <v>0.70833333333333337</v>
      </c>
      <c r="E33" s="69"/>
      <c r="F33" s="69"/>
      <c r="G33" s="69">
        <v>0.70833333333333337</v>
      </c>
      <c r="H33" s="69"/>
      <c r="I33" s="69"/>
      <c r="J33" s="69">
        <v>0.70833333333333337</v>
      </c>
      <c r="K33" s="69"/>
      <c r="L33" s="69"/>
      <c r="M33" s="69">
        <v>0.70833333333333337</v>
      </c>
      <c r="O33" s="69"/>
      <c r="P33" s="177"/>
    </row>
    <row r="34" spans="1:16" ht="20.100000000000001" customHeight="1">
      <c r="A34" s="198"/>
      <c r="B34" s="181"/>
      <c r="C34" s="184"/>
      <c r="D34" s="175" t="s">
        <v>1349</v>
      </c>
      <c r="E34" s="70"/>
      <c r="F34" s="70"/>
      <c r="G34" s="70" t="s">
        <v>920</v>
      </c>
      <c r="H34" s="70"/>
      <c r="I34" s="70"/>
      <c r="J34" s="70" t="s">
        <v>921</v>
      </c>
      <c r="K34" s="70"/>
      <c r="L34" s="70"/>
      <c r="M34" s="70" t="s">
        <v>922</v>
      </c>
      <c r="N34" s="73"/>
      <c r="O34" s="71"/>
      <c r="P34" s="178"/>
    </row>
    <row r="35" spans="1:16" ht="20.100000000000001" customHeight="1">
      <c r="A35" s="196" t="s">
        <v>558</v>
      </c>
      <c r="B35" s="179" t="s">
        <v>842</v>
      </c>
      <c r="C35" s="182" t="s">
        <v>545</v>
      </c>
      <c r="D35" s="62">
        <v>46037</v>
      </c>
      <c r="E35" s="62"/>
      <c r="F35" s="62"/>
      <c r="G35" s="62">
        <v>46127</v>
      </c>
      <c r="H35" s="62"/>
      <c r="I35" s="62"/>
      <c r="J35" s="62">
        <v>46218</v>
      </c>
      <c r="K35" s="62"/>
      <c r="L35" s="62"/>
      <c r="M35" s="62">
        <v>46310</v>
      </c>
      <c r="N35" s="62"/>
      <c r="O35" s="74"/>
      <c r="P35" s="176"/>
    </row>
    <row r="36" spans="1:16" ht="20.100000000000001" customHeight="1">
      <c r="A36" s="197"/>
      <c r="B36" s="180"/>
      <c r="C36" s="183"/>
      <c r="D36" s="69">
        <v>0.70833333333333337</v>
      </c>
      <c r="E36" s="69"/>
      <c r="F36" s="69"/>
      <c r="G36" s="69">
        <v>0.70833333333333337</v>
      </c>
      <c r="H36" s="69"/>
      <c r="I36" s="69"/>
      <c r="J36" s="69">
        <v>0.70833333333333337</v>
      </c>
      <c r="K36" s="69"/>
      <c r="L36" s="69"/>
      <c r="M36" s="69">
        <v>0.70833333333333337</v>
      </c>
      <c r="N36" s="69"/>
      <c r="O36" s="69"/>
      <c r="P36" s="177"/>
    </row>
    <row r="37" spans="1:16" ht="20.100000000000001" customHeight="1">
      <c r="A37" s="198"/>
      <c r="B37" s="181"/>
      <c r="C37" s="184"/>
      <c r="D37" s="175" t="s">
        <v>1349</v>
      </c>
      <c r="E37" s="70"/>
      <c r="F37" s="70"/>
      <c r="G37" s="70" t="s">
        <v>920</v>
      </c>
      <c r="H37" s="70"/>
      <c r="I37" s="70"/>
      <c r="J37" s="70" t="s">
        <v>921</v>
      </c>
      <c r="K37" s="70"/>
      <c r="L37" s="70"/>
      <c r="M37" s="70" t="s">
        <v>922</v>
      </c>
      <c r="N37" s="71"/>
      <c r="O37" s="71"/>
      <c r="P37" s="178"/>
    </row>
    <row r="38" spans="1:16" ht="20.100000000000001" customHeight="1">
      <c r="A38" s="196" t="s">
        <v>558</v>
      </c>
      <c r="B38" s="185" t="s">
        <v>844</v>
      </c>
      <c r="C38" s="182" t="s">
        <v>545</v>
      </c>
      <c r="D38" s="62">
        <v>46037</v>
      </c>
      <c r="E38" s="62"/>
      <c r="F38" s="62"/>
      <c r="G38" s="62">
        <v>46127</v>
      </c>
      <c r="H38" s="62"/>
      <c r="I38" s="62"/>
      <c r="J38" s="62">
        <v>46218</v>
      </c>
      <c r="K38" s="62"/>
      <c r="L38" s="62"/>
      <c r="M38" s="62">
        <v>46310</v>
      </c>
      <c r="O38" s="62"/>
      <c r="P38" s="176"/>
    </row>
    <row r="39" spans="1:16" ht="20.100000000000001" customHeight="1">
      <c r="A39" s="197"/>
      <c r="B39" s="180"/>
      <c r="C39" s="183"/>
      <c r="D39" s="69">
        <v>0.70833333333333337</v>
      </c>
      <c r="E39" s="69"/>
      <c r="F39" s="69"/>
      <c r="G39" s="69">
        <v>0.70833333333333337</v>
      </c>
      <c r="H39" s="69"/>
      <c r="I39" s="69"/>
      <c r="J39" s="69">
        <v>0.70833333333333337</v>
      </c>
      <c r="K39" s="69"/>
      <c r="L39" s="69"/>
      <c r="M39" s="69">
        <v>0.70833333333333337</v>
      </c>
      <c r="O39" s="69"/>
      <c r="P39" s="177"/>
    </row>
    <row r="40" spans="1:16" ht="20.100000000000001" customHeight="1">
      <c r="A40" s="198"/>
      <c r="B40" s="181"/>
      <c r="C40" s="184"/>
      <c r="D40" s="175" t="s">
        <v>1349</v>
      </c>
      <c r="E40" s="70"/>
      <c r="F40" s="70"/>
      <c r="G40" s="70" t="s">
        <v>920</v>
      </c>
      <c r="H40" s="70"/>
      <c r="I40" s="70"/>
      <c r="J40" s="70" t="s">
        <v>921</v>
      </c>
      <c r="K40" s="70"/>
      <c r="L40" s="70"/>
      <c r="M40" s="70" t="s">
        <v>922</v>
      </c>
      <c r="N40" s="73"/>
      <c r="O40" s="71"/>
      <c r="P40" s="178"/>
    </row>
    <row r="41" spans="1:16" ht="20.100000000000001" customHeight="1">
      <c r="A41" s="196" t="s">
        <v>560</v>
      </c>
      <c r="B41" s="98"/>
      <c r="C41" s="182" t="s">
        <v>545</v>
      </c>
      <c r="D41" s="75"/>
      <c r="E41" s="75">
        <v>46058</v>
      </c>
      <c r="F41" s="75"/>
      <c r="G41" s="75"/>
      <c r="H41" s="75">
        <v>46147</v>
      </c>
      <c r="I41" s="75"/>
      <c r="J41" s="75"/>
      <c r="K41" s="75">
        <v>46239</v>
      </c>
      <c r="L41" s="75"/>
      <c r="M41" s="75"/>
      <c r="N41" s="75">
        <v>46331</v>
      </c>
      <c r="O41" s="75"/>
      <c r="P41" s="176"/>
    </row>
    <row r="42" spans="1:16" ht="20.100000000000001" customHeight="1">
      <c r="A42" s="197"/>
      <c r="B42" s="101" t="s">
        <v>923</v>
      </c>
      <c r="C42" s="183"/>
      <c r="D42" s="64"/>
      <c r="E42" s="64">
        <v>0.70833333333333337</v>
      </c>
      <c r="F42" s="64"/>
      <c r="G42" s="64"/>
      <c r="H42" s="64">
        <v>0.70833333333333337</v>
      </c>
      <c r="I42" s="64"/>
      <c r="J42" s="64"/>
      <c r="K42" s="64">
        <v>0.70833333333333337</v>
      </c>
      <c r="L42" s="64"/>
      <c r="M42" s="64"/>
      <c r="N42" s="64">
        <v>0.70833333333333337</v>
      </c>
      <c r="O42" s="64"/>
      <c r="P42" s="177"/>
    </row>
    <row r="43" spans="1:16" ht="20.100000000000001" customHeight="1">
      <c r="A43" s="198"/>
      <c r="B43" s="99"/>
      <c r="C43" s="184"/>
      <c r="D43" s="76"/>
      <c r="E43" s="65" t="s">
        <v>924</v>
      </c>
      <c r="F43" s="65"/>
      <c r="G43" s="65"/>
      <c r="H43" s="65" t="s">
        <v>925</v>
      </c>
      <c r="I43" s="65"/>
      <c r="J43" s="65"/>
      <c r="K43" s="65" t="s">
        <v>926</v>
      </c>
      <c r="L43" s="65"/>
      <c r="M43" s="65"/>
      <c r="N43" s="65" t="s">
        <v>927</v>
      </c>
      <c r="O43" s="76"/>
      <c r="P43" s="178"/>
    </row>
    <row r="44" spans="1:16" ht="20.100000000000001" customHeight="1">
      <c r="A44" s="196" t="s">
        <v>560</v>
      </c>
      <c r="B44" s="251" t="s">
        <v>561</v>
      </c>
      <c r="C44" s="182" t="s">
        <v>545</v>
      </c>
      <c r="D44" s="75"/>
      <c r="F44" s="75">
        <v>46086</v>
      </c>
      <c r="G44" s="75"/>
      <c r="H44" s="75"/>
      <c r="I44" s="75"/>
      <c r="J44" s="75"/>
      <c r="K44" s="75"/>
      <c r="L44" s="75"/>
      <c r="M44" s="75"/>
      <c r="N44" s="75"/>
      <c r="O44" s="75"/>
      <c r="P44" s="176"/>
    </row>
    <row r="45" spans="1:16" ht="20.100000000000001" customHeight="1">
      <c r="A45" s="197"/>
      <c r="B45" s="252"/>
      <c r="C45" s="183"/>
      <c r="D45" s="64"/>
      <c r="F45" s="64">
        <v>0.70833333333333337</v>
      </c>
      <c r="G45" s="64"/>
      <c r="H45" s="64"/>
      <c r="I45" s="64"/>
      <c r="J45" s="64"/>
      <c r="K45" s="64"/>
      <c r="L45" s="64"/>
      <c r="M45" s="64"/>
      <c r="N45" s="64"/>
      <c r="O45" s="64"/>
      <c r="P45" s="177"/>
    </row>
    <row r="46" spans="1:16" ht="20.100000000000001" customHeight="1">
      <c r="A46" s="198"/>
      <c r="B46" s="253"/>
      <c r="C46" s="184"/>
      <c r="D46" s="76"/>
      <c r="E46" s="65"/>
      <c r="F46" s="65" t="s">
        <v>928</v>
      </c>
      <c r="G46" s="65"/>
      <c r="H46" s="65"/>
      <c r="I46" s="65"/>
      <c r="J46" s="65"/>
      <c r="K46" s="76"/>
      <c r="L46" s="76"/>
      <c r="M46" s="76"/>
      <c r="N46" s="76"/>
      <c r="O46" s="76"/>
      <c r="P46" s="178"/>
    </row>
    <row r="47" spans="1:16" ht="20.100000000000001" customHeight="1">
      <c r="A47" s="196" t="s">
        <v>847</v>
      </c>
      <c r="B47" s="94"/>
      <c r="C47" s="182" t="s">
        <v>545</v>
      </c>
      <c r="D47" s="75">
        <v>46052</v>
      </c>
      <c r="E47" s="75"/>
      <c r="F47" s="75"/>
      <c r="G47" s="75"/>
      <c r="H47" s="75"/>
      <c r="I47" s="75"/>
      <c r="J47" s="102">
        <v>46233</v>
      </c>
      <c r="K47" s="75"/>
      <c r="L47" s="75"/>
      <c r="M47" s="75"/>
      <c r="N47" s="75"/>
      <c r="O47" s="75"/>
      <c r="P47" s="176"/>
    </row>
    <row r="48" spans="1:16" ht="20.100000000000001" customHeight="1">
      <c r="A48" s="202"/>
      <c r="B48" s="100" t="s">
        <v>929</v>
      </c>
      <c r="C48" s="183"/>
      <c r="D48" s="64">
        <v>0.70833333333333337</v>
      </c>
      <c r="E48" s="64"/>
      <c r="F48" s="64"/>
      <c r="G48" s="64"/>
      <c r="H48" s="64"/>
      <c r="I48" s="64"/>
      <c r="J48" s="69">
        <v>0.70833333333333337</v>
      </c>
      <c r="K48" s="64"/>
      <c r="L48" s="64"/>
      <c r="M48" s="64"/>
      <c r="N48" s="64"/>
      <c r="O48" s="64"/>
      <c r="P48" s="177"/>
    </row>
    <row r="49" spans="1:16" ht="20.100000000000001" customHeight="1">
      <c r="A49" s="211"/>
      <c r="B49" s="93"/>
      <c r="C49" s="184"/>
      <c r="D49" s="175" t="s">
        <v>1533</v>
      </c>
      <c r="E49" s="65"/>
      <c r="F49" s="65"/>
      <c r="G49" s="65"/>
      <c r="H49" s="65"/>
      <c r="I49" s="65"/>
      <c r="J49" s="70" t="s">
        <v>930</v>
      </c>
      <c r="K49" s="65"/>
      <c r="L49" s="65"/>
      <c r="M49" s="76"/>
      <c r="N49" s="76"/>
      <c r="O49" s="76"/>
      <c r="P49" s="178"/>
    </row>
    <row r="50" spans="1:16" ht="20.100000000000001" customHeight="1">
      <c r="A50" s="212" t="s">
        <v>846</v>
      </c>
      <c r="B50" s="186" t="s">
        <v>931</v>
      </c>
      <c r="C50" s="189" t="s">
        <v>545</v>
      </c>
      <c r="D50" s="75"/>
      <c r="E50" s="75">
        <v>46058</v>
      </c>
      <c r="F50" s="75"/>
      <c r="G50" s="75"/>
      <c r="H50" s="75"/>
      <c r="I50" s="75"/>
      <c r="J50" s="75"/>
      <c r="K50" s="75">
        <v>46239</v>
      </c>
      <c r="L50" s="75"/>
      <c r="M50" s="75"/>
      <c r="N50" s="75"/>
      <c r="O50" s="75"/>
      <c r="P50" s="176"/>
    </row>
    <row r="51" spans="1:16" ht="20.100000000000001" customHeight="1">
      <c r="A51" s="202"/>
      <c r="B51" s="187"/>
      <c r="C51" s="183"/>
      <c r="D51" s="64"/>
      <c r="E51" s="64">
        <v>0.70833333333333337</v>
      </c>
      <c r="F51" s="64"/>
      <c r="G51" s="64"/>
      <c r="H51" s="64"/>
      <c r="I51" s="64"/>
      <c r="J51" s="64"/>
      <c r="K51" s="64">
        <v>0.70833333333333337</v>
      </c>
      <c r="L51" s="64"/>
      <c r="M51" s="64"/>
      <c r="N51" s="64"/>
      <c r="O51" s="64"/>
      <c r="P51" s="177"/>
    </row>
    <row r="52" spans="1:16" ht="20.100000000000001" customHeight="1">
      <c r="A52" s="211"/>
      <c r="B52" s="188"/>
      <c r="C52" s="184"/>
      <c r="D52" s="76"/>
      <c r="E52" s="65" t="s">
        <v>932</v>
      </c>
      <c r="F52" s="65"/>
      <c r="G52" s="65"/>
      <c r="H52" s="65"/>
      <c r="I52" s="65"/>
      <c r="J52" s="65"/>
      <c r="K52" s="65" t="s">
        <v>933</v>
      </c>
      <c r="L52" s="65"/>
      <c r="M52" s="76"/>
      <c r="N52" s="76"/>
      <c r="O52" s="76"/>
      <c r="P52" s="178"/>
    </row>
    <row r="53" spans="1:16" ht="20.100000000000001" customHeight="1">
      <c r="A53" s="212" t="s">
        <v>846</v>
      </c>
      <c r="B53" s="213" t="s">
        <v>845</v>
      </c>
      <c r="C53" s="189" t="s">
        <v>545</v>
      </c>
      <c r="D53" s="75"/>
      <c r="E53" s="75">
        <v>46058</v>
      </c>
      <c r="F53" s="75"/>
      <c r="G53" s="75"/>
      <c r="H53" s="75"/>
      <c r="I53" s="75"/>
      <c r="J53" s="75"/>
      <c r="K53" s="75">
        <v>46239</v>
      </c>
      <c r="L53" s="75"/>
      <c r="M53" s="75"/>
      <c r="N53" s="75"/>
      <c r="O53" s="75"/>
      <c r="P53" s="176"/>
    </row>
    <row r="54" spans="1:16" ht="20.100000000000001" customHeight="1">
      <c r="A54" s="202"/>
      <c r="B54" s="204"/>
      <c r="C54" s="183"/>
      <c r="D54" s="64"/>
      <c r="E54" s="64">
        <v>0.70833333333333337</v>
      </c>
      <c r="F54" s="64"/>
      <c r="G54" s="64"/>
      <c r="H54" s="64"/>
      <c r="I54" s="64"/>
      <c r="J54" s="64"/>
      <c r="K54" s="64">
        <v>0.70833333333333337</v>
      </c>
      <c r="L54" s="64"/>
      <c r="M54" s="64"/>
      <c r="N54" s="64"/>
      <c r="O54" s="64"/>
      <c r="P54" s="177"/>
    </row>
    <row r="55" spans="1:16" ht="20.100000000000001" customHeight="1">
      <c r="A55" s="211"/>
      <c r="B55" s="214"/>
      <c r="C55" s="184"/>
      <c r="D55" s="76"/>
      <c r="E55" s="65" t="s">
        <v>932</v>
      </c>
      <c r="F55" s="65"/>
      <c r="G55" s="65"/>
      <c r="H55" s="65"/>
      <c r="I55" s="65"/>
      <c r="J55" s="65"/>
      <c r="K55" s="65" t="s">
        <v>933</v>
      </c>
      <c r="L55" s="65"/>
      <c r="M55" s="76"/>
      <c r="N55" s="76"/>
      <c r="O55" s="76"/>
      <c r="P55" s="178"/>
    </row>
    <row r="56" spans="1:16" ht="20.100000000000001" customHeight="1">
      <c r="A56" s="196" t="s">
        <v>847</v>
      </c>
      <c r="B56" s="203" t="s">
        <v>562</v>
      </c>
      <c r="C56" s="182" t="s">
        <v>545</v>
      </c>
      <c r="D56" s="75"/>
      <c r="F56" s="75">
        <v>46101</v>
      </c>
      <c r="G56" s="75"/>
      <c r="H56" s="75"/>
      <c r="I56" s="75"/>
      <c r="J56" s="75"/>
      <c r="K56" s="75"/>
      <c r="L56" s="75"/>
      <c r="M56" s="75"/>
      <c r="N56" s="75"/>
      <c r="O56" s="75"/>
      <c r="P56" s="176"/>
    </row>
    <row r="57" spans="1:16" ht="20.100000000000001" customHeight="1">
      <c r="A57" s="202"/>
      <c r="B57" s="204"/>
      <c r="C57" s="183"/>
      <c r="D57" s="64"/>
      <c r="F57" s="64">
        <v>0.70833333333333337</v>
      </c>
      <c r="G57" s="64"/>
      <c r="H57" s="64"/>
      <c r="I57" s="64"/>
      <c r="J57" s="64"/>
      <c r="K57" s="64"/>
      <c r="L57" s="64"/>
      <c r="M57" s="64"/>
      <c r="N57" s="64"/>
      <c r="O57" s="64"/>
      <c r="P57" s="177"/>
    </row>
    <row r="58" spans="1:16" ht="20.100000000000001" customHeight="1">
      <c r="A58" s="211"/>
      <c r="B58" s="214"/>
      <c r="C58" s="184"/>
      <c r="D58" s="76"/>
      <c r="E58" s="78"/>
      <c r="F58" s="70" t="s">
        <v>1047</v>
      </c>
      <c r="G58" s="65"/>
      <c r="H58" s="65"/>
      <c r="I58" s="65"/>
      <c r="J58" s="65"/>
      <c r="K58" s="65"/>
      <c r="L58" s="76"/>
      <c r="M58" s="76"/>
      <c r="N58" s="76"/>
      <c r="O58" s="76"/>
      <c r="P58" s="178"/>
    </row>
    <row r="59" spans="1:16" ht="20.100000000000001" customHeight="1">
      <c r="A59" s="196" t="s">
        <v>847</v>
      </c>
      <c r="B59" s="203" t="s">
        <v>563</v>
      </c>
      <c r="C59" s="182" t="s">
        <v>545</v>
      </c>
      <c r="D59" s="75"/>
      <c r="F59" s="75"/>
      <c r="G59" s="75"/>
      <c r="H59" s="75">
        <v>46162</v>
      </c>
      <c r="I59" s="75"/>
      <c r="J59" s="75"/>
      <c r="K59" s="75"/>
      <c r="L59" s="75"/>
      <c r="M59" s="75"/>
      <c r="N59" s="75"/>
      <c r="O59" s="75"/>
      <c r="P59" s="176"/>
    </row>
    <row r="60" spans="1:16" ht="20.100000000000001" customHeight="1">
      <c r="A60" s="202"/>
      <c r="B60" s="204"/>
      <c r="C60" s="183"/>
      <c r="D60" s="64"/>
      <c r="F60" s="64"/>
      <c r="G60" s="64"/>
      <c r="H60" s="64">
        <v>0.70833333333333337</v>
      </c>
      <c r="I60" s="64"/>
      <c r="J60" s="64"/>
      <c r="K60" s="64"/>
      <c r="L60" s="64"/>
      <c r="M60" s="64"/>
      <c r="N60" s="64"/>
      <c r="O60" s="64"/>
      <c r="P60" s="177"/>
    </row>
    <row r="61" spans="1:16" ht="20.100000000000001" customHeight="1">
      <c r="A61" s="202"/>
      <c r="B61" s="204"/>
      <c r="C61" s="183"/>
      <c r="D61" s="79"/>
      <c r="F61" s="80"/>
      <c r="G61" s="80"/>
      <c r="H61" s="80" t="s">
        <v>928</v>
      </c>
      <c r="I61" s="80"/>
      <c r="J61" s="80"/>
      <c r="K61" s="80"/>
      <c r="L61" s="79"/>
      <c r="M61" s="79"/>
      <c r="N61" s="79"/>
      <c r="O61" s="79"/>
      <c r="P61" s="178"/>
    </row>
    <row r="62" spans="1:16" ht="20.100000000000001" customHeight="1">
      <c r="A62" s="196" t="s">
        <v>554</v>
      </c>
      <c r="B62" s="250" t="s">
        <v>837</v>
      </c>
      <c r="C62" s="182" t="s">
        <v>545</v>
      </c>
      <c r="D62" s="82"/>
      <c r="E62" s="62">
        <v>46078</v>
      </c>
      <c r="F62" s="75"/>
      <c r="G62" s="83"/>
      <c r="H62" s="83"/>
      <c r="I62" s="83"/>
      <c r="J62" s="83"/>
      <c r="K62" s="83"/>
      <c r="L62" s="82"/>
      <c r="M62" s="82"/>
      <c r="N62" s="82"/>
      <c r="O62" s="82"/>
      <c r="P62" s="77"/>
    </row>
    <row r="63" spans="1:16" ht="20.100000000000001" customHeight="1">
      <c r="A63" s="202"/>
      <c r="B63" s="204"/>
      <c r="C63" s="183"/>
      <c r="D63" s="79"/>
      <c r="E63" s="69">
        <v>0.70833333333333337</v>
      </c>
      <c r="F63" s="64"/>
      <c r="G63" s="80"/>
      <c r="H63" s="80"/>
      <c r="I63" s="80"/>
      <c r="J63" s="80"/>
      <c r="K63" s="80"/>
      <c r="L63" s="79"/>
      <c r="M63" s="79"/>
      <c r="N63" s="79"/>
      <c r="O63" s="79"/>
      <c r="P63" s="81"/>
    </row>
    <row r="64" spans="1:16" ht="20.100000000000001" customHeight="1">
      <c r="A64" s="211"/>
      <c r="B64" s="214"/>
      <c r="C64" s="183"/>
      <c r="D64" s="79"/>
      <c r="E64" s="70" t="s">
        <v>935</v>
      </c>
      <c r="F64" s="65"/>
      <c r="G64" s="80"/>
      <c r="H64" s="80"/>
      <c r="I64" s="80"/>
      <c r="J64" s="80"/>
      <c r="K64" s="80"/>
      <c r="L64" s="79"/>
      <c r="M64" s="79"/>
      <c r="N64" s="79"/>
      <c r="O64" s="79"/>
      <c r="P64" s="81"/>
    </row>
    <row r="65" spans="1:16" ht="20.100000000000001" customHeight="1">
      <c r="A65" s="196" t="s">
        <v>564</v>
      </c>
      <c r="B65" s="217" t="s">
        <v>565</v>
      </c>
      <c r="C65" s="182" t="s">
        <v>545</v>
      </c>
      <c r="D65" s="62"/>
      <c r="E65" s="62"/>
      <c r="F65" s="62">
        <v>46086</v>
      </c>
      <c r="G65" s="62"/>
      <c r="H65" s="62"/>
      <c r="I65" s="62"/>
      <c r="J65" s="62"/>
      <c r="K65" s="75"/>
      <c r="L65" s="75"/>
      <c r="M65" s="75"/>
      <c r="N65" s="75"/>
      <c r="O65" s="75"/>
      <c r="P65" s="67"/>
    </row>
    <row r="66" spans="1:16" ht="20.100000000000001" customHeight="1">
      <c r="A66" s="197"/>
      <c r="B66" s="218"/>
      <c r="C66" s="183"/>
      <c r="D66" s="69"/>
      <c r="E66" s="69"/>
      <c r="F66" s="69">
        <v>0.70833333333333337</v>
      </c>
      <c r="G66" s="69"/>
      <c r="H66" s="69"/>
      <c r="I66" s="69"/>
      <c r="J66" s="69"/>
      <c r="K66" s="64"/>
      <c r="L66" s="64"/>
      <c r="M66" s="64"/>
      <c r="N66" s="64"/>
      <c r="O66" s="64"/>
      <c r="P66" s="97"/>
    </row>
    <row r="67" spans="1:16" ht="20.100000000000001" customHeight="1">
      <c r="A67" s="198"/>
      <c r="B67" s="219"/>
      <c r="C67" s="184"/>
      <c r="D67" s="71"/>
      <c r="E67" s="70"/>
      <c r="F67" s="70" t="s">
        <v>1040</v>
      </c>
      <c r="G67" s="70"/>
      <c r="H67" s="70"/>
      <c r="I67" s="70"/>
      <c r="J67" s="70"/>
      <c r="K67" s="65"/>
      <c r="L67" s="76"/>
      <c r="M67" s="76"/>
      <c r="N67" s="76"/>
      <c r="O67" s="76"/>
      <c r="P67" s="68"/>
    </row>
    <row r="68" spans="1:16" ht="20.100000000000001" customHeight="1">
      <c r="A68" s="196" t="s">
        <v>564</v>
      </c>
      <c r="B68" s="217" t="s">
        <v>566</v>
      </c>
      <c r="C68" s="182" t="s">
        <v>545</v>
      </c>
      <c r="D68" s="62"/>
      <c r="E68" s="62"/>
      <c r="F68" s="62">
        <v>46086</v>
      </c>
      <c r="G68" s="62"/>
      <c r="H68" s="62"/>
      <c r="I68" s="62"/>
      <c r="J68" s="62"/>
      <c r="K68" s="75"/>
      <c r="L68" s="75"/>
      <c r="M68" s="75"/>
      <c r="N68" s="75"/>
      <c r="O68" s="75"/>
      <c r="P68" s="67"/>
    </row>
    <row r="69" spans="1:16" ht="20.100000000000001" customHeight="1">
      <c r="A69" s="197"/>
      <c r="B69" s="218"/>
      <c r="C69" s="183"/>
      <c r="D69" s="69"/>
      <c r="E69" s="69"/>
      <c r="F69" s="69">
        <v>0.70833333333333337</v>
      </c>
      <c r="G69" s="69"/>
      <c r="H69" s="69"/>
      <c r="I69" s="69"/>
      <c r="J69" s="69"/>
      <c r="K69" s="64"/>
      <c r="L69" s="64"/>
      <c r="M69" s="64"/>
      <c r="N69" s="64"/>
      <c r="O69" s="64"/>
      <c r="P69" s="97"/>
    </row>
    <row r="70" spans="1:16" ht="20.100000000000001" customHeight="1">
      <c r="A70" s="198"/>
      <c r="B70" s="219"/>
      <c r="C70" s="184"/>
      <c r="D70" s="71"/>
      <c r="E70" s="70"/>
      <c r="F70" s="70" t="s">
        <v>1040</v>
      </c>
      <c r="G70" s="70"/>
      <c r="H70" s="70"/>
      <c r="I70" s="70"/>
      <c r="J70" s="70"/>
      <c r="K70" s="65"/>
      <c r="L70" s="76"/>
      <c r="M70" s="76"/>
      <c r="N70" s="76"/>
      <c r="O70" s="76"/>
      <c r="P70" s="68"/>
    </row>
    <row r="71" spans="1:16" ht="20.100000000000001" customHeight="1">
      <c r="A71" s="196" t="s">
        <v>564</v>
      </c>
      <c r="B71" s="217" t="s">
        <v>567</v>
      </c>
      <c r="C71" s="182" t="s">
        <v>545</v>
      </c>
      <c r="D71" s="62"/>
      <c r="E71" s="62"/>
      <c r="F71" s="62">
        <v>46086</v>
      </c>
      <c r="G71" s="62"/>
      <c r="H71" s="62"/>
      <c r="I71" s="62"/>
      <c r="J71" s="62"/>
      <c r="K71" s="75"/>
      <c r="L71" s="75"/>
      <c r="M71" s="75"/>
      <c r="N71" s="75"/>
      <c r="O71" s="75"/>
      <c r="P71" s="67"/>
    </row>
    <row r="72" spans="1:16" ht="20.100000000000001" customHeight="1">
      <c r="A72" s="197"/>
      <c r="B72" s="218"/>
      <c r="C72" s="183"/>
      <c r="D72" s="69"/>
      <c r="E72" s="69"/>
      <c r="F72" s="69">
        <v>0.70833333333333337</v>
      </c>
      <c r="G72" s="69"/>
      <c r="H72" s="69"/>
      <c r="I72" s="69"/>
      <c r="J72" s="69"/>
      <c r="K72" s="64"/>
      <c r="L72" s="64"/>
      <c r="M72" s="64"/>
      <c r="N72" s="64"/>
      <c r="O72" s="64"/>
      <c r="P72" s="97"/>
    </row>
    <row r="73" spans="1:16" ht="20.100000000000001" customHeight="1">
      <c r="A73" s="198"/>
      <c r="B73" s="219"/>
      <c r="C73" s="184"/>
      <c r="D73" s="71"/>
      <c r="E73" s="70"/>
      <c r="F73" s="70" t="s">
        <v>1040</v>
      </c>
      <c r="G73" s="70"/>
      <c r="H73" s="70"/>
      <c r="I73" s="70"/>
      <c r="J73" s="70"/>
      <c r="K73" s="65"/>
      <c r="L73" s="76"/>
      <c r="M73" s="76"/>
      <c r="N73" s="76"/>
      <c r="O73" s="76"/>
      <c r="P73" s="68"/>
    </row>
    <row r="74" spans="1:16" ht="20.100000000000001" customHeight="1">
      <c r="A74" s="190" t="s">
        <v>568</v>
      </c>
      <c r="B74" s="217" t="s">
        <v>569</v>
      </c>
      <c r="C74" s="182" t="s">
        <v>545</v>
      </c>
      <c r="D74" s="62"/>
      <c r="E74" s="62"/>
      <c r="F74" s="75"/>
      <c r="G74" s="62" t="s">
        <v>1104</v>
      </c>
      <c r="H74" s="62"/>
      <c r="I74" s="62"/>
      <c r="J74" s="62"/>
      <c r="K74" s="75"/>
      <c r="L74" s="75"/>
      <c r="M74" s="75"/>
      <c r="N74" s="75"/>
      <c r="O74" s="75"/>
      <c r="P74" s="67"/>
    </row>
    <row r="75" spans="1:16" ht="20.100000000000001" customHeight="1">
      <c r="A75" s="215"/>
      <c r="B75" s="218"/>
      <c r="C75" s="183"/>
      <c r="D75" s="69"/>
      <c r="E75" s="69"/>
      <c r="F75" s="64"/>
      <c r="G75" s="69">
        <v>0.70833333333333337</v>
      </c>
      <c r="H75" s="69"/>
      <c r="I75" s="69"/>
      <c r="J75" s="69"/>
      <c r="K75" s="64"/>
      <c r="L75" s="64"/>
      <c r="M75" s="64"/>
      <c r="N75" s="64"/>
      <c r="O75" s="64"/>
      <c r="P75" s="97"/>
    </row>
    <row r="76" spans="1:16" ht="20.100000000000001" customHeight="1">
      <c r="A76" s="216"/>
      <c r="B76" s="219"/>
      <c r="C76" s="184"/>
      <c r="D76" s="71"/>
      <c r="E76" s="71"/>
      <c r="F76" s="65"/>
      <c r="G76" s="70" t="s">
        <v>1086</v>
      </c>
      <c r="H76" s="70"/>
      <c r="I76" s="70"/>
      <c r="J76" s="70"/>
      <c r="K76" s="65"/>
      <c r="L76" s="76"/>
      <c r="M76" s="76"/>
      <c r="N76" s="76"/>
      <c r="O76" s="76"/>
      <c r="P76" s="68"/>
    </row>
    <row r="77" spans="1:16" ht="20.100000000000001" customHeight="1">
      <c r="A77" s="190" t="s">
        <v>568</v>
      </c>
      <c r="B77" s="217" t="s">
        <v>570</v>
      </c>
      <c r="C77" s="182" t="s">
        <v>545</v>
      </c>
      <c r="D77" s="62"/>
      <c r="E77" s="62"/>
      <c r="F77" s="62"/>
      <c r="G77" s="62">
        <v>46119</v>
      </c>
      <c r="H77" s="62"/>
      <c r="I77" s="62"/>
      <c r="J77" s="62"/>
      <c r="K77" s="75"/>
      <c r="L77" s="75"/>
      <c r="M77" s="75"/>
      <c r="N77" s="75"/>
      <c r="O77" s="75"/>
      <c r="P77" s="67"/>
    </row>
    <row r="78" spans="1:16" ht="20.100000000000001" customHeight="1">
      <c r="A78" s="215"/>
      <c r="B78" s="218"/>
      <c r="C78" s="183"/>
      <c r="D78" s="69"/>
      <c r="E78" s="69"/>
      <c r="F78" s="69"/>
      <c r="G78" s="69">
        <v>0.70833333333333337</v>
      </c>
      <c r="H78" s="69"/>
      <c r="I78" s="69"/>
      <c r="J78" s="69"/>
      <c r="K78" s="64"/>
      <c r="L78" s="64"/>
      <c r="M78" s="64"/>
      <c r="N78" s="64"/>
      <c r="O78" s="64"/>
      <c r="P78" s="97"/>
    </row>
    <row r="79" spans="1:16" ht="20.100000000000001" customHeight="1">
      <c r="A79" s="216"/>
      <c r="B79" s="219"/>
      <c r="C79" s="184"/>
      <c r="D79" s="71"/>
      <c r="E79" s="71"/>
      <c r="F79" s="70"/>
      <c r="G79" s="70" t="s">
        <v>936</v>
      </c>
      <c r="H79" s="70"/>
      <c r="I79" s="70"/>
      <c r="J79" s="70"/>
      <c r="K79" s="65"/>
      <c r="L79" s="76"/>
      <c r="M79" s="76"/>
      <c r="N79" s="76"/>
      <c r="O79" s="76"/>
      <c r="P79" s="68"/>
    </row>
    <row r="80" spans="1:16" ht="20.100000000000001" customHeight="1">
      <c r="A80" s="190" t="s">
        <v>568</v>
      </c>
      <c r="B80" s="217" t="s">
        <v>571</v>
      </c>
      <c r="C80" s="182" t="s">
        <v>545</v>
      </c>
      <c r="D80" s="62"/>
      <c r="E80" s="62"/>
      <c r="F80" s="75"/>
      <c r="G80" s="62">
        <v>46119</v>
      </c>
      <c r="H80" s="62"/>
      <c r="I80" s="62"/>
      <c r="J80" s="62"/>
      <c r="K80" s="75"/>
      <c r="L80" s="75"/>
      <c r="M80" s="75"/>
      <c r="N80" s="75"/>
      <c r="O80" s="75"/>
      <c r="P80" s="67"/>
    </row>
    <row r="81" spans="1:16" ht="20.100000000000001" customHeight="1">
      <c r="A81" s="215"/>
      <c r="B81" s="218"/>
      <c r="C81" s="183"/>
      <c r="D81" s="69"/>
      <c r="E81" s="69"/>
      <c r="F81" s="64"/>
      <c r="G81" s="69">
        <v>0.70833333333333337</v>
      </c>
      <c r="H81" s="69"/>
      <c r="I81" s="69"/>
      <c r="J81" s="69"/>
      <c r="K81" s="64"/>
      <c r="L81" s="64"/>
      <c r="M81" s="64"/>
      <c r="N81" s="64"/>
      <c r="O81" s="64"/>
      <c r="P81" s="97"/>
    </row>
    <row r="82" spans="1:16" ht="20.100000000000001" customHeight="1">
      <c r="A82" s="216"/>
      <c r="B82" s="219"/>
      <c r="C82" s="184"/>
      <c r="D82" s="71"/>
      <c r="E82" s="71"/>
      <c r="F82" s="65"/>
      <c r="G82" s="70" t="s">
        <v>934</v>
      </c>
      <c r="H82" s="70"/>
      <c r="I82" s="70"/>
      <c r="J82" s="70"/>
      <c r="K82" s="65"/>
      <c r="L82" s="76"/>
      <c r="M82" s="76"/>
      <c r="N82" s="76"/>
      <c r="O82" s="76"/>
      <c r="P82" s="68"/>
    </row>
    <row r="83" spans="1:16" ht="20.100000000000001" customHeight="1">
      <c r="A83" s="190" t="s">
        <v>568</v>
      </c>
      <c r="B83" s="217" t="s">
        <v>572</v>
      </c>
      <c r="C83" s="182" t="s">
        <v>545</v>
      </c>
      <c r="D83" s="62"/>
      <c r="E83" s="62"/>
      <c r="F83" s="62"/>
      <c r="G83" s="62">
        <v>46119</v>
      </c>
      <c r="H83" s="62"/>
      <c r="I83" s="62"/>
      <c r="J83" s="62"/>
      <c r="K83" s="75"/>
      <c r="L83" s="75"/>
      <c r="M83" s="75"/>
      <c r="N83" s="75"/>
      <c r="O83" s="75"/>
      <c r="P83" s="67"/>
    </row>
    <row r="84" spans="1:16" ht="20.100000000000001" customHeight="1">
      <c r="A84" s="215"/>
      <c r="B84" s="218"/>
      <c r="C84" s="183"/>
      <c r="D84" s="69"/>
      <c r="E84" s="69"/>
      <c r="F84" s="69"/>
      <c r="G84" s="69">
        <v>0.70833333333333337</v>
      </c>
      <c r="H84" s="69"/>
      <c r="I84" s="69"/>
      <c r="J84" s="69"/>
      <c r="K84" s="64"/>
      <c r="L84" s="64"/>
      <c r="M84" s="64"/>
      <c r="N84" s="64"/>
      <c r="O84" s="64"/>
      <c r="P84" s="97"/>
    </row>
    <row r="85" spans="1:16" ht="20.100000000000001" customHeight="1">
      <c r="A85" s="216"/>
      <c r="B85" s="219"/>
      <c r="C85" s="184"/>
      <c r="D85" s="71"/>
      <c r="E85" s="71"/>
      <c r="F85" s="70"/>
      <c r="G85" s="70" t="s">
        <v>936</v>
      </c>
      <c r="H85" s="70"/>
      <c r="I85" s="70"/>
      <c r="J85" s="70"/>
      <c r="K85" s="65"/>
      <c r="L85" s="76"/>
      <c r="M85" s="76"/>
      <c r="N85" s="76"/>
      <c r="O85" s="76"/>
      <c r="P85" s="68"/>
    </row>
    <row r="86" spans="1:16" ht="20.100000000000001" customHeight="1">
      <c r="A86" s="196" t="s">
        <v>573</v>
      </c>
      <c r="B86" s="199" t="s">
        <v>574</v>
      </c>
      <c r="C86" s="182" t="s">
        <v>545</v>
      </c>
      <c r="D86" s="62"/>
      <c r="E86" s="62"/>
      <c r="F86" s="62"/>
      <c r="G86" s="62"/>
      <c r="H86" s="62" t="s">
        <v>1094</v>
      </c>
      <c r="I86" s="62"/>
      <c r="J86" s="62"/>
      <c r="K86" s="75"/>
      <c r="L86" s="75"/>
      <c r="M86" s="75"/>
      <c r="N86" s="75"/>
      <c r="O86" s="75"/>
      <c r="P86" s="67"/>
    </row>
    <row r="87" spans="1:16" ht="20.100000000000001" customHeight="1">
      <c r="A87" s="197"/>
      <c r="B87" s="200"/>
      <c r="C87" s="183"/>
      <c r="D87" s="69"/>
      <c r="E87" s="69"/>
      <c r="F87" s="69"/>
      <c r="G87" s="69"/>
      <c r="H87" s="69">
        <v>0.70833333333333337</v>
      </c>
      <c r="I87" s="69"/>
      <c r="J87" s="69"/>
      <c r="K87" s="64"/>
      <c r="L87" s="64"/>
      <c r="M87" s="64"/>
      <c r="N87" s="64"/>
      <c r="O87" s="64"/>
      <c r="P87" s="97"/>
    </row>
    <row r="88" spans="1:16" ht="20.100000000000001" customHeight="1">
      <c r="A88" s="198"/>
      <c r="B88" s="201"/>
      <c r="C88" s="184"/>
      <c r="D88" s="71"/>
      <c r="E88" s="71"/>
      <c r="F88" s="70"/>
      <c r="G88" s="71"/>
      <c r="H88" s="70" t="s">
        <v>934</v>
      </c>
      <c r="I88" s="70"/>
      <c r="J88" s="70"/>
      <c r="K88" s="65"/>
      <c r="L88" s="65"/>
      <c r="M88" s="65"/>
      <c r="N88" s="76"/>
      <c r="O88" s="76"/>
      <c r="P88" s="68"/>
    </row>
    <row r="89" spans="1:16" ht="20.100000000000001" customHeight="1">
      <c r="A89" s="196" t="s">
        <v>573</v>
      </c>
      <c r="B89" s="199" t="s">
        <v>575</v>
      </c>
      <c r="C89" s="182" t="s">
        <v>545</v>
      </c>
      <c r="D89" s="62"/>
      <c r="E89" s="62"/>
      <c r="F89" s="62"/>
      <c r="G89" s="62"/>
      <c r="H89" s="62" t="s">
        <v>1094</v>
      </c>
      <c r="I89" s="62"/>
      <c r="J89" s="62"/>
      <c r="K89" s="75"/>
      <c r="L89" s="75"/>
      <c r="M89" s="75"/>
      <c r="N89" s="75"/>
      <c r="O89" s="75"/>
      <c r="P89" s="67"/>
    </row>
    <row r="90" spans="1:16" ht="20.100000000000001" customHeight="1">
      <c r="A90" s="197"/>
      <c r="B90" s="200"/>
      <c r="C90" s="183"/>
      <c r="D90" s="69"/>
      <c r="E90" s="69"/>
      <c r="F90" s="69"/>
      <c r="G90" s="69"/>
      <c r="H90" s="69">
        <v>0.70833333333333337</v>
      </c>
      <c r="I90" s="69"/>
      <c r="J90" s="69"/>
      <c r="K90" s="64"/>
      <c r="L90" s="64"/>
      <c r="M90" s="64"/>
      <c r="N90" s="64"/>
      <c r="O90" s="64"/>
      <c r="P90" s="97"/>
    </row>
    <row r="91" spans="1:16" ht="20.100000000000001" customHeight="1">
      <c r="A91" s="198"/>
      <c r="B91" s="201"/>
      <c r="C91" s="184"/>
      <c r="D91" s="71"/>
      <c r="E91" s="71"/>
      <c r="F91" s="70"/>
      <c r="G91" s="71"/>
      <c r="H91" s="70" t="s">
        <v>934</v>
      </c>
      <c r="I91" s="71"/>
      <c r="J91" s="71"/>
      <c r="K91" s="76"/>
      <c r="L91" s="76"/>
      <c r="M91" s="76"/>
      <c r="N91" s="76"/>
      <c r="O91" s="76"/>
      <c r="P91" s="68"/>
    </row>
    <row r="92" spans="1:16" ht="20.100000000000001" customHeight="1">
      <c r="A92" s="196" t="s">
        <v>573</v>
      </c>
      <c r="B92" s="199" t="s">
        <v>576</v>
      </c>
      <c r="C92" s="182" t="s">
        <v>545</v>
      </c>
      <c r="D92" s="62"/>
      <c r="E92" s="62"/>
      <c r="F92" s="62"/>
      <c r="G92" s="62"/>
      <c r="H92" s="62" t="s">
        <v>1094</v>
      </c>
      <c r="I92" s="62"/>
      <c r="J92" s="62"/>
      <c r="K92" s="75"/>
      <c r="L92" s="75"/>
      <c r="M92" s="75"/>
      <c r="N92" s="75"/>
      <c r="O92" s="75"/>
      <c r="P92" s="67"/>
    </row>
    <row r="93" spans="1:16" ht="20.100000000000001" customHeight="1">
      <c r="A93" s="197"/>
      <c r="B93" s="200"/>
      <c r="C93" s="183"/>
      <c r="D93" s="69"/>
      <c r="E93" s="69"/>
      <c r="F93" s="69"/>
      <c r="G93" s="69"/>
      <c r="H93" s="69">
        <v>0.70833333333333337</v>
      </c>
      <c r="I93" s="69"/>
      <c r="J93" s="69"/>
      <c r="K93" s="64"/>
      <c r="L93" s="64"/>
      <c r="M93" s="64"/>
      <c r="N93" s="64"/>
      <c r="O93" s="64"/>
      <c r="P93" s="97"/>
    </row>
    <row r="94" spans="1:16" ht="20.100000000000001" customHeight="1">
      <c r="A94" s="198"/>
      <c r="B94" s="201"/>
      <c r="C94" s="184"/>
      <c r="D94" s="71"/>
      <c r="E94" s="71"/>
      <c r="F94" s="70"/>
      <c r="G94" s="71"/>
      <c r="H94" s="70" t="s">
        <v>934</v>
      </c>
      <c r="I94" s="71"/>
      <c r="J94" s="71"/>
      <c r="K94" s="76"/>
      <c r="L94" s="76"/>
      <c r="M94" s="76"/>
      <c r="N94" s="76"/>
      <c r="O94" s="76"/>
      <c r="P94" s="68"/>
    </row>
    <row r="95" spans="1:16" ht="20.100000000000001" customHeight="1">
      <c r="A95" s="196" t="s">
        <v>573</v>
      </c>
      <c r="B95" s="199" t="s">
        <v>577</v>
      </c>
      <c r="C95" s="182" t="s">
        <v>545</v>
      </c>
      <c r="D95" s="62"/>
      <c r="E95" s="62"/>
      <c r="F95" s="62"/>
      <c r="G95" s="62"/>
      <c r="H95" s="62" t="s">
        <v>1094</v>
      </c>
      <c r="I95" s="62"/>
      <c r="J95" s="62"/>
      <c r="K95" s="75"/>
      <c r="L95" s="75"/>
      <c r="M95" s="75"/>
      <c r="N95" s="75"/>
      <c r="O95" s="75"/>
      <c r="P95" s="67"/>
    </row>
    <row r="96" spans="1:16" ht="20.100000000000001" customHeight="1">
      <c r="A96" s="197"/>
      <c r="B96" s="200"/>
      <c r="C96" s="183"/>
      <c r="D96" s="69"/>
      <c r="E96" s="69"/>
      <c r="F96" s="69"/>
      <c r="G96" s="69"/>
      <c r="H96" s="69">
        <v>0.70833333333333337</v>
      </c>
      <c r="I96" s="69"/>
      <c r="J96" s="69"/>
      <c r="K96" s="64"/>
      <c r="L96" s="64"/>
      <c r="M96" s="64"/>
      <c r="N96" s="64"/>
      <c r="O96" s="64"/>
      <c r="P96" s="97"/>
    </row>
    <row r="97" spans="1:16" ht="20.100000000000001" customHeight="1">
      <c r="A97" s="198"/>
      <c r="B97" s="201"/>
      <c r="C97" s="184"/>
      <c r="D97" s="71"/>
      <c r="E97" s="71"/>
      <c r="F97" s="70"/>
      <c r="G97" s="71"/>
      <c r="H97" s="70" t="s">
        <v>934</v>
      </c>
      <c r="I97" s="71"/>
      <c r="J97" s="71"/>
      <c r="K97" s="76"/>
      <c r="L97" s="76"/>
      <c r="M97" s="76"/>
      <c r="N97" s="76"/>
      <c r="O97" s="76"/>
      <c r="P97" s="68"/>
    </row>
    <row r="98" spans="1:16" ht="20.100000000000001" customHeight="1">
      <c r="A98" s="196" t="s">
        <v>573</v>
      </c>
      <c r="B98" s="199" t="s">
        <v>578</v>
      </c>
      <c r="C98" s="182" t="s">
        <v>545</v>
      </c>
      <c r="D98" s="62"/>
      <c r="E98" s="62"/>
      <c r="F98" s="62"/>
      <c r="G98" s="62"/>
      <c r="H98" s="62">
        <v>46147</v>
      </c>
      <c r="I98" s="62"/>
      <c r="J98" s="62"/>
      <c r="K98" s="75"/>
      <c r="L98" s="75"/>
      <c r="M98" s="75"/>
      <c r="N98" s="75"/>
      <c r="O98" s="75"/>
      <c r="P98" s="67"/>
    </row>
    <row r="99" spans="1:16" ht="20.100000000000001" customHeight="1">
      <c r="A99" s="197"/>
      <c r="B99" s="200"/>
      <c r="C99" s="183"/>
      <c r="D99" s="69"/>
      <c r="E99" s="69"/>
      <c r="F99" s="69"/>
      <c r="G99" s="69"/>
      <c r="H99" s="69">
        <v>0.70833333333333337</v>
      </c>
      <c r="I99" s="69"/>
      <c r="J99" s="69"/>
      <c r="K99" s="64"/>
      <c r="L99" s="64"/>
      <c r="M99" s="64"/>
      <c r="N99" s="64"/>
      <c r="O99" s="64"/>
      <c r="P99" s="97"/>
    </row>
    <row r="100" spans="1:16" ht="20.100000000000001" customHeight="1">
      <c r="A100" s="198"/>
      <c r="B100" s="201"/>
      <c r="C100" s="184"/>
      <c r="D100" s="71"/>
      <c r="E100" s="71"/>
      <c r="F100" s="71"/>
      <c r="G100" s="71"/>
      <c r="H100" s="70" t="s">
        <v>934</v>
      </c>
      <c r="I100" s="71"/>
      <c r="J100" s="71"/>
      <c r="K100" s="76"/>
      <c r="L100" s="76"/>
      <c r="M100" s="76"/>
      <c r="N100" s="76"/>
      <c r="O100" s="76"/>
      <c r="P100" s="68"/>
    </row>
    <row r="101" spans="1:16" ht="20.100000000000001" customHeight="1">
      <c r="A101" s="190" t="s">
        <v>579</v>
      </c>
      <c r="B101" s="185" t="s">
        <v>580</v>
      </c>
      <c r="C101" s="182" t="s">
        <v>545</v>
      </c>
      <c r="D101" s="75"/>
      <c r="E101" s="62">
        <v>46078</v>
      </c>
      <c r="F101" s="62"/>
      <c r="G101" s="75"/>
      <c r="H101" s="85"/>
      <c r="I101" s="75"/>
      <c r="J101" s="75"/>
      <c r="K101" s="85"/>
      <c r="L101" s="75"/>
      <c r="M101" s="75"/>
      <c r="N101" s="85"/>
      <c r="O101" s="75"/>
      <c r="P101" s="67"/>
    </row>
    <row r="102" spans="1:16" ht="20.100000000000001" customHeight="1">
      <c r="A102" s="191"/>
      <c r="B102" s="180"/>
      <c r="C102" s="183"/>
      <c r="D102" s="64"/>
      <c r="E102" s="69">
        <v>0.70833333333333337</v>
      </c>
      <c r="F102" s="69"/>
      <c r="G102" s="64"/>
      <c r="I102" s="64"/>
      <c r="J102" s="64"/>
      <c r="L102" s="64"/>
      <c r="M102" s="64"/>
      <c r="O102" s="64"/>
      <c r="P102" s="97"/>
    </row>
    <row r="103" spans="1:16" ht="20.100000000000001" customHeight="1">
      <c r="A103" s="192"/>
      <c r="B103" s="181"/>
      <c r="C103" s="184"/>
      <c r="D103" s="65"/>
      <c r="E103" s="70" t="s">
        <v>935</v>
      </c>
      <c r="F103" s="70"/>
      <c r="G103" s="65"/>
      <c r="H103" s="73"/>
      <c r="I103" s="65"/>
      <c r="J103" s="65"/>
      <c r="K103" s="73"/>
      <c r="L103" s="65"/>
      <c r="M103" s="65"/>
      <c r="N103" s="73"/>
      <c r="O103" s="76"/>
      <c r="P103" s="68"/>
    </row>
    <row r="104" spans="1:16" ht="20.100000000000001" customHeight="1">
      <c r="A104" s="190" t="s">
        <v>581</v>
      </c>
      <c r="B104" s="185" t="s">
        <v>582</v>
      </c>
      <c r="C104" s="182" t="s">
        <v>545</v>
      </c>
      <c r="D104" s="86"/>
      <c r="E104" s="75">
        <v>46076</v>
      </c>
      <c r="G104" s="86"/>
      <c r="I104" s="86"/>
      <c r="J104" s="86"/>
      <c r="L104" s="86"/>
      <c r="M104" s="86"/>
      <c r="O104" s="86"/>
      <c r="P104" s="67"/>
    </row>
    <row r="105" spans="1:16" ht="20.100000000000001" customHeight="1">
      <c r="A105" s="191"/>
      <c r="B105" s="180"/>
      <c r="C105" s="183"/>
      <c r="D105" s="64"/>
      <c r="E105" s="64">
        <v>0.70833333333333337</v>
      </c>
      <c r="G105" s="64"/>
      <c r="I105" s="64"/>
      <c r="J105" s="64"/>
      <c r="L105" s="64"/>
      <c r="M105" s="64"/>
      <c r="O105" s="64"/>
      <c r="P105" s="97"/>
    </row>
    <row r="106" spans="1:16" ht="20.100000000000001" customHeight="1">
      <c r="A106" s="192"/>
      <c r="B106" s="181"/>
      <c r="C106" s="184"/>
      <c r="D106" s="65"/>
      <c r="E106" s="65" t="s">
        <v>928</v>
      </c>
      <c r="G106" s="65"/>
      <c r="H106" s="73"/>
      <c r="I106" s="65"/>
      <c r="J106" s="65"/>
      <c r="K106" s="73"/>
      <c r="L106" s="65"/>
      <c r="M106" s="65"/>
      <c r="N106" s="73"/>
      <c r="O106" s="76"/>
      <c r="P106" s="68"/>
    </row>
    <row r="107" spans="1:16" ht="20.100000000000001" customHeight="1">
      <c r="A107" s="190" t="s">
        <v>581</v>
      </c>
      <c r="B107" s="185" t="s">
        <v>583</v>
      </c>
      <c r="C107" s="182" t="s">
        <v>545</v>
      </c>
      <c r="D107" s="86"/>
      <c r="E107" s="75">
        <v>46076</v>
      </c>
      <c r="F107" s="75"/>
      <c r="G107" s="86"/>
      <c r="I107" s="86"/>
      <c r="J107" s="86"/>
      <c r="L107" s="86"/>
      <c r="M107" s="86"/>
      <c r="O107" s="86"/>
      <c r="P107" s="67"/>
    </row>
    <row r="108" spans="1:16" ht="20.100000000000001" customHeight="1">
      <c r="A108" s="191"/>
      <c r="B108" s="180"/>
      <c r="C108" s="183"/>
      <c r="D108" s="64"/>
      <c r="E108" s="64">
        <v>0.70833333333333337</v>
      </c>
      <c r="F108" s="64"/>
      <c r="G108" s="64"/>
      <c r="I108" s="64"/>
      <c r="J108" s="64"/>
      <c r="L108" s="64"/>
      <c r="M108" s="64"/>
      <c r="O108" s="64"/>
      <c r="P108" s="97"/>
    </row>
    <row r="109" spans="1:16" ht="20.100000000000001" customHeight="1">
      <c r="A109" s="192"/>
      <c r="B109" s="181"/>
      <c r="C109" s="184"/>
      <c r="D109" s="65"/>
      <c r="E109" s="65" t="s">
        <v>928</v>
      </c>
      <c r="F109" s="65"/>
      <c r="G109" s="65"/>
      <c r="H109" s="73"/>
      <c r="I109" s="65"/>
      <c r="J109" s="65"/>
      <c r="K109" s="73"/>
      <c r="L109" s="65"/>
      <c r="M109" s="65"/>
      <c r="N109" s="73"/>
      <c r="O109" s="76"/>
      <c r="P109" s="68"/>
    </row>
    <row r="110" spans="1:16" ht="20.100000000000001" customHeight="1">
      <c r="A110" s="190" t="s">
        <v>581</v>
      </c>
      <c r="B110" s="185" t="s">
        <v>584</v>
      </c>
      <c r="C110" s="182" t="s">
        <v>545</v>
      </c>
      <c r="D110" s="86"/>
      <c r="E110" s="75">
        <v>46076</v>
      </c>
      <c r="F110" s="75"/>
      <c r="G110" s="86"/>
      <c r="I110" s="86"/>
      <c r="J110" s="86"/>
      <c r="L110" s="86"/>
      <c r="M110" s="86"/>
      <c r="O110" s="86"/>
      <c r="P110" s="67"/>
    </row>
    <row r="111" spans="1:16" ht="20.100000000000001" customHeight="1">
      <c r="A111" s="191"/>
      <c r="B111" s="180"/>
      <c r="C111" s="183"/>
      <c r="D111" s="64"/>
      <c r="E111" s="64">
        <v>0.70833333333333337</v>
      </c>
      <c r="F111" s="64"/>
      <c r="G111" s="64"/>
      <c r="I111" s="64"/>
      <c r="J111" s="64"/>
      <c r="L111" s="64"/>
      <c r="M111" s="64"/>
      <c r="O111" s="64"/>
      <c r="P111" s="97"/>
    </row>
    <row r="112" spans="1:16" ht="21" customHeight="1">
      <c r="A112" s="192"/>
      <c r="B112" s="180"/>
      <c r="C112" s="184"/>
      <c r="D112" s="80"/>
      <c r="E112" s="65" t="s">
        <v>928</v>
      </c>
      <c r="F112" s="80"/>
      <c r="G112" s="80"/>
      <c r="I112" s="80"/>
      <c r="J112" s="80"/>
      <c r="L112" s="80"/>
      <c r="M112" s="80"/>
      <c r="O112" s="79"/>
      <c r="P112" s="84"/>
    </row>
    <row r="113" spans="1:16" ht="20.100000000000001" customHeight="1">
      <c r="A113" s="208" t="s">
        <v>585</v>
      </c>
      <c r="B113" s="209" t="s">
        <v>838</v>
      </c>
      <c r="C113" s="210" t="s">
        <v>586</v>
      </c>
      <c r="D113" s="75"/>
      <c r="E113" s="87"/>
      <c r="F113" s="88"/>
      <c r="G113" s="75"/>
      <c r="H113" s="75"/>
      <c r="I113" s="75"/>
      <c r="J113" s="75"/>
      <c r="K113" s="75"/>
      <c r="L113" s="75"/>
      <c r="M113" s="75"/>
      <c r="N113" s="75"/>
      <c r="O113" s="75"/>
      <c r="P113" s="205"/>
    </row>
    <row r="114" spans="1:16">
      <c r="A114" s="208"/>
      <c r="B114" s="209"/>
      <c r="C114" s="210"/>
      <c r="D114" s="64"/>
      <c r="E114" s="86">
        <v>46076</v>
      </c>
      <c r="F114" s="86"/>
      <c r="G114" s="64"/>
      <c r="H114" s="64"/>
      <c r="I114" s="64"/>
      <c r="J114" s="64"/>
      <c r="K114" s="64"/>
      <c r="L114" s="64"/>
      <c r="M114" s="64"/>
      <c r="N114" s="64"/>
      <c r="O114" s="64"/>
      <c r="P114" s="206"/>
    </row>
    <row r="115" spans="1:16" ht="13.9" customHeight="1">
      <c r="A115" s="208"/>
      <c r="B115" s="209"/>
      <c r="C115" s="210"/>
      <c r="D115" s="80"/>
      <c r="E115" s="64">
        <v>0.70833333333333337</v>
      </c>
      <c r="F115" s="64"/>
      <c r="G115" s="80"/>
      <c r="H115" s="80"/>
      <c r="I115" s="80"/>
      <c r="J115" s="80"/>
      <c r="K115" s="80"/>
      <c r="L115" s="80"/>
      <c r="M115" s="80"/>
      <c r="N115" s="80"/>
      <c r="O115" s="80"/>
      <c r="P115" s="206"/>
    </row>
    <row r="116" spans="1:16">
      <c r="A116" s="208"/>
      <c r="B116" s="209"/>
      <c r="C116" s="210"/>
      <c r="D116" s="89"/>
      <c r="E116" s="80" t="s">
        <v>928</v>
      </c>
      <c r="F116" s="80"/>
      <c r="G116" s="89"/>
      <c r="H116" s="89"/>
      <c r="I116" s="89"/>
      <c r="J116" s="89"/>
      <c r="K116" s="89"/>
      <c r="L116" s="89"/>
      <c r="M116" s="89"/>
      <c r="N116" s="89"/>
      <c r="O116" s="89"/>
      <c r="P116" s="206"/>
    </row>
    <row r="117" spans="1:16" ht="21.6" customHeight="1">
      <c r="A117" s="208"/>
      <c r="B117" s="209"/>
      <c r="C117" s="210"/>
      <c r="D117" s="78"/>
      <c r="E117" s="78"/>
      <c r="F117" s="78"/>
      <c r="G117" s="78"/>
      <c r="H117" s="78"/>
      <c r="I117" s="78"/>
      <c r="J117" s="78"/>
      <c r="K117" s="78"/>
      <c r="L117" s="78"/>
      <c r="M117" s="78"/>
      <c r="N117" s="78"/>
      <c r="O117" s="78"/>
      <c r="P117" s="207"/>
    </row>
    <row r="118" spans="1:16" ht="20.100000000000001" customHeight="1">
      <c r="A118" s="190" t="s">
        <v>587</v>
      </c>
      <c r="B118" s="193" t="s">
        <v>588</v>
      </c>
      <c r="C118" s="182" t="s">
        <v>545</v>
      </c>
      <c r="D118" s="86"/>
      <c r="F118" s="86"/>
      <c r="G118" s="62">
        <v>46132</v>
      </c>
      <c r="I118" s="86"/>
      <c r="J118" s="86"/>
      <c r="L118" s="86"/>
      <c r="M118" s="86"/>
      <c r="O118" s="86"/>
      <c r="P118" s="67"/>
    </row>
    <row r="119" spans="1:16" ht="20.100000000000001" customHeight="1">
      <c r="A119" s="191"/>
      <c r="B119" s="194"/>
      <c r="C119" s="183"/>
      <c r="D119" s="64"/>
      <c r="F119" s="64"/>
      <c r="G119" s="69">
        <v>0.70833333333333337</v>
      </c>
      <c r="I119" s="64"/>
      <c r="J119" s="64"/>
      <c r="L119" s="64"/>
      <c r="M119" s="64"/>
      <c r="O119" s="64"/>
      <c r="P119" s="97"/>
    </row>
    <row r="120" spans="1:16" ht="20.100000000000001" customHeight="1">
      <c r="A120" s="192"/>
      <c r="B120" s="195"/>
      <c r="C120" s="184"/>
      <c r="D120" s="65"/>
      <c r="E120" s="73"/>
      <c r="F120" s="65"/>
      <c r="G120" s="70" t="s">
        <v>935</v>
      </c>
      <c r="H120" s="73"/>
      <c r="I120" s="65"/>
      <c r="J120" s="65"/>
      <c r="K120" s="73"/>
      <c r="L120" s="65"/>
      <c r="M120" s="65"/>
      <c r="N120" s="73"/>
      <c r="O120" s="76"/>
      <c r="P120" s="68"/>
    </row>
    <row r="121" spans="1:16" ht="20.100000000000001" customHeight="1">
      <c r="A121" s="190" t="s">
        <v>589</v>
      </c>
      <c r="B121" s="193" t="s">
        <v>590</v>
      </c>
      <c r="C121" s="182" t="s">
        <v>545</v>
      </c>
      <c r="D121" s="86"/>
      <c r="E121" s="62">
        <v>46078</v>
      </c>
      <c r="F121" s="72"/>
      <c r="G121" s="86"/>
      <c r="I121" s="86"/>
      <c r="J121" s="86"/>
      <c r="L121" s="86"/>
      <c r="M121" s="86"/>
      <c r="O121" s="86"/>
      <c r="P121" s="67"/>
    </row>
    <row r="122" spans="1:16" ht="20.100000000000001" customHeight="1">
      <c r="A122" s="191"/>
      <c r="B122" s="194"/>
      <c r="C122" s="183"/>
      <c r="D122" s="64"/>
      <c r="E122" s="69">
        <v>0.70833333333333337</v>
      </c>
      <c r="F122" s="64"/>
      <c r="G122" s="64"/>
      <c r="I122" s="64"/>
      <c r="J122" s="64"/>
      <c r="L122" s="64"/>
      <c r="M122" s="64"/>
      <c r="O122" s="64"/>
      <c r="P122" s="97"/>
    </row>
    <row r="123" spans="1:16" ht="20.100000000000001" customHeight="1">
      <c r="A123" s="192"/>
      <c r="B123" s="195"/>
      <c r="C123" s="184"/>
      <c r="D123" s="65"/>
      <c r="E123" s="70" t="s">
        <v>935</v>
      </c>
      <c r="F123" s="65"/>
      <c r="G123" s="65"/>
      <c r="H123" s="73"/>
      <c r="I123" s="65"/>
      <c r="J123" s="65"/>
      <c r="K123" s="73"/>
      <c r="L123" s="65"/>
      <c r="M123" s="65"/>
      <c r="N123" s="73"/>
      <c r="O123" s="76"/>
      <c r="P123" s="68"/>
    </row>
    <row r="275" spans="5:5" ht="99">
      <c r="E275" s="47" t="s">
        <v>591</v>
      </c>
    </row>
  </sheetData>
  <sheetProtection selectLockedCells="1" selectUnlockedCells="1"/>
  <mergeCells count="138">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A95:A97"/>
    <mergeCell ref="B95:B97"/>
    <mergeCell ref="C95:C97"/>
    <mergeCell ref="A113:A117"/>
    <mergeCell ref="B113:B117"/>
    <mergeCell ref="C113:C117"/>
    <mergeCell ref="A107:A109"/>
    <mergeCell ref="B107:B109"/>
    <mergeCell ref="C107:C109"/>
    <mergeCell ref="A110:A112"/>
    <mergeCell ref="B110:B112"/>
    <mergeCell ref="C110:C112"/>
    <mergeCell ref="P56:P58"/>
    <mergeCell ref="P59:P61"/>
    <mergeCell ref="A121:A123"/>
    <mergeCell ref="B121:B123"/>
    <mergeCell ref="C121:C123"/>
    <mergeCell ref="A89:A91"/>
    <mergeCell ref="B89:B91"/>
    <mergeCell ref="C89:C91"/>
    <mergeCell ref="A101:A103"/>
    <mergeCell ref="B101:B103"/>
    <mergeCell ref="C101:C103"/>
    <mergeCell ref="A104:A106"/>
    <mergeCell ref="B104:B106"/>
    <mergeCell ref="C104:C106"/>
    <mergeCell ref="A98:A100"/>
    <mergeCell ref="C56:C58"/>
    <mergeCell ref="A59:A61"/>
    <mergeCell ref="B59:B61"/>
    <mergeCell ref="B98:B100"/>
    <mergeCell ref="P113:P117"/>
    <mergeCell ref="A118:A120"/>
    <mergeCell ref="B118:B120"/>
    <mergeCell ref="C118:C120"/>
    <mergeCell ref="C98:C100"/>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s>
  <phoneticPr fontId="5"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1:B103" location="農路改善及維護工程!A1" display="農路改善及維護工程" xr:uid="{00000000-0004-0000-0000-000014000000}"/>
    <hyperlink ref="B104:B106" location="都市計畫區域內公共工程實施數量!A1" display="都市計畫區域內公共工程實施數量" xr:uid="{00000000-0004-0000-0000-000015000000}"/>
    <hyperlink ref="B107:B109" location="都市計畫公共設施用地已取得面積!A1" display="農路改善及維護工程" xr:uid="{00000000-0004-0000-0000-000016000000}"/>
    <hyperlink ref="B110:B112" location="都市計畫公共設施用地已闢建面積!A1" display="農路改善及維護工程" xr:uid="{00000000-0004-0000-0000-000017000000}"/>
    <hyperlink ref="B113:B115" location="都市計畫區域內現有已開闢道路長度及面積暨橋梁座數、自行車道長度!A1" display="農路改善及維護工程" xr:uid="{00000000-0004-0000-0000-000018000000}"/>
    <hyperlink ref="B74:B76" location="宗教財團法人概況!A1" display="宗教財團法人概況" xr:uid="{00000000-0004-0000-0000-000019000000}"/>
    <hyperlink ref="B77:B79" location="寺廟登記概況!A1" display="寺廟登記概況" xr:uid="{00000000-0004-0000-0000-00001A000000}"/>
    <hyperlink ref="B80:B82" location="'教會（堂）概況'!A1" display="宗教財團法人概況" xr:uid="{00000000-0004-0000-0000-00001B000000}"/>
    <hyperlink ref="B83:B85" location="宗教團體興辦公益慈善及社會教化事業概況!A1" display="宗教團體興辦公益慈善及社會教化事業概況" xr:uid="{00000000-0004-0000-0000-00001C000000}"/>
    <hyperlink ref="B118:B120" location="農耕土地面積!A1" display="農耕土地面積" xr:uid="{00000000-0004-0000-0000-00001D000000}"/>
    <hyperlink ref="B121:B123" location="天然災害水土保持設施損失情形!A1" display="天然災害水土保持設施損失情形" xr:uid="{00000000-0004-0000-0000-00001E000000}"/>
    <hyperlink ref="B62:B64" location="治山防災整體治理工程!A1" display="治山防災整體治理工程" xr:uid="{00000000-0004-0000-0000-00001F000000}"/>
    <hyperlink ref="B23" location="'路邊停車位概況(114年第1季起)'!A1" display="路邊停車位概況" xr:uid="{00000000-0004-0000-0000-000020000000}"/>
    <hyperlink ref="B29" location="'路邊停車位概況－身心障礙者專用停車位(114年第1季起)'!A1" display="路邊停車位概況－身心障礙者專用停車位" xr:uid="{00000000-0004-0000-0000-000021000000}"/>
    <hyperlink ref="B35" location="'路邊停車位概況－電動汽車充電專用停車位(114年第1季起)'!A1" display="路邊停車位概況－電動汽車充電專用停車位" xr:uid="{00000000-0004-0000-0000-000022000000}"/>
    <hyperlink ref="B38:B40" location="'孕婦及育有六歲以下兒童者停車位概況(114年第1季起)'!A1" display="孕婦及育有六歲以下兒童者停車位概況" xr:uid="{00000000-0004-0000-0000-000023000000}"/>
    <hyperlink ref="B56:B58" location="環境保護預算概況!A1" display="環境保護預算概況" xr:uid="{00000000-0004-0000-0000-000024000000}"/>
    <hyperlink ref="B14" location="'資源回收量(114年1月起)'!A1" display="資源回收量" xr:uid="{00000000-0004-0000-0000-000025000000}"/>
    <hyperlink ref="B18" location="'一般垃圾及廚餘清理狀況(114年1月起)'!A1" display="一般垃圾及廚餘清理狀況" xr:uid="{00000000-0004-0000-0000-000026000000}"/>
    <hyperlink ref="B42" location="'獨居老人服務概況(114年第1季起)'!A1" display="獨居老人服務概況" xr:uid="{00000000-0004-0000-0000-000027000000}"/>
    <hyperlink ref="B48" location="'環保人員概況(114年上半年起)'!A1" display="環保人員概況" xr:uid="{00000000-0004-0000-0000-000028000000}"/>
    <hyperlink ref="B50:B52" location="'垃圾回收清除車輛數(114年新增)'!A1" display="垃圾回收清除車輛數" xr:uid="{00000000-0004-0000-0000-000029000000}"/>
    <hyperlink ref="B7" r:id="rId1" xr:uid="{00000000-0004-0000-0000-00002A000000}"/>
    <hyperlink ref="D13" location="'114年12月公庫收支月報'!A1" display="(114年12月)" xr:uid="{B533F210-2D68-4DA6-952B-20D63C05F279}"/>
    <hyperlink ref="D16" location="'114年12月資源回收量'!A1" display="(114年12月)" xr:uid="{AC2C6645-08E1-4963-9FA7-08AA7E522CCA}"/>
    <hyperlink ref="D19" location="'114年12月一般垃圾及廚餘清理狀況'!A1" display="(113年12月)" xr:uid="{EFB8C731-B4D9-4B1B-929A-78ED03A0B9B7}"/>
    <hyperlink ref="D22" location="'114年第四季停車位概況-都市計畫區內路外'!A1" display="(114年第四季)" xr:uid="{5FBFE49E-0D23-4D25-AA16-D67875BB5A88}"/>
    <hyperlink ref="D25" location="'114年第4季停車位概況－路邊停車位'!A1" display="(114年第四季)" xr:uid="{48DB9E48-BEDF-4D3F-A8F5-9CAB0C127932}"/>
    <hyperlink ref="D28" location="'113年第四季停車位概況-路外身心障礙者專用停車位'!A1" display="(114年第四季)" xr:uid="{6813EA1D-42C7-4AD5-831A-431B9B3F3907}"/>
    <hyperlink ref="D31" location="'114年第四季停車位概況-路邊身心障礙者專用停車位'!A1" display="(114年第四季)" xr:uid="{62DEB34D-1FE1-486B-A823-912649FD7A75}"/>
    <hyperlink ref="D34" location="'114年第四季停車位概況-路外電動車專用停車位'!A1" display="(114年第四季)" xr:uid="{771E72A7-E8EC-4E28-AC42-8FFFB20BAEC4}"/>
    <hyperlink ref="D37" location="'114年第四季路邊停車位概況-電動汽車充電專用停車位'!A1" display="(114年第四季)" xr:uid="{5F2E435E-D0C9-481A-89C9-5D4979291A4F}"/>
    <hyperlink ref="D40" location="'114年第4季池上鄉孕婦及育有六歲以下兒童者停車位概況'!A1" display="(114年第四季)" xr:uid="{054DD4AF-BEC6-4A91-A254-34AC50B8A928}"/>
    <hyperlink ref="D49" location="'114年下半年環保人員概況'!A1" display="(114年下半年度)" xr:uid="{C78AA7F2-5C3C-4FB6-8EDC-78BA8D761F89}"/>
  </hyperlinks>
  <pageMargins left="0.57999999999999996" right="0.48" top="0.94488188976377963" bottom="0.94488188976377963" header="0.31496062992125984" footer="0.31496062992125984"/>
  <pageSetup paperSize="8" scale="85"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B34"/>
  <sheetViews>
    <sheetView workbookViewId="0">
      <selection activeCell="A12" sqref="A12"/>
    </sheetView>
  </sheetViews>
  <sheetFormatPr defaultColWidth="9" defaultRowHeight="16.5"/>
  <cols>
    <col min="1" max="1" width="93.625" customWidth="1"/>
  </cols>
  <sheetData>
    <row r="1" spans="1:2" ht="19.5">
      <c r="A1" s="12" t="s">
        <v>674</v>
      </c>
      <c r="B1" s="1" t="s">
        <v>675</v>
      </c>
    </row>
    <row r="2" spans="1:2" ht="19.5">
      <c r="A2" s="13" t="s">
        <v>676</v>
      </c>
    </row>
    <row r="3" spans="1:2" ht="19.5">
      <c r="A3" s="13" t="s">
        <v>677</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951</v>
      </c>
    </row>
    <row r="13" spans="1:2" ht="19.5">
      <c r="A13" s="14" t="s">
        <v>678</v>
      </c>
    </row>
    <row r="14" spans="1:2" ht="56.25">
      <c r="A14" s="17" t="s">
        <v>679</v>
      </c>
    </row>
    <row r="15" spans="1:2" ht="19.5">
      <c r="A15" s="10" t="s">
        <v>680</v>
      </c>
    </row>
    <row r="16" spans="1:2" ht="19.5">
      <c r="A16" s="9" t="s">
        <v>5</v>
      </c>
    </row>
    <row r="17" spans="1:1" ht="39">
      <c r="A17" s="10" t="s">
        <v>681</v>
      </c>
    </row>
    <row r="18" spans="1:1" ht="39">
      <c r="A18" s="10" t="s">
        <v>682</v>
      </c>
    </row>
    <row r="19" spans="1:1" ht="39">
      <c r="A19" s="10" t="s">
        <v>683</v>
      </c>
    </row>
    <row r="20" spans="1:1" ht="19.5">
      <c r="A20" s="10" t="s">
        <v>684</v>
      </c>
    </row>
    <row r="21" spans="1:1" ht="19.5">
      <c r="A21" s="33" t="s">
        <v>685</v>
      </c>
    </row>
    <row r="22" spans="1:1" ht="19.5">
      <c r="A22" s="33" t="s">
        <v>686</v>
      </c>
    </row>
    <row r="23" spans="1:1" ht="19.5">
      <c r="A23" s="33" t="s">
        <v>687</v>
      </c>
    </row>
    <row r="24" spans="1:1" ht="19.5">
      <c r="A24" s="33" t="s">
        <v>688</v>
      </c>
    </row>
    <row r="25" spans="1:1" ht="19.5">
      <c r="A25" s="33" t="s">
        <v>836</v>
      </c>
    </row>
    <row r="26" spans="1:1" ht="19.5">
      <c r="A26" s="33" t="s">
        <v>7</v>
      </c>
    </row>
    <row r="27" spans="1:1" ht="19.5">
      <c r="A27" s="27" t="s">
        <v>8</v>
      </c>
    </row>
    <row r="28" spans="1:1" ht="39">
      <c r="A28" s="33" t="s">
        <v>689</v>
      </c>
    </row>
    <row r="29" spans="1:1" ht="39">
      <c r="A29" s="33" t="s">
        <v>690</v>
      </c>
    </row>
    <row r="30" spans="1:1" ht="19.5">
      <c r="A30" s="27" t="s">
        <v>9</v>
      </c>
    </row>
    <row r="31" spans="1:1" ht="39">
      <c r="A31" s="33" t="s">
        <v>691</v>
      </c>
    </row>
    <row r="32" spans="1:1" ht="19.5">
      <c r="A32" s="33" t="s">
        <v>672</v>
      </c>
    </row>
    <row r="33" spans="1:1" ht="39">
      <c r="A33" s="15" t="s">
        <v>673</v>
      </c>
    </row>
    <row r="34" spans="1:1" ht="20.25" thickBot="1">
      <c r="A34" s="16" t="s">
        <v>10</v>
      </c>
    </row>
  </sheetData>
  <phoneticPr fontId="14" type="noConversion"/>
  <hyperlinks>
    <hyperlink ref="B1" location="預告統計資料發布時間表!A1" display="回發布時間表"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2"/>
  <sheetViews>
    <sheetView topLeftCell="A19" workbookViewId="0">
      <selection activeCell="A19" sqref="A1:XFD1048576"/>
    </sheetView>
  </sheetViews>
  <sheetFormatPr defaultColWidth="8.75" defaultRowHeight="16.5"/>
  <cols>
    <col min="1" max="1" width="93.625" customWidth="1"/>
  </cols>
  <sheetData>
    <row r="1" spans="1:2" ht="19.5">
      <c r="A1" s="114" t="s">
        <v>1055</v>
      </c>
      <c r="B1" s="115" t="s">
        <v>13</v>
      </c>
    </row>
    <row r="2" spans="1:2" ht="19.5">
      <c r="A2" s="110" t="s">
        <v>224</v>
      </c>
    </row>
    <row r="3" spans="1:2" ht="19.5">
      <c r="A3" s="110" t="s">
        <v>429</v>
      </c>
    </row>
    <row r="4" spans="1:2" ht="19.5">
      <c r="A4" s="27" t="s">
        <v>1</v>
      </c>
    </row>
    <row r="5" spans="1:2" ht="19.5">
      <c r="A5" s="116" t="s">
        <v>965</v>
      </c>
    </row>
    <row r="6" spans="1:2" ht="19.5">
      <c r="A6" s="116" t="s">
        <v>971</v>
      </c>
    </row>
    <row r="7" spans="1:2" ht="19.5">
      <c r="A7" s="116" t="s">
        <v>972</v>
      </c>
    </row>
    <row r="8" spans="1:2" ht="19.5">
      <c r="A8" s="116" t="s">
        <v>962</v>
      </c>
    </row>
    <row r="9" spans="1:2" ht="19.5">
      <c r="A9" s="116" t="s">
        <v>973</v>
      </c>
    </row>
    <row r="10" spans="1:2" ht="19.5">
      <c r="A10" s="117" t="s">
        <v>2</v>
      </c>
    </row>
    <row r="11" spans="1:2" ht="19.5">
      <c r="A11" s="116" t="s">
        <v>974</v>
      </c>
    </row>
    <row r="12" spans="1:2" ht="97.5">
      <c r="A12" s="118" t="s">
        <v>975</v>
      </c>
    </row>
    <row r="13" spans="1:2" ht="19.5">
      <c r="A13" s="27" t="s">
        <v>241</v>
      </c>
    </row>
    <row r="14" spans="1:2" ht="75">
      <c r="A14" s="32" t="s">
        <v>423</v>
      </c>
    </row>
    <row r="15" spans="1:2" ht="19.5">
      <c r="A15" s="33" t="s">
        <v>132</v>
      </c>
    </row>
    <row r="16" spans="1:2" ht="19.5">
      <c r="A16" s="31" t="s">
        <v>5</v>
      </c>
    </row>
    <row r="17" spans="1:1" ht="19.5">
      <c r="A17" s="33" t="s">
        <v>425</v>
      </c>
    </row>
    <row r="18" spans="1:1" ht="19.5">
      <c r="A18" s="33" t="s">
        <v>426</v>
      </c>
    </row>
    <row r="19" spans="1:1" ht="19.5">
      <c r="A19" s="33" t="s">
        <v>427</v>
      </c>
    </row>
    <row r="20" spans="1:1" ht="19.5">
      <c r="A20" s="33" t="s">
        <v>421</v>
      </c>
    </row>
    <row r="21" spans="1:1" ht="58.5">
      <c r="A21" s="33" t="s">
        <v>424</v>
      </c>
    </row>
    <row r="22" spans="1:1" ht="19.5">
      <c r="A22" s="33" t="s">
        <v>86</v>
      </c>
    </row>
    <row r="23" spans="1:1" ht="19.5">
      <c r="A23" s="33" t="s">
        <v>836</v>
      </c>
    </row>
    <row r="24" spans="1:1" ht="19.5">
      <c r="A24" s="33" t="s">
        <v>7</v>
      </c>
    </row>
    <row r="25" spans="1:1" ht="19.5">
      <c r="A25" s="27" t="s">
        <v>8</v>
      </c>
    </row>
    <row r="26" spans="1:1" ht="39">
      <c r="A26" s="33" t="s">
        <v>1056</v>
      </c>
    </row>
    <row r="27" spans="1:1" ht="39">
      <c r="A27" s="33" t="s">
        <v>1057</v>
      </c>
    </row>
    <row r="28" spans="1:1" ht="19.5">
      <c r="A28" s="27" t="s">
        <v>9</v>
      </c>
    </row>
    <row r="29" spans="1:1" ht="39">
      <c r="A29" s="33" t="s">
        <v>428</v>
      </c>
    </row>
    <row r="30" spans="1:1" ht="19.5">
      <c r="A30" s="33" t="s">
        <v>26</v>
      </c>
    </row>
    <row r="31" spans="1:1" ht="39">
      <c r="A31" s="25" t="s">
        <v>12</v>
      </c>
    </row>
    <row r="32" spans="1:1" ht="20.25" thickBot="1">
      <c r="A32" s="26" t="s">
        <v>10</v>
      </c>
    </row>
  </sheetData>
  <phoneticPr fontId="14" type="noConversion"/>
  <hyperlinks>
    <hyperlink ref="B1" location="預告統計資料發布時間表!A1" display="回發布時間表"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6"/>
  <sheetViews>
    <sheetView workbookViewId="0">
      <selection activeCell="A12" sqref="A12"/>
    </sheetView>
  </sheetViews>
  <sheetFormatPr defaultColWidth="9" defaultRowHeight="16.5"/>
  <cols>
    <col min="1" max="1" width="93.625" customWidth="1"/>
  </cols>
  <sheetData>
    <row r="1" spans="1:2" ht="19.5">
      <c r="A1" s="12" t="s">
        <v>733</v>
      </c>
      <c r="B1" s="1" t="s">
        <v>13</v>
      </c>
    </row>
    <row r="2" spans="1:2" ht="19.5">
      <c r="A2" s="13" t="s">
        <v>224</v>
      </c>
    </row>
    <row r="3" spans="1:2" ht="19.5">
      <c r="A3" s="13" t="s">
        <v>734</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951</v>
      </c>
    </row>
    <row r="13" spans="1:2" ht="19.5">
      <c r="A13" s="14" t="s">
        <v>4</v>
      </c>
    </row>
    <row r="14" spans="1:2" ht="75">
      <c r="A14" s="32" t="s">
        <v>735</v>
      </c>
    </row>
    <row r="15" spans="1:2" ht="19.5">
      <c r="A15" s="10" t="s">
        <v>736</v>
      </c>
    </row>
    <row r="16" spans="1:2" ht="19.5">
      <c r="A16" s="9" t="s">
        <v>5</v>
      </c>
    </row>
    <row r="17" spans="1:1" ht="39">
      <c r="A17" s="10" t="s">
        <v>737</v>
      </c>
    </row>
    <row r="18" spans="1:1" ht="39">
      <c r="A18" s="10" t="s">
        <v>738</v>
      </c>
    </row>
    <row r="19" spans="1:1" ht="19.5">
      <c r="A19" s="10" t="s">
        <v>739</v>
      </c>
    </row>
    <row r="20" spans="1:1" ht="19.5">
      <c r="A20" s="10" t="s">
        <v>740</v>
      </c>
    </row>
    <row r="21" spans="1:1" ht="19.5">
      <c r="A21" s="10" t="s">
        <v>741</v>
      </c>
    </row>
    <row r="22" spans="1:1" ht="19.5">
      <c r="A22" s="10" t="s">
        <v>742</v>
      </c>
    </row>
    <row r="23" spans="1:1" ht="19.5">
      <c r="A23" s="10" t="s">
        <v>743</v>
      </c>
    </row>
    <row r="24" spans="1:1" ht="19.5">
      <c r="A24" s="10" t="s">
        <v>744</v>
      </c>
    </row>
    <row r="25" spans="1:1" ht="19.5">
      <c r="A25" s="33" t="s">
        <v>745</v>
      </c>
    </row>
    <row r="26" spans="1:1" ht="19.5">
      <c r="A26" s="33" t="s">
        <v>746</v>
      </c>
    </row>
    <row r="27" spans="1:1" ht="19.5">
      <c r="A27" s="33" t="s">
        <v>836</v>
      </c>
    </row>
    <row r="28" spans="1:1" ht="19.5">
      <c r="A28" s="33" t="s">
        <v>7</v>
      </c>
    </row>
    <row r="29" spans="1:1" ht="19.5">
      <c r="A29" s="27" t="s">
        <v>8</v>
      </c>
    </row>
    <row r="30" spans="1:1" ht="39">
      <c r="A30" s="33" t="s">
        <v>747</v>
      </c>
    </row>
    <row r="31" spans="1:1" ht="39">
      <c r="A31" s="33" t="s">
        <v>748</v>
      </c>
    </row>
    <row r="32" spans="1:1" ht="19.5">
      <c r="A32" s="27" t="s">
        <v>9</v>
      </c>
    </row>
    <row r="33" spans="1:1" ht="39">
      <c r="A33" s="33" t="s">
        <v>749</v>
      </c>
    </row>
    <row r="34" spans="1:1" ht="19.5">
      <c r="A34" s="10" t="s">
        <v>750</v>
      </c>
    </row>
    <row r="35" spans="1:1" ht="39">
      <c r="A35" s="15" t="s">
        <v>751</v>
      </c>
    </row>
    <row r="36" spans="1:1" ht="20.25" thickBot="1">
      <c r="A36" s="16" t="s">
        <v>10</v>
      </c>
    </row>
  </sheetData>
  <phoneticPr fontId="14"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B35"/>
  <sheetViews>
    <sheetView workbookViewId="0">
      <selection activeCell="B1" sqref="B1"/>
    </sheetView>
  </sheetViews>
  <sheetFormatPr defaultColWidth="9" defaultRowHeight="16.5"/>
  <cols>
    <col min="1" max="1" width="93.625" customWidth="1"/>
  </cols>
  <sheetData>
    <row r="1" spans="1:2" ht="19.5">
      <c r="A1" s="12" t="s">
        <v>752</v>
      </c>
      <c r="B1" s="1" t="s">
        <v>13</v>
      </c>
    </row>
    <row r="2" spans="1:2" ht="19.5">
      <c r="A2" s="13" t="s">
        <v>224</v>
      </c>
    </row>
    <row r="3" spans="1:2" ht="19.5">
      <c r="A3" s="13" t="s">
        <v>753</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951</v>
      </c>
    </row>
    <row r="13" spans="1:2" ht="19.5">
      <c r="A13" s="14" t="s">
        <v>4</v>
      </c>
    </row>
    <row r="14" spans="1:2" ht="75">
      <c r="A14" s="17" t="s">
        <v>754</v>
      </c>
    </row>
    <row r="15" spans="1:2" ht="19.5">
      <c r="A15" s="10" t="s">
        <v>755</v>
      </c>
    </row>
    <row r="16" spans="1:2" ht="19.5">
      <c r="A16" s="9" t="s">
        <v>5</v>
      </c>
    </row>
    <row r="17" spans="1:1" ht="39">
      <c r="A17" s="10" t="s">
        <v>756</v>
      </c>
    </row>
    <row r="18" spans="1:1" ht="39">
      <c r="A18" s="10" t="s">
        <v>757</v>
      </c>
    </row>
    <row r="19" spans="1:1" ht="19.5">
      <c r="A19" s="10" t="s">
        <v>758</v>
      </c>
    </row>
    <row r="20" spans="1:1" ht="19.5">
      <c r="A20" s="10" t="s">
        <v>759</v>
      </c>
    </row>
    <row r="21" spans="1:1" ht="19.5">
      <c r="A21" s="10" t="s">
        <v>760</v>
      </c>
    </row>
    <row r="22" spans="1:1" ht="19.5">
      <c r="A22" s="10" t="s">
        <v>761</v>
      </c>
    </row>
    <row r="23" spans="1:1" ht="19.5">
      <c r="A23" s="33" t="s">
        <v>705</v>
      </c>
    </row>
    <row r="24" spans="1:1" ht="19.5">
      <c r="A24" s="33" t="s">
        <v>762</v>
      </c>
    </row>
    <row r="25" spans="1:1" ht="19.5">
      <c r="A25" s="33" t="s">
        <v>707</v>
      </c>
    </row>
    <row r="26" spans="1:1" ht="19.5">
      <c r="A26" s="33" t="s">
        <v>836</v>
      </c>
    </row>
    <row r="27" spans="1:1" ht="19.5">
      <c r="A27" s="33" t="s">
        <v>7</v>
      </c>
    </row>
    <row r="28" spans="1:1" ht="19.5">
      <c r="A28" s="27" t="s">
        <v>8</v>
      </c>
    </row>
    <row r="29" spans="1:1" ht="39">
      <c r="A29" s="33" t="s">
        <v>689</v>
      </c>
    </row>
    <row r="30" spans="1:1" ht="39">
      <c r="A30" s="33" t="s">
        <v>690</v>
      </c>
    </row>
    <row r="31" spans="1:1" ht="19.5">
      <c r="A31" s="27" t="s">
        <v>9</v>
      </c>
    </row>
    <row r="32" spans="1:1" ht="39">
      <c r="A32" s="33" t="s">
        <v>763</v>
      </c>
    </row>
    <row r="33" spans="1:1" ht="19.5">
      <c r="A33" s="33" t="s">
        <v>672</v>
      </c>
    </row>
    <row r="34" spans="1:1" ht="39">
      <c r="A34" s="25" t="s">
        <v>673</v>
      </c>
    </row>
    <row r="35" spans="1:1" ht="20.25" thickBot="1">
      <c r="A35" s="26" t="s">
        <v>10</v>
      </c>
    </row>
  </sheetData>
  <phoneticPr fontId="14"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B35"/>
  <sheetViews>
    <sheetView topLeftCell="A22" workbookViewId="0">
      <selection activeCell="A22" sqref="A1:XFD1048576"/>
    </sheetView>
  </sheetViews>
  <sheetFormatPr defaultColWidth="8.75" defaultRowHeight="16.5"/>
  <cols>
    <col min="1" max="1" width="93.625" customWidth="1"/>
  </cols>
  <sheetData>
    <row r="1" spans="1:2" ht="39">
      <c r="A1" s="119" t="s">
        <v>1058</v>
      </c>
      <c r="B1" s="115" t="s">
        <v>13</v>
      </c>
    </row>
    <row r="2" spans="1:2" ht="19.5">
      <c r="A2" s="110" t="s">
        <v>224</v>
      </c>
    </row>
    <row r="3" spans="1:2" ht="19.5">
      <c r="A3" s="110" t="s">
        <v>430</v>
      </c>
    </row>
    <row r="4" spans="1:2" ht="19.5">
      <c r="A4" s="27" t="s">
        <v>1</v>
      </c>
    </row>
    <row r="5" spans="1:2" ht="19.5">
      <c r="A5" s="116" t="s">
        <v>965</v>
      </c>
    </row>
    <row r="6" spans="1:2" ht="19.5">
      <c r="A6" s="116" t="s">
        <v>971</v>
      </c>
    </row>
    <row r="7" spans="1:2" ht="19.5">
      <c r="A7" s="116" t="s">
        <v>972</v>
      </c>
    </row>
    <row r="8" spans="1:2" ht="19.5">
      <c r="A8" s="116" t="s">
        <v>962</v>
      </c>
    </row>
    <row r="9" spans="1:2" ht="19.5">
      <c r="A9" s="116" t="s">
        <v>973</v>
      </c>
    </row>
    <row r="10" spans="1:2" ht="19.5">
      <c r="A10" s="117" t="s">
        <v>2</v>
      </c>
    </row>
    <row r="11" spans="1:2" ht="19.5">
      <c r="A11" s="116" t="s">
        <v>974</v>
      </c>
    </row>
    <row r="12" spans="1:2" ht="97.5">
      <c r="A12" s="118" t="s">
        <v>975</v>
      </c>
    </row>
    <row r="13" spans="1:2" ht="19.5">
      <c r="A13" s="27" t="s">
        <v>4</v>
      </c>
    </row>
    <row r="14" spans="1:2" ht="93.75">
      <c r="A14" s="32" t="s">
        <v>431</v>
      </c>
    </row>
    <row r="15" spans="1:2" ht="19.5">
      <c r="A15" s="33" t="s">
        <v>132</v>
      </c>
    </row>
    <row r="16" spans="1:2" ht="19.5">
      <c r="A16" s="31" t="s">
        <v>5</v>
      </c>
    </row>
    <row r="17" spans="1:1" ht="39">
      <c r="A17" s="33" t="s">
        <v>411</v>
      </c>
    </row>
    <row r="18" spans="1:1" ht="39">
      <c r="A18" s="33" t="s">
        <v>412</v>
      </c>
    </row>
    <row r="19" spans="1:1" ht="19.5">
      <c r="A19" s="33" t="s">
        <v>133</v>
      </c>
    </row>
    <row r="20" spans="1:1" ht="19.5">
      <c r="A20" s="33" t="s">
        <v>413</v>
      </c>
    </row>
    <row r="21" spans="1:1" ht="19.5">
      <c r="A21" s="33" t="s">
        <v>432</v>
      </c>
    </row>
    <row r="22" spans="1:1" ht="19.5">
      <c r="A22" s="33" t="s">
        <v>415</v>
      </c>
    </row>
    <row r="23" spans="1:1" ht="19.5">
      <c r="A23" s="33" t="s">
        <v>421</v>
      </c>
    </row>
    <row r="24" spans="1:1" ht="58.5">
      <c r="A24" s="33" t="s">
        <v>433</v>
      </c>
    </row>
    <row r="25" spans="1:1" ht="19.5">
      <c r="A25" s="33" t="s">
        <v>86</v>
      </c>
    </row>
    <row r="26" spans="1:1" ht="19.5">
      <c r="A26" s="33" t="s">
        <v>836</v>
      </c>
    </row>
    <row r="27" spans="1:1" ht="19.5">
      <c r="A27" s="33" t="s">
        <v>7</v>
      </c>
    </row>
    <row r="28" spans="1:1" ht="19.5">
      <c r="A28" s="27" t="s">
        <v>8</v>
      </c>
    </row>
    <row r="29" spans="1:1" ht="39">
      <c r="A29" s="33" t="s">
        <v>1054</v>
      </c>
    </row>
    <row r="30" spans="1:1" ht="39">
      <c r="A30" s="33" t="s">
        <v>1059</v>
      </c>
    </row>
    <row r="31" spans="1:1" ht="19.5">
      <c r="A31" s="27" t="s">
        <v>9</v>
      </c>
    </row>
    <row r="32" spans="1:1" ht="39">
      <c r="A32" s="33" t="s">
        <v>420</v>
      </c>
    </row>
    <row r="33" spans="1:1" ht="19.5">
      <c r="A33" s="33" t="s">
        <v>26</v>
      </c>
    </row>
    <row r="34" spans="1:1" ht="39">
      <c r="A34" s="25" t="s">
        <v>12</v>
      </c>
    </row>
    <row r="35" spans="1:1" ht="20.25" thickBot="1">
      <c r="A35" s="26" t="s">
        <v>10</v>
      </c>
    </row>
  </sheetData>
  <phoneticPr fontId="14" type="noConversion"/>
  <hyperlinks>
    <hyperlink ref="B1" location="預告統計資料發布時間表!A1" display="回發布時間表"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1:B34"/>
  <sheetViews>
    <sheetView workbookViewId="0">
      <selection activeCell="A12" sqref="A12"/>
    </sheetView>
  </sheetViews>
  <sheetFormatPr defaultColWidth="9" defaultRowHeight="16.5"/>
  <cols>
    <col min="1" max="1" width="93.625" customWidth="1"/>
  </cols>
  <sheetData>
    <row r="1" spans="1:2" ht="19.5">
      <c r="A1" s="12" t="s">
        <v>764</v>
      </c>
      <c r="B1" s="1" t="s">
        <v>639</v>
      </c>
    </row>
    <row r="2" spans="1:2" ht="19.5">
      <c r="A2" s="13" t="s">
        <v>765</v>
      </c>
    </row>
    <row r="3" spans="1:2" ht="19.5">
      <c r="A3" s="13" t="s">
        <v>766</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951</v>
      </c>
    </row>
    <row r="13" spans="1:2" ht="19.5">
      <c r="A13" s="14" t="s">
        <v>4</v>
      </c>
    </row>
    <row r="14" spans="1:2" ht="56.25">
      <c r="A14" s="17" t="s">
        <v>767</v>
      </c>
    </row>
    <row r="15" spans="1:2" ht="19.5">
      <c r="A15" s="10" t="s">
        <v>768</v>
      </c>
    </row>
    <row r="16" spans="1:2" ht="19.5">
      <c r="A16" s="9" t="s">
        <v>5</v>
      </c>
    </row>
    <row r="17" spans="1:1" ht="39">
      <c r="A17" s="10" t="s">
        <v>769</v>
      </c>
    </row>
    <row r="18" spans="1:1" ht="39">
      <c r="A18" s="10" t="s">
        <v>770</v>
      </c>
    </row>
    <row r="19" spans="1:1" ht="39">
      <c r="A19" s="10" t="s">
        <v>771</v>
      </c>
    </row>
    <row r="20" spans="1:1" ht="19.5">
      <c r="A20" s="10" t="s">
        <v>772</v>
      </c>
    </row>
    <row r="21" spans="1:1" ht="19.5">
      <c r="A21" s="10" t="s">
        <v>773</v>
      </c>
    </row>
    <row r="22" spans="1:1" ht="19.5">
      <c r="A22" s="10" t="s">
        <v>774</v>
      </c>
    </row>
    <row r="23" spans="1:1" ht="39">
      <c r="A23" s="10" t="s">
        <v>775</v>
      </c>
    </row>
    <row r="24" spans="1:1" ht="19.5">
      <c r="A24" s="10" t="s">
        <v>776</v>
      </c>
    </row>
    <row r="25" spans="1:1" ht="19.5">
      <c r="A25" s="33" t="s">
        <v>836</v>
      </c>
    </row>
    <row r="26" spans="1:1" ht="19.5">
      <c r="A26" s="33" t="s">
        <v>7</v>
      </c>
    </row>
    <row r="27" spans="1:1" ht="19.5">
      <c r="A27" s="27" t="s">
        <v>8</v>
      </c>
    </row>
    <row r="28" spans="1:1" ht="39">
      <c r="A28" s="33" t="s">
        <v>777</v>
      </c>
    </row>
    <row r="29" spans="1:1" ht="39">
      <c r="A29" s="33" t="s">
        <v>778</v>
      </c>
    </row>
    <row r="30" spans="1:1" ht="19.5">
      <c r="A30" s="27" t="s">
        <v>9</v>
      </c>
    </row>
    <row r="31" spans="1:1" ht="39">
      <c r="A31" s="33" t="s">
        <v>779</v>
      </c>
    </row>
    <row r="32" spans="1:1" ht="19.5">
      <c r="A32" s="33" t="s">
        <v>780</v>
      </c>
    </row>
    <row r="33" spans="1:1" ht="39">
      <c r="A33" s="25" t="s">
        <v>781</v>
      </c>
    </row>
    <row r="34" spans="1:1" ht="20.25" thickBot="1">
      <c r="A34" s="26" t="s">
        <v>10</v>
      </c>
    </row>
  </sheetData>
  <phoneticPr fontId="14"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B32"/>
  <sheetViews>
    <sheetView topLeftCell="A19" workbookViewId="0">
      <selection activeCell="A19" sqref="A1:XFD1048576"/>
    </sheetView>
  </sheetViews>
  <sheetFormatPr defaultColWidth="8.75" defaultRowHeight="16.5"/>
  <cols>
    <col min="1" max="1" width="93.625" customWidth="1"/>
  </cols>
  <sheetData>
    <row r="1" spans="1:2" ht="39">
      <c r="A1" s="119" t="s">
        <v>979</v>
      </c>
      <c r="B1" s="115" t="s">
        <v>13</v>
      </c>
    </row>
    <row r="2" spans="1:2" ht="19.5">
      <c r="A2" s="110" t="s">
        <v>224</v>
      </c>
    </row>
    <row r="3" spans="1:2" ht="19.5">
      <c r="A3" s="110" t="s">
        <v>437</v>
      </c>
    </row>
    <row r="4" spans="1:2" ht="19.5">
      <c r="A4" s="27" t="s">
        <v>1</v>
      </c>
    </row>
    <row r="5" spans="1:2" ht="19.5">
      <c r="A5" s="116" t="s">
        <v>965</v>
      </c>
    </row>
    <row r="6" spans="1:2" ht="19.5">
      <c r="A6" s="116" t="s">
        <v>971</v>
      </c>
    </row>
    <row r="7" spans="1:2" ht="19.5">
      <c r="A7" s="116" t="s">
        <v>972</v>
      </c>
    </row>
    <row r="8" spans="1:2" ht="19.5">
      <c r="A8" s="116" t="s">
        <v>962</v>
      </c>
    </row>
    <row r="9" spans="1:2" ht="19.5">
      <c r="A9" s="116" t="s">
        <v>973</v>
      </c>
    </row>
    <row r="10" spans="1:2" ht="19.5">
      <c r="A10" s="117" t="s">
        <v>2</v>
      </c>
    </row>
    <row r="11" spans="1:2" ht="19.5">
      <c r="A11" s="116" t="s">
        <v>974</v>
      </c>
    </row>
    <row r="12" spans="1:2" ht="97.5">
      <c r="A12" s="118" t="s">
        <v>975</v>
      </c>
    </row>
    <row r="13" spans="1:2" ht="19.5">
      <c r="A13" s="27" t="s">
        <v>4</v>
      </c>
    </row>
    <row r="14" spans="1:2" ht="75">
      <c r="A14" s="32" t="s">
        <v>438</v>
      </c>
    </row>
    <row r="15" spans="1:2" ht="19.5">
      <c r="A15" s="33" t="s">
        <v>132</v>
      </c>
    </row>
    <row r="16" spans="1:2" ht="19.5">
      <c r="A16" s="31" t="s">
        <v>5</v>
      </c>
    </row>
    <row r="17" spans="1:1" ht="19.5">
      <c r="A17" s="33" t="s">
        <v>439</v>
      </c>
    </row>
    <row r="18" spans="1:1" ht="19.5">
      <c r="A18" s="33" t="s">
        <v>440</v>
      </c>
    </row>
    <row r="19" spans="1:1" ht="19.5">
      <c r="A19" s="33" t="s">
        <v>441</v>
      </c>
    </row>
    <row r="20" spans="1:1" ht="19.5">
      <c r="A20" s="33" t="s">
        <v>134</v>
      </c>
    </row>
    <row r="21" spans="1:1" ht="39">
      <c r="A21" s="33" t="s">
        <v>442</v>
      </c>
    </row>
    <row r="22" spans="1:1" ht="19.5">
      <c r="A22" s="33" t="s">
        <v>86</v>
      </c>
    </row>
    <row r="23" spans="1:1" ht="19.5">
      <c r="A23" s="33" t="s">
        <v>836</v>
      </c>
    </row>
    <row r="24" spans="1:1" ht="19.5">
      <c r="A24" s="33" t="s">
        <v>7</v>
      </c>
    </row>
    <row r="25" spans="1:1" ht="19.5">
      <c r="A25" s="27" t="s">
        <v>8</v>
      </c>
    </row>
    <row r="26" spans="1:1" ht="39">
      <c r="A26" s="33" t="s">
        <v>1056</v>
      </c>
    </row>
    <row r="27" spans="1:1" ht="39">
      <c r="A27" s="33" t="s">
        <v>1060</v>
      </c>
    </row>
    <row r="28" spans="1:1" ht="19.5">
      <c r="A28" s="27" t="s">
        <v>9</v>
      </c>
    </row>
    <row r="29" spans="1:1" ht="39">
      <c r="A29" s="33" t="s">
        <v>420</v>
      </c>
    </row>
    <row r="30" spans="1:1" ht="19.5">
      <c r="A30" s="33" t="s">
        <v>26</v>
      </c>
    </row>
    <row r="31" spans="1:1" ht="39">
      <c r="A31" s="25" t="s">
        <v>12</v>
      </c>
    </row>
    <row r="32" spans="1:1" ht="20.25" thickBot="1">
      <c r="A32" s="26" t="s">
        <v>10</v>
      </c>
    </row>
  </sheetData>
  <phoneticPr fontId="14"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B35"/>
  <sheetViews>
    <sheetView workbookViewId="0">
      <selection activeCell="A12" sqref="A12"/>
    </sheetView>
  </sheetViews>
  <sheetFormatPr defaultColWidth="9" defaultRowHeight="16.5"/>
  <cols>
    <col min="1" max="1" width="93.625" customWidth="1"/>
  </cols>
  <sheetData>
    <row r="1" spans="1:2" ht="19.5">
      <c r="A1" s="12" t="s">
        <v>782</v>
      </c>
      <c r="B1" s="1" t="s">
        <v>639</v>
      </c>
    </row>
    <row r="2" spans="1:2" ht="19.5">
      <c r="A2" s="13" t="s">
        <v>224</v>
      </c>
    </row>
    <row r="3" spans="1:2" ht="19.5">
      <c r="A3" s="13" t="s">
        <v>783</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951</v>
      </c>
    </row>
    <row r="13" spans="1:2" ht="19.5">
      <c r="A13" s="14" t="s">
        <v>4</v>
      </c>
    </row>
    <row r="14" spans="1:2" ht="37.5">
      <c r="A14" s="17" t="s">
        <v>784</v>
      </c>
    </row>
    <row r="15" spans="1:2" ht="19.5">
      <c r="A15" s="10" t="s">
        <v>785</v>
      </c>
    </row>
    <row r="16" spans="1:2" ht="19.5">
      <c r="A16" s="9" t="s">
        <v>5</v>
      </c>
    </row>
    <row r="17" spans="1:1" ht="39">
      <c r="A17" s="10" t="s">
        <v>786</v>
      </c>
    </row>
    <row r="18" spans="1:1" ht="39">
      <c r="A18" s="10" t="s">
        <v>787</v>
      </c>
    </row>
    <row r="19" spans="1:1" ht="19.5">
      <c r="A19" s="10" t="s">
        <v>788</v>
      </c>
    </row>
    <row r="20" spans="1:1" ht="19.5">
      <c r="A20" s="10" t="s">
        <v>789</v>
      </c>
    </row>
    <row r="21" spans="1:1" ht="19.5">
      <c r="A21" s="10" t="s">
        <v>790</v>
      </c>
    </row>
    <row r="22" spans="1:1" ht="19.5">
      <c r="A22" s="10" t="s">
        <v>791</v>
      </c>
    </row>
    <row r="23" spans="1:1" ht="19.5">
      <c r="A23" s="10" t="s">
        <v>792</v>
      </c>
    </row>
    <row r="24" spans="1:1" ht="19.5">
      <c r="A24" s="10" t="s">
        <v>793</v>
      </c>
    </row>
    <row r="25" spans="1:1" ht="19.5">
      <c r="A25" s="10" t="s">
        <v>794</v>
      </c>
    </row>
    <row r="26" spans="1:1" ht="19.5">
      <c r="A26" s="10" t="s">
        <v>795</v>
      </c>
    </row>
    <row r="27" spans="1:1" ht="19.5">
      <c r="A27" s="10" t="s">
        <v>7</v>
      </c>
    </row>
    <row r="28" spans="1:1" ht="19.5">
      <c r="A28" s="14" t="s">
        <v>8</v>
      </c>
    </row>
    <row r="29" spans="1:1" ht="39">
      <c r="A29" s="33" t="s">
        <v>796</v>
      </c>
    </row>
    <row r="30" spans="1:1" ht="39">
      <c r="A30" s="10" t="s">
        <v>798</v>
      </c>
    </row>
    <row r="31" spans="1:1" ht="19.5">
      <c r="A31" s="14" t="s">
        <v>9</v>
      </c>
    </row>
    <row r="32" spans="1:1" ht="39">
      <c r="A32" s="10" t="s">
        <v>799</v>
      </c>
    </row>
    <row r="33" spans="1:1" ht="19.5">
      <c r="A33" s="10" t="s">
        <v>800</v>
      </c>
    </row>
    <row r="34" spans="1:1" ht="39">
      <c r="A34" s="15" t="s">
        <v>801</v>
      </c>
    </row>
    <row r="35" spans="1:1" ht="20.25" thickBot="1">
      <c r="A35" s="16" t="s">
        <v>10</v>
      </c>
    </row>
  </sheetData>
  <phoneticPr fontId="14"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B35"/>
  <sheetViews>
    <sheetView topLeftCell="A4" workbookViewId="0">
      <selection activeCell="A12" sqref="A12"/>
    </sheetView>
  </sheetViews>
  <sheetFormatPr defaultColWidth="9" defaultRowHeight="16.5"/>
  <cols>
    <col min="1" max="1" width="93.625" customWidth="1"/>
  </cols>
  <sheetData>
    <row r="1" spans="1:2" ht="19.5">
      <c r="A1" s="12" t="s">
        <v>802</v>
      </c>
      <c r="B1" s="1" t="s">
        <v>803</v>
      </c>
    </row>
    <row r="2" spans="1:2" ht="19.5">
      <c r="A2" s="13" t="s">
        <v>804</v>
      </c>
    </row>
    <row r="3" spans="1:2" ht="19.5">
      <c r="A3" s="13" t="s">
        <v>805</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951</v>
      </c>
    </row>
    <row r="13" spans="1:2" ht="19.5">
      <c r="A13" s="14" t="s">
        <v>4</v>
      </c>
    </row>
    <row r="14" spans="1:2" ht="37.5">
      <c r="A14" s="17" t="s">
        <v>806</v>
      </c>
    </row>
    <row r="15" spans="1:2" ht="19.5">
      <c r="A15" s="10" t="s">
        <v>807</v>
      </c>
    </row>
    <row r="16" spans="1:2" ht="19.5">
      <c r="A16" s="9" t="s">
        <v>5</v>
      </c>
    </row>
    <row r="17" spans="1:1" ht="39">
      <c r="A17" s="10" t="s">
        <v>808</v>
      </c>
    </row>
    <row r="18" spans="1:1" ht="39">
      <c r="A18" s="10" t="s">
        <v>809</v>
      </c>
    </row>
    <row r="19" spans="1:1" ht="19.5">
      <c r="A19" s="10" t="s">
        <v>810</v>
      </c>
    </row>
    <row r="20" spans="1:1" ht="19.5">
      <c r="A20" s="10" t="s">
        <v>811</v>
      </c>
    </row>
    <row r="21" spans="1:1" ht="19.5">
      <c r="A21" s="10" t="s">
        <v>812</v>
      </c>
    </row>
    <row r="22" spans="1:1" ht="19.5">
      <c r="A22" s="10" t="s">
        <v>813</v>
      </c>
    </row>
    <row r="23" spans="1:1" ht="19.5">
      <c r="A23" s="10" t="s">
        <v>792</v>
      </c>
    </row>
    <row r="24" spans="1:1" ht="19.5">
      <c r="A24" s="10" t="s">
        <v>793</v>
      </c>
    </row>
    <row r="25" spans="1:1" ht="19.5">
      <c r="A25" s="10" t="s">
        <v>794</v>
      </c>
    </row>
    <row r="26" spans="1:1" ht="19.5">
      <c r="A26" s="10" t="s">
        <v>814</v>
      </c>
    </row>
    <row r="27" spans="1:1" ht="19.5">
      <c r="A27" s="10" t="s">
        <v>7</v>
      </c>
    </row>
    <row r="28" spans="1:1" ht="19.5">
      <c r="A28" s="14" t="s">
        <v>8</v>
      </c>
    </row>
    <row r="29" spans="1:1" ht="39">
      <c r="A29" s="33" t="s">
        <v>796</v>
      </c>
    </row>
    <row r="30" spans="1:1" ht="39">
      <c r="A30" s="10" t="s">
        <v>798</v>
      </c>
    </row>
    <row r="31" spans="1:1" ht="19.5">
      <c r="A31" s="14" t="s">
        <v>9</v>
      </c>
    </row>
    <row r="32" spans="1:1" ht="39">
      <c r="A32" s="10" t="s">
        <v>815</v>
      </c>
    </row>
    <row r="33" spans="1:1" ht="19.5">
      <c r="A33" s="10" t="s">
        <v>816</v>
      </c>
    </row>
    <row r="34" spans="1:1" ht="39">
      <c r="A34" s="15" t="s">
        <v>817</v>
      </c>
    </row>
    <row r="35" spans="1:1" ht="20.25" thickBot="1">
      <c r="A35" s="16" t="s">
        <v>10</v>
      </c>
    </row>
  </sheetData>
  <phoneticPr fontId="14"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4"/>
  <sheetViews>
    <sheetView topLeftCell="A19" workbookViewId="0">
      <selection activeCell="A19" sqref="A1:XFD1048576"/>
    </sheetView>
  </sheetViews>
  <sheetFormatPr defaultColWidth="8.75" defaultRowHeight="16.5"/>
  <cols>
    <col min="1" max="1" width="93.625" customWidth="1"/>
  </cols>
  <sheetData>
    <row r="1" spans="1:2" ht="39">
      <c r="A1" s="119" t="s">
        <v>1061</v>
      </c>
      <c r="B1" s="115" t="s">
        <v>13</v>
      </c>
    </row>
    <row r="2" spans="1:2" ht="19.5">
      <c r="A2" s="110" t="s">
        <v>224</v>
      </c>
    </row>
    <row r="3" spans="1:2" ht="19.5">
      <c r="A3" s="110" t="s">
        <v>443</v>
      </c>
    </row>
    <row r="4" spans="1:2" ht="19.5">
      <c r="A4" s="27" t="s">
        <v>1</v>
      </c>
    </row>
    <row r="5" spans="1:2" ht="19.5">
      <c r="A5" s="116" t="s">
        <v>965</v>
      </c>
    </row>
    <row r="6" spans="1:2" ht="19.5">
      <c r="A6" s="116" t="s">
        <v>971</v>
      </c>
    </row>
    <row r="7" spans="1:2" ht="19.5">
      <c r="A7" s="116" t="s">
        <v>972</v>
      </c>
    </row>
    <row r="8" spans="1:2" ht="19.5">
      <c r="A8" s="116" t="s">
        <v>962</v>
      </c>
    </row>
    <row r="9" spans="1:2" ht="19.5">
      <c r="A9" s="116" t="s">
        <v>973</v>
      </c>
    </row>
    <row r="10" spans="1:2" ht="19.5">
      <c r="A10" s="117" t="s">
        <v>2</v>
      </c>
    </row>
    <row r="11" spans="1:2" ht="19.5">
      <c r="A11" s="116" t="s">
        <v>974</v>
      </c>
    </row>
    <row r="12" spans="1:2" ht="97.5">
      <c r="A12" s="118" t="s">
        <v>985</v>
      </c>
    </row>
    <row r="13" spans="1:2" ht="19.5">
      <c r="A13" s="27" t="s">
        <v>4</v>
      </c>
    </row>
    <row r="14" spans="1:2" ht="93.75">
      <c r="A14" s="32" t="s">
        <v>444</v>
      </c>
    </row>
    <row r="15" spans="1:2" ht="19.5">
      <c r="A15" s="33" t="s">
        <v>132</v>
      </c>
    </row>
    <row r="16" spans="1:2" ht="19.5">
      <c r="A16" s="31" t="s">
        <v>5</v>
      </c>
    </row>
    <row r="17" spans="1:1" ht="39">
      <c r="A17" s="33" t="s">
        <v>434</v>
      </c>
    </row>
    <row r="18" spans="1:1" ht="39">
      <c r="A18" s="33" t="s">
        <v>435</v>
      </c>
    </row>
    <row r="19" spans="1:1" ht="19.5">
      <c r="A19" s="33" t="s">
        <v>436</v>
      </c>
    </row>
    <row r="20" spans="1:1" ht="19.5">
      <c r="A20" s="33" t="s">
        <v>446</v>
      </c>
    </row>
    <row r="21" spans="1:1" ht="19.5">
      <c r="A21" s="33" t="s">
        <v>447</v>
      </c>
    </row>
    <row r="22" spans="1:1" ht="19.5">
      <c r="A22" s="33" t="s">
        <v>134</v>
      </c>
    </row>
    <row r="23" spans="1:1" ht="39">
      <c r="A23" s="33" t="s">
        <v>445</v>
      </c>
    </row>
    <row r="24" spans="1:1" ht="19.5">
      <c r="A24" s="33" t="s">
        <v>86</v>
      </c>
    </row>
    <row r="25" spans="1:1" ht="19.5">
      <c r="A25" s="33" t="s">
        <v>1062</v>
      </c>
    </row>
    <row r="26" spans="1:1" ht="19.5">
      <c r="A26" s="33" t="s">
        <v>7</v>
      </c>
    </row>
    <row r="27" spans="1:1" ht="19.5">
      <c r="A27" s="27" t="s">
        <v>8</v>
      </c>
    </row>
    <row r="28" spans="1:1" ht="39">
      <c r="A28" s="33" t="s">
        <v>1063</v>
      </c>
    </row>
    <row r="29" spans="1:1" ht="39">
      <c r="A29" s="33" t="s">
        <v>1064</v>
      </c>
    </row>
    <row r="30" spans="1:1" ht="19.5">
      <c r="A30" s="27" t="s">
        <v>9</v>
      </c>
    </row>
    <row r="31" spans="1:1" ht="39">
      <c r="A31" s="33" t="s">
        <v>420</v>
      </c>
    </row>
    <row r="32" spans="1:1" ht="19.5">
      <c r="A32" s="33" t="s">
        <v>26</v>
      </c>
    </row>
    <row r="33" spans="1:1" ht="39">
      <c r="A33" s="25" t="s">
        <v>12</v>
      </c>
    </row>
    <row r="34" spans="1:1" ht="20.25" thickBot="1">
      <c r="A34" s="26" t="s">
        <v>10</v>
      </c>
    </row>
  </sheetData>
  <phoneticPr fontId="14"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topLeftCell="A16" zoomScaleNormal="100" zoomScaleSheetLayoutView="83" workbookViewId="0">
      <selection activeCell="B1" sqref="B1"/>
    </sheetView>
  </sheetViews>
  <sheetFormatPr defaultRowHeight="16.5"/>
  <cols>
    <col min="1" max="1" width="93.5" customWidth="1"/>
  </cols>
  <sheetData>
    <row r="1" spans="1:2" ht="19.5">
      <c r="A1" s="18" t="s">
        <v>959</v>
      </c>
      <c r="B1" s="1" t="s">
        <v>13</v>
      </c>
    </row>
    <row r="2" spans="1:2" ht="19.5">
      <c r="A2" s="2" t="s">
        <v>0</v>
      </c>
    </row>
    <row r="3" spans="1:2" ht="19.5">
      <c r="A3" s="13" t="s">
        <v>592</v>
      </c>
    </row>
    <row r="4" spans="1:2" ht="19.5">
      <c r="A4" s="3" t="s">
        <v>1</v>
      </c>
    </row>
    <row r="5" spans="1:2" ht="19.5">
      <c r="A5" s="9" t="s">
        <v>1037</v>
      </c>
    </row>
    <row r="6" spans="1:2" ht="19.5">
      <c r="A6" s="9" t="s">
        <v>960</v>
      </c>
    </row>
    <row r="7" spans="1:2" ht="19.5">
      <c r="A7" s="105" t="s">
        <v>961</v>
      </c>
    </row>
    <row r="8" spans="1:2" ht="19.5">
      <c r="A8" s="105" t="s">
        <v>962</v>
      </c>
    </row>
    <row r="9" spans="1:2" ht="19.5">
      <c r="A9" s="105" t="s">
        <v>963</v>
      </c>
    </row>
    <row r="10" spans="1:2" ht="19.5">
      <c r="A10" s="3" t="s">
        <v>2</v>
      </c>
    </row>
    <row r="11" spans="1:2" ht="19.5">
      <c r="A11" s="4" t="s">
        <v>3</v>
      </c>
    </row>
    <row r="12" spans="1:2" ht="97.5">
      <c r="A12" s="106" t="s">
        <v>964</v>
      </c>
    </row>
    <row r="13" spans="1:2" ht="19.5">
      <c r="A13" s="3" t="s">
        <v>4</v>
      </c>
    </row>
    <row r="14" spans="1:2" ht="18.75">
      <c r="A14" s="17" t="s">
        <v>1038</v>
      </c>
    </row>
    <row r="15" spans="1:2" ht="39">
      <c r="A15" s="5" t="s">
        <v>14</v>
      </c>
    </row>
    <row r="16" spans="1:2" ht="19.5">
      <c r="A16" s="4" t="s">
        <v>5</v>
      </c>
    </row>
    <row r="17" spans="1:1" ht="19.5">
      <c r="A17" s="19" t="s">
        <v>155</v>
      </c>
    </row>
    <row r="18" spans="1:1" ht="19.5">
      <c r="A18" s="19" t="s">
        <v>152</v>
      </c>
    </row>
    <row r="19" spans="1:1" ht="39">
      <c r="A19" s="19" t="s">
        <v>156</v>
      </c>
    </row>
    <row r="20" spans="1:1" ht="19.5">
      <c r="A20" s="19" t="s">
        <v>157</v>
      </c>
    </row>
    <row r="21" spans="1:1" ht="19.5">
      <c r="A21" s="19" t="s">
        <v>153</v>
      </c>
    </row>
    <row r="22" spans="1:1" ht="39">
      <c r="A22" s="19" t="s">
        <v>154</v>
      </c>
    </row>
    <row r="23" spans="1:1" ht="78">
      <c r="A23" s="19" t="s">
        <v>1046</v>
      </c>
    </row>
    <row r="24" spans="1:1" ht="19.5">
      <c r="A24" s="4" t="s">
        <v>6</v>
      </c>
    </row>
    <row r="25" spans="1:1" ht="39">
      <c r="A25" s="10" t="s">
        <v>397</v>
      </c>
    </row>
    <row r="26" spans="1:1" ht="19.5">
      <c r="A26" s="9" t="s">
        <v>16</v>
      </c>
    </row>
    <row r="27" spans="1:1" ht="19.5">
      <c r="A27" s="24" t="s">
        <v>1043</v>
      </c>
    </row>
    <row r="28" spans="1:1" ht="19.5">
      <c r="A28" s="9" t="s">
        <v>7</v>
      </c>
    </row>
    <row r="29" spans="1:1" ht="19.5">
      <c r="A29" s="14" t="s">
        <v>8</v>
      </c>
    </row>
    <row r="30" spans="1:1" ht="58.5">
      <c r="A30" s="111" t="s">
        <v>1044</v>
      </c>
    </row>
    <row r="31" spans="1:1" ht="39">
      <c r="A31" s="5" t="s">
        <v>11</v>
      </c>
    </row>
    <row r="32" spans="1:1" ht="19.5">
      <c r="A32" s="3" t="s">
        <v>9</v>
      </c>
    </row>
    <row r="33" spans="1:1" ht="39">
      <c r="A33" s="5" t="s">
        <v>15</v>
      </c>
    </row>
    <row r="34" spans="1:1" ht="39">
      <c r="A34" s="10" t="s">
        <v>17</v>
      </c>
    </row>
    <row r="35" spans="1:1" ht="39">
      <c r="A35" s="6" t="s">
        <v>12</v>
      </c>
    </row>
    <row r="36" spans="1:1" ht="20.25" thickBot="1">
      <c r="A36" s="7" t="s">
        <v>10</v>
      </c>
    </row>
  </sheetData>
  <phoneticPr fontId="5"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B34"/>
  <sheetViews>
    <sheetView workbookViewId="0">
      <selection activeCell="A12" sqref="A12"/>
    </sheetView>
  </sheetViews>
  <sheetFormatPr defaultColWidth="9" defaultRowHeight="16.5"/>
  <cols>
    <col min="1" max="1" width="93.625" customWidth="1"/>
  </cols>
  <sheetData>
    <row r="1" spans="1:2" ht="19.5">
      <c r="A1" s="12" t="s">
        <v>818</v>
      </c>
      <c r="B1" s="1" t="s">
        <v>639</v>
      </c>
    </row>
    <row r="2" spans="1:2" ht="19.5">
      <c r="A2" s="13" t="s">
        <v>224</v>
      </c>
    </row>
    <row r="3" spans="1:2" ht="19.5">
      <c r="A3" s="13" t="s">
        <v>819</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951</v>
      </c>
    </row>
    <row r="13" spans="1:2" ht="19.5">
      <c r="A13" s="14" t="s">
        <v>4</v>
      </c>
    </row>
    <row r="14" spans="1:2" ht="37.5">
      <c r="A14" s="17" t="s">
        <v>820</v>
      </c>
    </row>
    <row r="15" spans="1:2" ht="19.5">
      <c r="A15" s="10" t="s">
        <v>132</v>
      </c>
    </row>
    <row r="16" spans="1:2" ht="19.5">
      <c r="A16" s="9" t="s">
        <v>5</v>
      </c>
    </row>
    <row r="17" spans="1:1" ht="39">
      <c r="A17" s="10" t="s">
        <v>769</v>
      </c>
    </row>
    <row r="18" spans="1:1" ht="19.5">
      <c r="A18" s="10" t="s">
        <v>821</v>
      </c>
    </row>
    <row r="19" spans="1:1" ht="19.5">
      <c r="A19" s="10" t="s">
        <v>822</v>
      </c>
    </row>
    <row r="20" spans="1:1" ht="19.5">
      <c r="A20" s="10" t="s">
        <v>772</v>
      </c>
    </row>
    <row r="21" spans="1:1" ht="19.5">
      <c r="A21" s="10" t="s">
        <v>773</v>
      </c>
    </row>
    <row r="22" spans="1:1" ht="19.5">
      <c r="A22" s="10" t="s">
        <v>134</v>
      </c>
    </row>
    <row r="23" spans="1:1" ht="19.5">
      <c r="A23" s="10" t="s">
        <v>745</v>
      </c>
    </row>
    <row r="24" spans="1:1" ht="19.5">
      <c r="A24" s="10" t="s">
        <v>86</v>
      </c>
    </row>
    <row r="25" spans="1:1" ht="19.5">
      <c r="A25" s="10" t="s">
        <v>836</v>
      </c>
    </row>
    <row r="26" spans="1:1" ht="19.5">
      <c r="A26" s="10" t="s">
        <v>7</v>
      </c>
    </row>
    <row r="27" spans="1:1" ht="19.5">
      <c r="A27" s="14" t="s">
        <v>8</v>
      </c>
    </row>
    <row r="28" spans="1:1" ht="39">
      <c r="A28" s="33" t="s">
        <v>408</v>
      </c>
    </row>
    <row r="29" spans="1:1" ht="39">
      <c r="A29" s="10" t="s">
        <v>797</v>
      </c>
    </row>
    <row r="30" spans="1:1" ht="19.5">
      <c r="A30" s="14" t="s">
        <v>9</v>
      </c>
    </row>
    <row r="31" spans="1:1" ht="39">
      <c r="A31" s="10" t="s">
        <v>779</v>
      </c>
    </row>
    <row r="32" spans="1:1" ht="19.5">
      <c r="A32" s="10" t="s">
        <v>74</v>
      </c>
    </row>
    <row r="33" spans="1:1" ht="39">
      <c r="A33" s="15" t="s">
        <v>75</v>
      </c>
    </row>
    <row r="34" spans="1:1" ht="20.25" thickBot="1">
      <c r="A34" s="16" t="s">
        <v>10</v>
      </c>
    </row>
  </sheetData>
  <phoneticPr fontId="14"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2"/>
  <sheetViews>
    <sheetView topLeftCell="A16" workbookViewId="0">
      <selection activeCell="A16" sqref="A1:XFD1048576"/>
    </sheetView>
  </sheetViews>
  <sheetFormatPr defaultColWidth="8.75" defaultRowHeight="16.5"/>
  <cols>
    <col min="1" max="1" width="93.625" customWidth="1"/>
  </cols>
  <sheetData>
    <row r="1" spans="1:2" ht="39">
      <c r="A1" s="119" t="s">
        <v>1065</v>
      </c>
      <c r="B1" s="115" t="s">
        <v>13</v>
      </c>
    </row>
    <row r="2" spans="1:2" ht="19.5">
      <c r="A2" s="110" t="s">
        <v>224</v>
      </c>
    </row>
    <row r="3" spans="1:2" ht="19.5">
      <c r="A3" s="110" t="s">
        <v>452</v>
      </c>
    </row>
    <row r="4" spans="1:2" ht="19.5">
      <c r="A4" s="27" t="s">
        <v>1</v>
      </c>
    </row>
    <row r="5" spans="1:2" ht="19.5">
      <c r="A5" s="116" t="s">
        <v>965</v>
      </c>
    </row>
    <row r="6" spans="1:2" ht="19.5">
      <c r="A6" s="116" t="s">
        <v>971</v>
      </c>
    </row>
    <row r="7" spans="1:2" ht="19.5">
      <c r="A7" s="116" t="s">
        <v>972</v>
      </c>
    </row>
    <row r="8" spans="1:2" ht="19.5">
      <c r="A8" s="116" t="s">
        <v>962</v>
      </c>
    </row>
    <row r="9" spans="1:2" ht="19.5">
      <c r="A9" s="116" t="s">
        <v>973</v>
      </c>
    </row>
    <row r="10" spans="1:2" ht="19.5">
      <c r="A10" s="117" t="s">
        <v>2</v>
      </c>
    </row>
    <row r="11" spans="1:2" ht="19.5">
      <c r="A11" s="116" t="s">
        <v>974</v>
      </c>
    </row>
    <row r="12" spans="1:2" ht="97.5">
      <c r="A12" s="118" t="s">
        <v>975</v>
      </c>
    </row>
    <row r="13" spans="1:2" ht="19.5">
      <c r="A13" s="27" t="s">
        <v>4</v>
      </c>
    </row>
    <row r="14" spans="1:2" ht="75">
      <c r="A14" s="32" t="s">
        <v>449</v>
      </c>
    </row>
    <row r="15" spans="1:2" ht="19.5">
      <c r="A15" s="33" t="s">
        <v>448</v>
      </c>
    </row>
    <row r="16" spans="1:2" ht="19.5">
      <c r="A16" s="31" t="s">
        <v>5</v>
      </c>
    </row>
    <row r="17" spans="1:1" ht="19.5">
      <c r="A17" s="33" t="s">
        <v>439</v>
      </c>
    </row>
    <row r="18" spans="1:1" ht="19.5">
      <c r="A18" s="33" t="s">
        <v>451</v>
      </c>
    </row>
    <row r="19" spans="1:1" ht="19.5">
      <c r="A19" s="33" t="s">
        <v>441</v>
      </c>
    </row>
    <row r="20" spans="1:1" ht="19.5">
      <c r="A20" s="33" t="s">
        <v>134</v>
      </c>
    </row>
    <row r="21" spans="1:1" ht="19.5">
      <c r="A21" s="33" t="s">
        <v>450</v>
      </c>
    </row>
    <row r="22" spans="1:1" ht="19.5">
      <c r="A22" s="33" t="s">
        <v>86</v>
      </c>
    </row>
    <row r="23" spans="1:1" ht="19.5">
      <c r="A23" s="33" t="s">
        <v>836</v>
      </c>
    </row>
    <row r="24" spans="1:1" ht="19.5">
      <c r="A24" s="33" t="s">
        <v>7</v>
      </c>
    </row>
    <row r="25" spans="1:1" ht="19.5">
      <c r="A25" s="27" t="s">
        <v>8</v>
      </c>
    </row>
    <row r="26" spans="1:1" ht="39">
      <c r="A26" s="33" t="s">
        <v>1056</v>
      </c>
    </row>
    <row r="27" spans="1:1" ht="39">
      <c r="A27" s="33" t="s">
        <v>1060</v>
      </c>
    </row>
    <row r="28" spans="1:1" ht="19.5">
      <c r="A28" s="27" t="s">
        <v>9</v>
      </c>
    </row>
    <row r="29" spans="1:1" ht="39">
      <c r="A29" s="33" t="s">
        <v>428</v>
      </c>
    </row>
    <row r="30" spans="1:1" ht="19.5">
      <c r="A30" s="33" t="s">
        <v>26</v>
      </c>
    </row>
    <row r="31" spans="1:1" ht="39">
      <c r="A31" s="25" t="s">
        <v>12</v>
      </c>
    </row>
    <row r="32" spans="1:1" ht="20.25" thickBot="1">
      <c r="A32" s="26" t="s">
        <v>10</v>
      </c>
    </row>
  </sheetData>
  <phoneticPr fontId="14"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B37"/>
  <sheetViews>
    <sheetView topLeftCell="A25" workbookViewId="0">
      <selection activeCell="A25" sqref="A1:XFD1048576"/>
    </sheetView>
  </sheetViews>
  <sheetFormatPr defaultColWidth="9" defaultRowHeight="16.5"/>
  <cols>
    <col min="1" max="1" width="93.625" customWidth="1"/>
  </cols>
  <sheetData>
    <row r="1" spans="1:2" ht="39">
      <c r="A1" s="119" t="s">
        <v>1066</v>
      </c>
      <c r="B1" s="115" t="s">
        <v>13</v>
      </c>
    </row>
    <row r="2" spans="1:2" ht="19.5">
      <c r="A2" s="110" t="s">
        <v>224</v>
      </c>
    </row>
    <row r="3" spans="1:2" ht="19.5">
      <c r="A3" s="110" t="s">
        <v>823</v>
      </c>
    </row>
    <row r="4" spans="1:2" ht="19.5">
      <c r="A4" s="27" t="s">
        <v>1</v>
      </c>
    </row>
    <row r="5" spans="1:2" ht="19.5">
      <c r="A5" s="116" t="s">
        <v>965</v>
      </c>
    </row>
    <row r="6" spans="1:2" ht="19.5">
      <c r="A6" s="116" t="s">
        <v>971</v>
      </c>
    </row>
    <row r="7" spans="1:2" ht="19.5">
      <c r="A7" s="116" t="s">
        <v>972</v>
      </c>
    </row>
    <row r="8" spans="1:2" ht="19.5">
      <c r="A8" s="116" t="s">
        <v>962</v>
      </c>
    </row>
    <row r="9" spans="1:2" ht="19.5">
      <c r="A9" s="116" t="s">
        <v>973</v>
      </c>
    </row>
    <row r="10" spans="1:2" ht="19.5">
      <c r="A10" s="117" t="s">
        <v>2</v>
      </c>
    </row>
    <row r="11" spans="1:2" ht="19.5">
      <c r="A11" s="116" t="s">
        <v>974</v>
      </c>
    </row>
    <row r="12" spans="1:2" ht="97.5">
      <c r="A12" s="118" t="s">
        <v>984</v>
      </c>
    </row>
    <row r="13" spans="1:2" ht="19.5">
      <c r="A13" s="27" t="s">
        <v>4</v>
      </c>
    </row>
    <row r="14" spans="1:2" ht="93.75">
      <c r="A14" s="32" t="s">
        <v>824</v>
      </c>
    </row>
    <row r="15" spans="1:2" ht="19.5">
      <c r="A15" s="33" t="s">
        <v>132</v>
      </c>
    </row>
    <row r="16" spans="1:2" ht="19.5">
      <c r="A16" s="31" t="s">
        <v>5</v>
      </c>
    </row>
    <row r="17" spans="1:1" ht="58.5">
      <c r="A17" s="33" t="s">
        <v>832</v>
      </c>
    </row>
    <row r="18" spans="1:1" ht="39">
      <c r="A18" s="33" t="s">
        <v>833</v>
      </c>
    </row>
    <row r="19" spans="1:1" ht="19.5">
      <c r="A19" s="33" t="s">
        <v>835</v>
      </c>
    </row>
    <row r="20" spans="1:1" ht="39">
      <c r="A20" s="33" t="s">
        <v>826</v>
      </c>
    </row>
    <row r="21" spans="1:1" ht="19.5">
      <c r="A21" s="33" t="s">
        <v>827</v>
      </c>
    </row>
    <row r="22" spans="1:1" ht="19.5">
      <c r="A22" s="33" t="s">
        <v>828</v>
      </c>
    </row>
    <row r="23" spans="1:1" ht="19.5">
      <c r="A23" s="33" t="s">
        <v>829</v>
      </c>
    </row>
    <row r="24" spans="1:1" ht="19.5">
      <c r="A24" s="33" t="s">
        <v>830</v>
      </c>
    </row>
    <row r="25" spans="1:1" ht="19.5">
      <c r="A25" s="33" t="s">
        <v>831</v>
      </c>
    </row>
    <row r="26" spans="1:1" ht="19.5">
      <c r="A26" s="33" t="s">
        <v>825</v>
      </c>
    </row>
    <row r="27" spans="1:1" ht="19.5">
      <c r="A27" s="33" t="s">
        <v>86</v>
      </c>
    </row>
    <row r="28" spans="1:1" ht="19.5">
      <c r="A28" s="33" t="s">
        <v>836</v>
      </c>
    </row>
    <row r="29" spans="1:1" ht="19.5">
      <c r="A29" s="33" t="s">
        <v>7</v>
      </c>
    </row>
    <row r="30" spans="1:1" ht="19.5">
      <c r="A30" s="27" t="s">
        <v>8</v>
      </c>
    </row>
    <row r="31" spans="1:1" ht="39">
      <c r="A31" s="33" t="s">
        <v>1067</v>
      </c>
    </row>
    <row r="32" spans="1:1" ht="39">
      <c r="A32" s="33" t="s">
        <v>1068</v>
      </c>
    </row>
    <row r="33" spans="1:1" ht="19.5">
      <c r="A33" s="27" t="s">
        <v>9</v>
      </c>
    </row>
    <row r="34" spans="1:1" ht="39">
      <c r="A34" s="33" t="s">
        <v>834</v>
      </c>
    </row>
    <row r="35" spans="1:1" ht="19.5">
      <c r="A35" s="33" t="s">
        <v>26</v>
      </c>
    </row>
    <row r="36" spans="1:1" ht="39">
      <c r="A36" s="25" t="s">
        <v>12</v>
      </c>
    </row>
    <row r="37" spans="1:1" ht="20.25" thickBot="1">
      <c r="A37" s="26" t="s">
        <v>10</v>
      </c>
    </row>
  </sheetData>
  <phoneticPr fontId="14"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B34"/>
  <sheetViews>
    <sheetView workbookViewId="0">
      <selection activeCell="A12" sqref="A12"/>
    </sheetView>
  </sheetViews>
  <sheetFormatPr defaultRowHeight="16.5"/>
  <cols>
    <col min="1" max="1" width="93.625" customWidth="1"/>
  </cols>
  <sheetData>
    <row r="1" spans="1:2" ht="19.5">
      <c r="A1" s="12" t="s">
        <v>409</v>
      </c>
      <c r="B1" s="1" t="s">
        <v>27</v>
      </c>
    </row>
    <row r="2" spans="1:2" ht="19.5">
      <c r="A2" s="13" t="s">
        <v>137</v>
      </c>
    </row>
    <row r="3" spans="1:2" ht="19.5">
      <c r="A3" s="13" t="s">
        <v>398</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951</v>
      </c>
    </row>
    <row r="13" spans="1:2" ht="19.5">
      <c r="A13" s="14" t="s">
        <v>4</v>
      </c>
    </row>
    <row r="14" spans="1:2" ht="56.25">
      <c r="A14" s="17" t="s">
        <v>399</v>
      </c>
    </row>
    <row r="15" spans="1:2" ht="58.5">
      <c r="A15" s="10" t="s">
        <v>400</v>
      </c>
    </row>
    <row r="16" spans="1:2" ht="19.5">
      <c r="A16" s="9" t="s">
        <v>5</v>
      </c>
    </row>
    <row r="17" spans="1:1" ht="78">
      <c r="A17" s="10" t="s">
        <v>402</v>
      </c>
    </row>
    <row r="18" spans="1:1" ht="39">
      <c r="A18" s="10" t="s">
        <v>403</v>
      </c>
    </row>
    <row r="19" spans="1:1" ht="39">
      <c r="A19" s="10" t="s">
        <v>404</v>
      </c>
    </row>
    <row r="20" spans="1:1" ht="117">
      <c r="A20" s="10" t="s">
        <v>405</v>
      </c>
    </row>
    <row r="21" spans="1:1" ht="39">
      <c r="A21" s="10" t="s">
        <v>406</v>
      </c>
    </row>
    <row r="22" spans="1:1" ht="19.5">
      <c r="A22" s="10" t="s">
        <v>85</v>
      </c>
    </row>
    <row r="23" spans="1:1" ht="78">
      <c r="A23" s="10" t="s">
        <v>401</v>
      </c>
    </row>
    <row r="24" spans="1:1" ht="19.5">
      <c r="A24" s="10" t="s">
        <v>86</v>
      </c>
    </row>
    <row r="25" spans="1:1" ht="19.5">
      <c r="A25" s="10" t="s">
        <v>242</v>
      </c>
    </row>
    <row r="26" spans="1:1" ht="19.5">
      <c r="A26" s="10" t="s">
        <v>7</v>
      </c>
    </row>
    <row r="27" spans="1:1" ht="19.5">
      <c r="A27" s="14" t="s">
        <v>8</v>
      </c>
    </row>
    <row r="28" spans="1:1" ht="39">
      <c r="A28" s="10" t="s">
        <v>244</v>
      </c>
    </row>
    <row r="29" spans="1:1" ht="39">
      <c r="A29" s="10" t="s">
        <v>243</v>
      </c>
    </row>
    <row r="30" spans="1:1" ht="19.5">
      <c r="A30" s="14" t="s">
        <v>9</v>
      </c>
    </row>
    <row r="31" spans="1:1" ht="39">
      <c r="A31" s="10" t="s">
        <v>407</v>
      </c>
    </row>
    <row r="32" spans="1:1" ht="19.5">
      <c r="A32" s="10" t="s">
        <v>26</v>
      </c>
    </row>
    <row r="33" spans="1:1" ht="39">
      <c r="A33" s="15" t="s">
        <v>12</v>
      </c>
    </row>
    <row r="34" spans="1:1" ht="20.25" thickBot="1">
      <c r="A34" s="16" t="s">
        <v>10</v>
      </c>
    </row>
  </sheetData>
  <phoneticPr fontId="14" type="noConversion"/>
  <hyperlinks>
    <hyperlink ref="B1" location="預告統計資料發布時間表!A1" display="回發布時間表"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B33"/>
  <sheetViews>
    <sheetView topLeftCell="A28" workbookViewId="0">
      <selection activeCell="A10" sqref="A1:XFD1048576"/>
    </sheetView>
  </sheetViews>
  <sheetFormatPr defaultColWidth="9" defaultRowHeight="16.5"/>
  <cols>
    <col min="1" max="1" width="93.625" customWidth="1"/>
  </cols>
  <sheetData>
    <row r="1" spans="1:2" ht="19.5">
      <c r="A1" s="114" t="s">
        <v>1069</v>
      </c>
      <c r="B1" s="115" t="s">
        <v>13</v>
      </c>
    </row>
    <row r="2" spans="1:2" ht="19.5">
      <c r="A2" s="110" t="s">
        <v>137</v>
      </c>
    </row>
    <row r="3" spans="1:2" ht="19.5">
      <c r="A3" s="110" t="s">
        <v>1039</v>
      </c>
    </row>
    <row r="4" spans="1:2" ht="19.5">
      <c r="A4" s="27" t="s">
        <v>1</v>
      </c>
    </row>
    <row r="5" spans="1:2" ht="19.5">
      <c r="A5" s="120" t="s">
        <v>965</v>
      </c>
    </row>
    <row r="6" spans="1:2" ht="19.5">
      <c r="A6" s="120" t="s">
        <v>980</v>
      </c>
    </row>
    <row r="7" spans="1:2" ht="19.5">
      <c r="A7" s="120" t="s">
        <v>981</v>
      </c>
    </row>
    <row r="8" spans="1:2" ht="19.5">
      <c r="A8" s="120" t="s">
        <v>962</v>
      </c>
    </row>
    <row r="9" spans="1:2" ht="19.5">
      <c r="A9" s="120" t="s">
        <v>982</v>
      </c>
    </row>
    <row r="10" spans="1:2" ht="19.5">
      <c r="A10" s="121" t="s">
        <v>2</v>
      </c>
    </row>
    <row r="11" spans="1:2" ht="19.5">
      <c r="A11" s="120" t="s">
        <v>983</v>
      </c>
    </row>
    <row r="12" spans="1:2" ht="97.5">
      <c r="A12" s="118" t="s">
        <v>975</v>
      </c>
    </row>
    <row r="13" spans="1:2" ht="19.5">
      <c r="A13" s="27" t="s">
        <v>4</v>
      </c>
    </row>
    <row r="14" spans="1:2" ht="56.25">
      <c r="A14" s="32" t="s">
        <v>1070</v>
      </c>
    </row>
    <row r="15" spans="1:2" ht="58.5">
      <c r="A15" s="33" t="s">
        <v>883</v>
      </c>
    </row>
    <row r="16" spans="1:2" ht="19.5">
      <c r="A16" s="31" t="s">
        <v>5</v>
      </c>
    </row>
    <row r="17" spans="1:1" ht="97.5">
      <c r="A17" s="33" t="s">
        <v>1071</v>
      </c>
    </row>
    <row r="18" spans="1:1" ht="39">
      <c r="A18" s="33" t="s">
        <v>884</v>
      </c>
    </row>
    <row r="19" spans="1:1" ht="58.5">
      <c r="A19" s="33" t="s">
        <v>1072</v>
      </c>
    </row>
    <row r="20" spans="1:1" ht="117">
      <c r="A20" s="33" t="s">
        <v>1073</v>
      </c>
    </row>
    <row r="21" spans="1:1" ht="19.5">
      <c r="A21" s="33" t="s">
        <v>885</v>
      </c>
    </row>
    <row r="22" spans="1:1" ht="117">
      <c r="A22" s="33" t="s">
        <v>1074</v>
      </c>
    </row>
    <row r="23" spans="1:1" ht="19.5">
      <c r="A23" s="33" t="s">
        <v>86</v>
      </c>
    </row>
    <row r="24" spans="1:1" ht="19.5">
      <c r="A24" s="33" t="s">
        <v>242</v>
      </c>
    </row>
    <row r="25" spans="1:1" ht="19.5">
      <c r="A25" s="33" t="s">
        <v>7</v>
      </c>
    </row>
    <row r="26" spans="1:1" ht="19.5">
      <c r="A26" s="27" t="s">
        <v>8</v>
      </c>
    </row>
    <row r="27" spans="1:1" ht="39">
      <c r="A27" s="33" t="s">
        <v>244</v>
      </c>
    </row>
    <row r="28" spans="1:1" ht="39">
      <c r="A28" s="33" t="s">
        <v>243</v>
      </c>
    </row>
    <row r="29" spans="1:1" ht="19.5">
      <c r="A29" s="27" t="s">
        <v>9</v>
      </c>
    </row>
    <row r="30" spans="1:1" ht="39">
      <c r="A30" s="33" t="s">
        <v>1075</v>
      </c>
    </row>
    <row r="31" spans="1:1" ht="19.5">
      <c r="A31" s="33" t="s">
        <v>26</v>
      </c>
    </row>
    <row r="32" spans="1:1" ht="39">
      <c r="A32" s="25" t="s">
        <v>12</v>
      </c>
    </row>
    <row r="33" spans="1:1" ht="20.25" thickBot="1">
      <c r="A33" s="26" t="s">
        <v>10</v>
      </c>
    </row>
  </sheetData>
  <phoneticPr fontId="14"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79998168889431442"/>
  </sheetPr>
  <dimension ref="A1:C40"/>
  <sheetViews>
    <sheetView topLeftCell="A4" workbookViewId="0">
      <selection activeCell="A28" sqref="A1:XFD1048576"/>
    </sheetView>
  </sheetViews>
  <sheetFormatPr defaultColWidth="8.75" defaultRowHeight="16.5"/>
  <cols>
    <col min="1" max="1" width="93.5" customWidth="1"/>
  </cols>
  <sheetData>
    <row r="1" spans="1:3" ht="19.5">
      <c r="A1" s="114" t="s">
        <v>988</v>
      </c>
      <c r="B1" s="115" t="s">
        <v>27</v>
      </c>
    </row>
    <row r="2" spans="1:3" ht="19.5">
      <c r="A2" s="110" t="s">
        <v>137</v>
      </c>
    </row>
    <row r="3" spans="1:3" ht="19.5">
      <c r="A3" s="110" t="s">
        <v>52</v>
      </c>
    </row>
    <row r="4" spans="1:3" ht="19.5">
      <c r="A4" s="27" t="s">
        <v>1</v>
      </c>
    </row>
    <row r="5" spans="1:3" ht="19.5">
      <c r="A5" s="120" t="s">
        <v>965</v>
      </c>
    </row>
    <row r="6" spans="1:3" ht="19.5">
      <c r="A6" s="120" t="s">
        <v>980</v>
      </c>
    </row>
    <row r="7" spans="1:3" ht="19.5">
      <c r="A7" s="120" t="s">
        <v>986</v>
      </c>
    </row>
    <row r="8" spans="1:3" ht="19.5">
      <c r="A8" s="120" t="s">
        <v>962</v>
      </c>
    </row>
    <row r="9" spans="1:3" ht="19.5">
      <c r="A9" s="120" t="s">
        <v>987</v>
      </c>
    </row>
    <row r="10" spans="1:3" ht="19.5">
      <c r="A10" s="121" t="s">
        <v>2</v>
      </c>
    </row>
    <row r="11" spans="1:3" ht="19.5">
      <c r="A11" s="120" t="s">
        <v>974</v>
      </c>
    </row>
    <row r="12" spans="1:3" ht="97.5">
      <c r="A12" s="118" t="s">
        <v>985</v>
      </c>
    </row>
    <row r="13" spans="1:3" ht="19.5">
      <c r="A13" s="27" t="s">
        <v>4</v>
      </c>
      <c r="C13" s="11"/>
    </row>
    <row r="14" spans="1:3" ht="18.75">
      <c r="A14" s="32" t="s">
        <v>888</v>
      </c>
    </row>
    <row r="15" spans="1:3" ht="19.5">
      <c r="A15" s="33" t="s">
        <v>887</v>
      </c>
    </row>
    <row r="16" spans="1:3" ht="19.5">
      <c r="A16" s="31" t="s">
        <v>5</v>
      </c>
    </row>
    <row r="17" spans="1:1" ht="58.5">
      <c r="A17" s="33" t="s">
        <v>896</v>
      </c>
    </row>
    <row r="18" spans="1:1" ht="78">
      <c r="A18" s="33" t="s">
        <v>897</v>
      </c>
    </row>
    <row r="19" spans="1:1" ht="19.5">
      <c r="A19" s="33" t="s">
        <v>898</v>
      </c>
    </row>
    <row r="20" spans="1:1" ht="19.5">
      <c r="A20" s="33" t="s">
        <v>899</v>
      </c>
    </row>
    <row r="21" spans="1:1" ht="19.5">
      <c r="A21" s="33" t="s">
        <v>900</v>
      </c>
    </row>
    <row r="22" spans="1:1" ht="19.5">
      <c r="A22" s="33" t="s">
        <v>901</v>
      </c>
    </row>
    <row r="23" spans="1:1" ht="58.5">
      <c r="A23" s="33" t="s">
        <v>902</v>
      </c>
    </row>
    <row r="24" spans="1:1" ht="19.5">
      <c r="A24" s="33" t="s">
        <v>903</v>
      </c>
    </row>
    <row r="25" spans="1:1" ht="58.5">
      <c r="A25" s="33" t="s">
        <v>904</v>
      </c>
    </row>
    <row r="26" spans="1:1" ht="58.5">
      <c r="A26" s="33" t="s">
        <v>905</v>
      </c>
    </row>
    <row r="27" spans="1:1" ht="97.5">
      <c r="A27" s="33" t="s">
        <v>906</v>
      </c>
    </row>
    <row r="28" spans="1:1" ht="312">
      <c r="A28" s="33" t="s">
        <v>1076</v>
      </c>
    </row>
    <row r="29" spans="1:1" ht="156">
      <c r="A29" s="33" t="s">
        <v>1077</v>
      </c>
    </row>
    <row r="30" spans="1:1" ht="19.5">
      <c r="A30" s="33" t="s">
        <v>907</v>
      </c>
    </row>
    <row r="31" spans="1:1" ht="19.5">
      <c r="A31" s="33" t="s">
        <v>245</v>
      </c>
    </row>
    <row r="32" spans="1:1" ht="19.5">
      <c r="A32" s="33" t="s">
        <v>7</v>
      </c>
    </row>
    <row r="33" spans="1:1" ht="19.5">
      <c r="A33" s="27" t="s">
        <v>8</v>
      </c>
    </row>
    <row r="34" spans="1:1" ht="39">
      <c r="A34" s="33" t="s">
        <v>247</v>
      </c>
    </row>
    <row r="35" spans="1:1" ht="39" customHeight="1">
      <c r="A35" s="33" t="s">
        <v>246</v>
      </c>
    </row>
    <row r="36" spans="1:1" ht="19.5">
      <c r="A36" s="27" t="s">
        <v>9</v>
      </c>
    </row>
    <row r="37" spans="1:1" ht="58.5">
      <c r="A37" s="33" t="s">
        <v>886</v>
      </c>
    </row>
    <row r="38" spans="1:1" ht="19.5">
      <c r="A38" s="33" t="s">
        <v>26</v>
      </c>
    </row>
    <row r="39" spans="1:1" ht="39">
      <c r="A39" s="25" t="s">
        <v>12</v>
      </c>
    </row>
    <row r="40" spans="1:1" ht="20.25" thickBot="1">
      <c r="A40" s="26" t="s">
        <v>10</v>
      </c>
    </row>
  </sheetData>
  <phoneticPr fontId="14"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79998168889431442"/>
  </sheetPr>
  <dimension ref="A1:C60"/>
  <sheetViews>
    <sheetView workbookViewId="0">
      <selection activeCell="A12" sqref="A12"/>
    </sheetView>
  </sheetViews>
  <sheetFormatPr defaultColWidth="9" defaultRowHeight="16.5"/>
  <cols>
    <col min="1" max="1" width="104.5" customWidth="1"/>
  </cols>
  <sheetData>
    <row r="1" spans="1:3" ht="19.5">
      <c r="A1" s="12" t="s">
        <v>850</v>
      </c>
      <c r="B1" s="1" t="s">
        <v>639</v>
      </c>
    </row>
    <row r="2" spans="1:3" ht="19.5">
      <c r="A2" s="13" t="s">
        <v>135</v>
      </c>
    </row>
    <row r="3" spans="1:3" ht="19.5">
      <c r="A3" s="13" t="s">
        <v>54</v>
      </c>
    </row>
    <row r="4" spans="1:3" ht="19.5">
      <c r="A4" s="14" t="s">
        <v>1</v>
      </c>
    </row>
    <row r="5" spans="1:3" ht="19.5">
      <c r="A5" s="29" t="s">
        <v>233</v>
      </c>
    </row>
    <row r="6" spans="1:3" ht="19.5">
      <c r="A6" s="29" t="s">
        <v>239</v>
      </c>
    </row>
    <row r="7" spans="1:3" ht="19.5">
      <c r="A7" s="30" t="s">
        <v>234</v>
      </c>
    </row>
    <row r="8" spans="1:3" ht="19.5">
      <c r="A8" s="30" t="s">
        <v>235</v>
      </c>
    </row>
    <row r="9" spans="1:3" ht="19.5">
      <c r="A9" s="30" t="s">
        <v>236</v>
      </c>
    </row>
    <row r="10" spans="1:3" ht="19.5">
      <c r="A10" s="28" t="s">
        <v>2</v>
      </c>
    </row>
    <row r="11" spans="1:3" ht="19.5">
      <c r="A11" s="29" t="s">
        <v>240</v>
      </c>
    </row>
    <row r="12" spans="1:3" ht="78">
      <c r="A12" s="10" t="s">
        <v>951</v>
      </c>
    </row>
    <row r="13" spans="1:3" ht="19.5">
      <c r="A13" s="14" t="s">
        <v>4</v>
      </c>
      <c r="C13" s="11"/>
    </row>
    <row r="14" spans="1:3" ht="18.75">
      <c r="A14" s="17" t="s">
        <v>139</v>
      </c>
    </row>
    <row r="15" spans="1:3" ht="19.5">
      <c r="A15" s="10" t="s">
        <v>55</v>
      </c>
    </row>
    <row r="16" spans="1:3" ht="19.5">
      <c r="A16" s="9" t="s">
        <v>140</v>
      </c>
    </row>
    <row r="17" spans="1:1" ht="39">
      <c r="A17" s="19" t="s">
        <v>479</v>
      </c>
    </row>
    <row r="18" spans="1:1" ht="19.5">
      <c r="A18" s="19" t="s">
        <v>851</v>
      </c>
    </row>
    <row r="19" spans="1:1" ht="39">
      <c r="A19" s="19" t="s">
        <v>852</v>
      </c>
    </row>
    <row r="20" spans="1:1" ht="58.5">
      <c r="A20" s="19" t="s">
        <v>853</v>
      </c>
    </row>
    <row r="21" spans="1:1" ht="39">
      <c r="A21" s="19" t="s">
        <v>854</v>
      </c>
    </row>
    <row r="22" spans="1:1" ht="39">
      <c r="A22" s="19" t="s">
        <v>855</v>
      </c>
    </row>
    <row r="23" spans="1:1" ht="39">
      <c r="A23" s="19" t="s">
        <v>856</v>
      </c>
    </row>
    <row r="24" spans="1:1" ht="19.5">
      <c r="A24" s="19" t="s">
        <v>857</v>
      </c>
    </row>
    <row r="25" spans="1:1" ht="39">
      <c r="A25" s="19" t="s">
        <v>858</v>
      </c>
    </row>
    <row r="26" spans="1:1" ht="39">
      <c r="A26" s="19" t="s">
        <v>859</v>
      </c>
    </row>
    <row r="27" spans="1:1" ht="39">
      <c r="A27" s="19" t="s">
        <v>860</v>
      </c>
    </row>
    <row r="28" spans="1:1" ht="39">
      <c r="A28" s="19" t="s">
        <v>861</v>
      </c>
    </row>
    <row r="29" spans="1:1" ht="39">
      <c r="A29" s="19" t="s">
        <v>862</v>
      </c>
    </row>
    <row r="30" spans="1:1" ht="39">
      <c r="A30" s="19" t="s">
        <v>863</v>
      </c>
    </row>
    <row r="31" spans="1:1" ht="39">
      <c r="A31" s="19" t="s">
        <v>864</v>
      </c>
    </row>
    <row r="32" spans="1:1" ht="39">
      <c r="A32" s="19" t="s">
        <v>865</v>
      </c>
    </row>
    <row r="33" spans="1:1" ht="39">
      <c r="A33" s="19" t="s">
        <v>866</v>
      </c>
    </row>
    <row r="34" spans="1:1" ht="39">
      <c r="A34" s="19" t="s">
        <v>867</v>
      </c>
    </row>
    <row r="35" spans="1:1" ht="19.5">
      <c r="A35" s="19" t="s">
        <v>868</v>
      </c>
    </row>
    <row r="36" spans="1:1" ht="39">
      <c r="A36" s="19" t="s">
        <v>869</v>
      </c>
    </row>
    <row r="37" spans="1:1" ht="19.5">
      <c r="A37" s="19" t="s">
        <v>870</v>
      </c>
    </row>
    <row r="38" spans="1:1" ht="19.5">
      <c r="A38" s="19" t="s">
        <v>871</v>
      </c>
    </row>
    <row r="39" spans="1:1" ht="19.5">
      <c r="A39" s="19" t="s">
        <v>872</v>
      </c>
    </row>
    <row r="40" spans="1:1" ht="39">
      <c r="A40" s="19" t="s">
        <v>873</v>
      </c>
    </row>
    <row r="41" spans="1:1" ht="19.5">
      <c r="A41" s="10" t="s">
        <v>874</v>
      </c>
    </row>
    <row r="42" spans="1:1" ht="58.5">
      <c r="A42" s="10" t="s">
        <v>875</v>
      </c>
    </row>
    <row r="43" spans="1:1" ht="19.5">
      <c r="A43" s="10" t="s">
        <v>876</v>
      </c>
    </row>
    <row r="44" spans="1:1" ht="19.5">
      <c r="A44" s="10" t="s">
        <v>877</v>
      </c>
    </row>
    <row r="45" spans="1:1" ht="19.5">
      <c r="A45" s="10" t="s">
        <v>7</v>
      </c>
    </row>
    <row r="46" spans="1:1" ht="19.5">
      <c r="A46" s="14" t="s">
        <v>8</v>
      </c>
    </row>
    <row r="47" spans="1:1" ht="39">
      <c r="A47" s="10" t="s">
        <v>878</v>
      </c>
    </row>
    <row r="48" spans="1:1" ht="39">
      <c r="A48" s="10" t="s">
        <v>879</v>
      </c>
    </row>
    <row r="49" spans="1:1" ht="19.5">
      <c r="A49" s="14" t="s">
        <v>9</v>
      </c>
    </row>
    <row r="50" spans="1:1" ht="39">
      <c r="A50" s="10" t="s">
        <v>880</v>
      </c>
    </row>
    <row r="51" spans="1:1" ht="19.5">
      <c r="A51" s="10" t="s">
        <v>881</v>
      </c>
    </row>
    <row r="52" spans="1:1" ht="39">
      <c r="A52" s="15" t="s">
        <v>882</v>
      </c>
    </row>
    <row r="53" spans="1:1" ht="20.25" thickBot="1">
      <c r="A53" s="16" t="s">
        <v>10</v>
      </c>
    </row>
    <row r="60" spans="1:1" ht="39" customHeight="1"/>
  </sheetData>
  <phoneticPr fontId="14" type="noConversion"/>
  <hyperlinks>
    <hyperlink ref="B1" location="預告統計資料發布時間表!A1" display="回發布時間表"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5"/>
  <sheetViews>
    <sheetView topLeftCell="A25" workbookViewId="0">
      <selection activeCell="A25" sqref="A1:XFD1048576"/>
    </sheetView>
  </sheetViews>
  <sheetFormatPr defaultColWidth="8.75" defaultRowHeight="16.5"/>
  <cols>
    <col min="1" max="1" width="104.5" customWidth="1"/>
  </cols>
  <sheetData>
    <row r="1" spans="1:3" ht="19.5">
      <c r="A1" s="114" t="s">
        <v>989</v>
      </c>
      <c r="B1" s="115" t="s">
        <v>27</v>
      </c>
    </row>
    <row r="2" spans="1:3" ht="19.5">
      <c r="A2" s="110" t="s">
        <v>526</v>
      </c>
    </row>
    <row r="3" spans="1:3" ht="19.5">
      <c r="A3" s="110" t="s">
        <v>54</v>
      </c>
    </row>
    <row r="4" spans="1:3" ht="19.5">
      <c r="A4" s="27" t="s">
        <v>1</v>
      </c>
    </row>
    <row r="5" spans="1:3" ht="19.5">
      <c r="A5" s="120" t="s">
        <v>965</v>
      </c>
    </row>
    <row r="6" spans="1:3" ht="19.5">
      <c r="A6" s="120" t="s">
        <v>966</v>
      </c>
    </row>
    <row r="7" spans="1:3" ht="19.5">
      <c r="A7" s="120" t="s">
        <v>990</v>
      </c>
    </row>
    <row r="8" spans="1:3" ht="19.5">
      <c r="A8" s="120" t="s">
        <v>962</v>
      </c>
    </row>
    <row r="9" spans="1:3" ht="19.5">
      <c r="A9" s="120" t="s">
        <v>968</v>
      </c>
    </row>
    <row r="10" spans="1:3" ht="19.5">
      <c r="A10" s="121" t="s">
        <v>2</v>
      </c>
    </row>
    <row r="11" spans="1:3" ht="19.5">
      <c r="A11" s="120" t="s">
        <v>974</v>
      </c>
    </row>
    <row r="12" spans="1:3" ht="78">
      <c r="A12" s="118" t="s">
        <v>991</v>
      </c>
    </row>
    <row r="13" spans="1:3" ht="19.5">
      <c r="A13" s="27" t="s">
        <v>4</v>
      </c>
      <c r="C13" s="11"/>
    </row>
    <row r="14" spans="1:3" ht="18.75">
      <c r="A14" s="32" t="s">
        <v>139</v>
      </c>
    </row>
    <row r="15" spans="1:3" ht="19.5">
      <c r="A15" s="33" t="s">
        <v>55</v>
      </c>
    </row>
    <row r="16" spans="1:3" ht="19.5">
      <c r="A16" s="31" t="s">
        <v>140</v>
      </c>
    </row>
    <row r="17" spans="1:1" ht="39">
      <c r="A17" s="33" t="s">
        <v>479</v>
      </c>
    </row>
    <row r="18" spans="1:1" ht="78">
      <c r="A18" s="33" t="s">
        <v>482</v>
      </c>
    </row>
    <row r="19" spans="1:1" ht="58.5">
      <c r="A19" s="33" t="s">
        <v>483</v>
      </c>
    </row>
    <row r="20" spans="1:1" ht="39">
      <c r="A20" s="33" t="s">
        <v>484</v>
      </c>
    </row>
    <row r="21" spans="1:1" ht="58.5">
      <c r="A21" s="33" t="s">
        <v>485</v>
      </c>
    </row>
    <row r="22" spans="1:1" ht="39">
      <c r="A22" s="33" t="s">
        <v>486</v>
      </c>
    </row>
    <row r="23" spans="1:1" ht="19.5">
      <c r="A23" s="33" t="s">
        <v>480</v>
      </c>
    </row>
    <row r="24" spans="1:1" ht="19.5">
      <c r="A24" s="33" t="s">
        <v>481</v>
      </c>
    </row>
    <row r="25" spans="1:1" ht="58.5">
      <c r="A25" s="33" t="s">
        <v>487</v>
      </c>
    </row>
    <row r="26" spans="1:1" ht="19.5">
      <c r="A26" s="33" t="s">
        <v>40</v>
      </c>
    </row>
    <row r="27" spans="1:1" ht="58.5">
      <c r="A27" s="33" t="s">
        <v>488</v>
      </c>
    </row>
    <row r="28" spans="1:1" ht="19.5">
      <c r="A28" s="33" t="s">
        <v>56</v>
      </c>
    </row>
    <row r="29" spans="1:1" ht="19.5">
      <c r="A29" s="33" t="s">
        <v>1078</v>
      </c>
    </row>
    <row r="30" spans="1:1" ht="19.5">
      <c r="A30" s="33" t="s">
        <v>7</v>
      </c>
    </row>
    <row r="31" spans="1:1" ht="19.5">
      <c r="A31" s="27" t="s">
        <v>8</v>
      </c>
    </row>
    <row r="32" spans="1:1" ht="39">
      <c r="A32" s="33" t="s">
        <v>248</v>
      </c>
    </row>
    <row r="33" spans="1:1" ht="39">
      <c r="A33" s="33" t="s">
        <v>477</v>
      </c>
    </row>
    <row r="34" spans="1:1" ht="19.5">
      <c r="A34" s="27" t="s">
        <v>9</v>
      </c>
    </row>
    <row r="35" spans="1:1" ht="39">
      <c r="A35" s="33" t="s">
        <v>489</v>
      </c>
    </row>
    <row r="36" spans="1:1" ht="19.5">
      <c r="A36" s="33" t="s">
        <v>53</v>
      </c>
    </row>
    <row r="37" spans="1:1" ht="39">
      <c r="A37" s="25" t="s">
        <v>44</v>
      </c>
    </row>
    <row r="38" spans="1:1" ht="20.25" thickBot="1">
      <c r="A38" s="26" t="s">
        <v>10</v>
      </c>
    </row>
    <row r="45" spans="1:1" ht="39" customHeight="1"/>
  </sheetData>
  <phoneticPr fontId="5"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42"/>
  <sheetViews>
    <sheetView topLeftCell="A5" workbookViewId="0">
      <selection activeCell="A12" sqref="A12"/>
    </sheetView>
  </sheetViews>
  <sheetFormatPr defaultRowHeight="16.5"/>
  <cols>
    <col min="1" max="1" width="94.875" customWidth="1"/>
  </cols>
  <sheetData>
    <row r="1" spans="1:3" ht="39">
      <c r="A1" s="22" t="s">
        <v>1079</v>
      </c>
      <c r="B1" s="1" t="s">
        <v>13</v>
      </c>
    </row>
    <row r="2" spans="1:3" ht="19.5">
      <c r="A2" s="13" t="s">
        <v>491</v>
      </c>
    </row>
    <row r="3" spans="1:3" ht="19.5">
      <c r="A3" s="13" t="s">
        <v>114</v>
      </c>
    </row>
    <row r="4" spans="1:3" ht="19.5">
      <c r="A4" s="14" t="s">
        <v>1</v>
      </c>
    </row>
    <row r="5" spans="1:3" ht="19.5">
      <c r="A5" s="108" t="s">
        <v>965</v>
      </c>
    </row>
    <row r="6" spans="1:3" ht="19.5">
      <c r="A6" s="108" t="s">
        <v>966</v>
      </c>
    </row>
    <row r="7" spans="1:3" ht="19.5">
      <c r="A7" s="108" t="s">
        <v>990</v>
      </c>
    </row>
    <row r="8" spans="1:3" ht="19.5">
      <c r="A8" s="108" t="s">
        <v>962</v>
      </c>
    </row>
    <row r="9" spans="1:3" ht="19.5">
      <c r="A9" s="108" t="s">
        <v>968</v>
      </c>
    </row>
    <row r="10" spans="1:3" ht="19.5">
      <c r="A10" s="28" t="s">
        <v>2</v>
      </c>
    </row>
    <row r="11" spans="1:3" ht="19.5">
      <c r="A11" s="29" t="s">
        <v>240</v>
      </c>
    </row>
    <row r="12" spans="1:3" ht="97.5">
      <c r="A12" s="118" t="s">
        <v>969</v>
      </c>
    </row>
    <row r="13" spans="1:3" ht="19.5">
      <c r="A13" s="14" t="s">
        <v>4</v>
      </c>
      <c r="C13" s="11"/>
    </row>
    <row r="14" spans="1:3" ht="39">
      <c r="A14" s="10" t="s">
        <v>115</v>
      </c>
    </row>
    <row r="15" spans="1:3" ht="19.5">
      <c r="A15" s="10" t="s">
        <v>116</v>
      </c>
    </row>
    <row r="16" spans="1:3" ht="19.5">
      <c r="A16" s="9" t="s">
        <v>117</v>
      </c>
    </row>
    <row r="17" spans="1:1" ht="19.5">
      <c r="A17" s="10" t="s">
        <v>118</v>
      </c>
    </row>
    <row r="18" spans="1:1" ht="58.5">
      <c r="A18" s="10" t="s">
        <v>130</v>
      </c>
    </row>
    <row r="19" spans="1:1" ht="19.5">
      <c r="A19" s="10" t="s">
        <v>119</v>
      </c>
    </row>
    <row r="20" spans="1:1" ht="19.5">
      <c r="A20" s="10" t="s">
        <v>120</v>
      </c>
    </row>
    <row r="21" spans="1:1" ht="19.5">
      <c r="A21" s="10" t="s">
        <v>121</v>
      </c>
    </row>
    <row r="22" spans="1:1" ht="39">
      <c r="A22" s="10" t="s">
        <v>122</v>
      </c>
    </row>
    <row r="23" spans="1:1" ht="39">
      <c r="A23" s="10" t="s">
        <v>123</v>
      </c>
    </row>
    <row r="24" spans="1:1" ht="78">
      <c r="A24" s="10" t="s">
        <v>124</v>
      </c>
    </row>
    <row r="25" spans="1:1" ht="39">
      <c r="A25" s="10" t="s">
        <v>125</v>
      </c>
    </row>
    <row r="26" spans="1:1" ht="19.5">
      <c r="A26" s="10" t="s">
        <v>126</v>
      </c>
    </row>
    <row r="27" spans="1:1" ht="39">
      <c r="A27" s="10" t="s">
        <v>127</v>
      </c>
    </row>
    <row r="28" spans="1:1" ht="39">
      <c r="A28" s="10" t="s">
        <v>128</v>
      </c>
    </row>
    <row r="29" spans="1:1" ht="39">
      <c r="A29" s="10" t="s">
        <v>129</v>
      </c>
    </row>
    <row r="30" spans="1:1" ht="19.5">
      <c r="A30" s="9" t="s">
        <v>251</v>
      </c>
    </row>
    <row r="31" spans="1:1" ht="58.5">
      <c r="A31" s="10" t="s">
        <v>249</v>
      </c>
    </row>
    <row r="32" spans="1:1" ht="19.5">
      <c r="A32" s="9" t="s">
        <v>56</v>
      </c>
    </row>
    <row r="33" spans="1:1" ht="19.5">
      <c r="A33" s="9" t="s">
        <v>242</v>
      </c>
    </row>
    <row r="34" spans="1:1" ht="19.5">
      <c r="A34" s="9" t="s">
        <v>7</v>
      </c>
    </row>
    <row r="35" spans="1:1" ht="19.5">
      <c r="A35" s="14" t="s">
        <v>8</v>
      </c>
    </row>
    <row r="36" spans="1:1" ht="39">
      <c r="A36" s="10" t="s">
        <v>248</v>
      </c>
    </row>
    <row r="37" spans="1:1" ht="39">
      <c r="A37" s="10" t="s">
        <v>250</v>
      </c>
    </row>
    <row r="38" spans="1:1" ht="19.5">
      <c r="A38" s="14" t="s">
        <v>9</v>
      </c>
    </row>
    <row r="39" spans="1:1" ht="39">
      <c r="A39" s="10" t="s">
        <v>131</v>
      </c>
    </row>
    <row r="40" spans="1:1" ht="19.5">
      <c r="A40" s="10" t="s">
        <v>43</v>
      </c>
    </row>
    <row r="41" spans="1:1" ht="39">
      <c r="A41" s="15" t="s">
        <v>12</v>
      </c>
    </row>
    <row r="42" spans="1:1" ht="20.25" thickBot="1">
      <c r="A42" s="16" t="s">
        <v>10</v>
      </c>
    </row>
  </sheetData>
  <phoneticPr fontId="14"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8"/>
  <sheetViews>
    <sheetView workbookViewId="0">
      <selection activeCell="A12" sqref="A12"/>
    </sheetView>
  </sheetViews>
  <sheetFormatPr defaultColWidth="9" defaultRowHeight="16.5"/>
  <cols>
    <col min="1" max="1" width="94.875" customWidth="1"/>
  </cols>
  <sheetData>
    <row r="1" spans="1:3" ht="19.5">
      <c r="A1" s="12" t="s">
        <v>992</v>
      </c>
      <c r="B1" s="1" t="s">
        <v>13</v>
      </c>
    </row>
    <row r="2" spans="1:3" ht="19.5">
      <c r="A2" s="13" t="s">
        <v>491</v>
      </c>
    </row>
    <row r="3" spans="1:3" ht="19.5">
      <c r="A3" s="13" t="s">
        <v>490</v>
      </c>
    </row>
    <row r="4" spans="1:3" ht="19.5">
      <c r="A4" s="14" t="s">
        <v>1</v>
      </c>
    </row>
    <row r="5" spans="1:3" ht="19.5">
      <c r="A5" s="108" t="s">
        <v>965</v>
      </c>
    </row>
    <row r="6" spans="1:3" ht="19.5">
      <c r="A6" s="108" t="s">
        <v>966</v>
      </c>
    </row>
    <row r="7" spans="1:3" ht="19.5">
      <c r="A7" s="108" t="s">
        <v>990</v>
      </c>
    </row>
    <row r="8" spans="1:3" ht="19.5">
      <c r="A8" s="108" t="s">
        <v>962</v>
      </c>
    </row>
    <row r="9" spans="1:3" ht="19.5">
      <c r="A9" s="108" t="s">
        <v>968</v>
      </c>
    </row>
    <row r="10" spans="1:3" ht="19.5">
      <c r="A10" s="109" t="s">
        <v>2</v>
      </c>
    </row>
    <row r="11" spans="1:3" ht="19.5">
      <c r="A11" s="108" t="s">
        <v>974</v>
      </c>
    </row>
    <row r="12" spans="1:3" ht="97.5">
      <c r="A12" s="106" t="s">
        <v>969</v>
      </c>
    </row>
    <row r="13" spans="1:3" ht="19.5">
      <c r="A13" s="14" t="s">
        <v>4</v>
      </c>
      <c r="C13" s="11"/>
    </row>
    <row r="14" spans="1:3" ht="19.5">
      <c r="A14" s="10" t="s">
        <v>492</v>
      </c>
    </row>
    <row r="15" spans="1:3" ht="19.5">
      <c r="A15" s="10" t="s">
        <v>116</v>
      </c>
    </row>
    <row r="16" spans="1:3" ht="19.5">
      <c r="A16" s="9" t="s">
        <v>117</v>
      </c>
    </row>
    <row r="17" spans="1:1" ht="19.5">
      <c r="A17" s="10" t="s">
        <v>493</v>
      </c>
    </row>
    <row r="18" spans="1:1" ht="58.5">
      <c r="A18" s="10" t="s">
        <v>504</v>
      </c>
    </row>
    <row r="19" spans="1:1" ht="58.5">
      <c r="A19" s="10" t="s">
        <v>503</v>
      </c>
    </row>
    <row r="20" spans="1:1" ht="97.5">
      <c r="A20" s="10" t="s">
        <v>502</v>
      </c>
    </row>
    <row r="21" spans="1:1" ht="58.5">
      <c r="A21" s="10" t="s">
        <v>501</v>
      </c>
    </row>
    <row r="22" spans="1:1" ht="19.5">
      <c r="A22" s="10" t="s">
        <v>494</v>
      </c>
    </row>
    <row r="23" spans="1:1" ht="58.5">
      <c r="A23" s="10" t="s">
        <v>500</v>
      </c>
    </row>
    <row r="24" spans="1:1" ht="58.5">
      <c r="A24" s="10" t="s">
        <v>498</v>
      </c>
    </row>
    <row r="25" spans="1:1" ht="58.5">
      <c r="A25" s="10" t="s">
        <v>499</v>
      </c>
    </row>
    <row r="26" spans="1:1" ht="19.5">
      <c r="A26" s="9" t="s">
        <v>495</v>
      </c>
    </row>
    <row r="27" spans="1:1" ht="19.5">
      <c r="A27" s="10" t="s">
        <v>496</v>
      </c>
    </row>
    <row r="28" spans="1:1" ht="19.5">
      <c r="A28" s="9" t="s">
        <v>56</v>
      </c>
    </row>
    <row r="29" spans="1:1" ht="19.5">
      <c r="A29" s="9" t="s">
        <v>242</v>
      </c>
    </row>
    <row r="30" spans="1:1" ht="19.5">
      <c r="A30" s="9" t="s">
        <v>7</v>
      </c>
    </row>
    <row r="31" spans="1:1" ht="19.5">
      <c r="A31" s="14" t="s">
        <v>8</v>
      </c>
    </row>
    <row r="32" spans="1:1" ht="39">
      <c r="A32" s="10" t="s">
        <v>248</v>
      </c>
    </row>
    <row r="33" spans="1:1" ht="39">
      <c r="A33" s="10" t="s">
        <v>477</v>
      </c>
    </row>
    <row r="34" spans="1:1" ht="19.5">
      <c r="A34" s="14" t="s">
        <v>9</v>
      </c>
    </row>
    <row r="35" spans="1:1" ht="19.5">
      <c r="A35" s="10" t="s">
        <v>497</v>
      </c>
    </row>
    <row r="36" spans="1:1" ht="19.5">
      <c r="A36" s="10" t="s">
        <v>43</v>
      </c>
    </row>
    <row r="37" spans="1:1" ht="39">
      <c r="A37" s="15" t="s">
        <v>12</v>
      </c>
    </row>
    <row r="38" spans="1:1" ht="20.25" thickBot="1">
      <c r="A38" s="16" t="s">
        <v>10</v>
      </c>
    </row>
  </sheetData>
  <phoneticPr fontId="14" type="noConversion"/>
  <hyperlinks>
    <hyperlink ref="B1"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C56"/>
  <sheetViews>
    <sheetView zoomScale="85" zoomScaleNormal="85" workbookViewId="0">
      <selection activeCell="B1" sqref="B1"/>
    </sheetView>
  </sheetViews>
  <sheetFormatPr defaultColWidth="9" defaultRowHeight="16.5"/>
  <cols>
    <col min="1" max="1" width="93.5" customWidth="1"/>
  </cols>
  <sheetData>
    <row r="1" spans="1:3" ht="19.5">
      <c r="A1" s="12" t="s">
        <v>593</v>
      </c>
      <c r="B1" s="1" t="s">
        <v>13</v>
      </c>
    </row>
    <row r="2" spans="1:3" ht="19.5">
      <c r="A2" s="13" t="s">
        <v>135</v>
      </c>
    </row>
    <row r="3" spans="1:3" ht="19.5">
      <c r="A3" s="13" t="s">
        <v>594</v>
      </c>
    </row>
    <row r="4" spans="1:3" ht="19.5">
      <c r="A4" s="14" t="s">
        <v>1</v>
      </c>
    </row>
    <row r="5" spans="1:3" ht="19.5">
      <c r="A5" s="9" t="s">
        <v>231</v>
      </c>
    </row>
    <row r="6" spans="1:3" ht="19.5">
      <c r="A6" s="9" t="s">
        <v>595</v>
      </c>
    </row>
    <row r="7" spans="1:3" ht="19.5">
      <c r="A7" s="24" t="s">
        <v>596</v>
      </c>
    </row>
    <row r="8" spans="1:3" ht="19.5">
      <c r="A8" s="24" t="s">
        <v>597</v>
      </c>
    </row>
    <row r="9" spans="1:3" ht="19.5">
      <c r="A9" s="24" t="s">
        <v>598</v>
      </c>
    </row>
    <row r="10" spans="1:3" ht="19.5">
      <c r="A10" s="14" t="s">
        <v>2</v>
      </c>
    </row>
    <row r="11" spans="1:3" ht="19.5">
      <c r="A11" s="9" t="s">
        <v>599</v>
      </c>
    </row>
    <row r="12" spans="1:3" ht="78">
      <c r="A12" s="10" t="s">
        <v>951</v>
      </c>
    </row>
    <row r="13" spans="1:3" ht="19.5">
      <c r="A13" s="14" t="s">
        <v>4</v>
      </c>
      <c r="C13" s="11"/>
    </row>
    <row r="14" spans="1:3" ht="39">
      <c r="A14" s="10" t="s">
        <v>600</v>
      </c>
    </row>
    <row r="15" spans="1:3" ht="19.5">
      <c r="A15" s="10" t="s">
        <v>601</v>
      </c>
    </row>
    <row r="16" spans="1:3" ht="19.5">
      <c r="A16" s="9" t="s">
        <v>5</v>
      </c>
    </row>
    <row r="17" spans="1:1" ht="78">
      <c r="A17" s="10" t="s">
        <v>602</v>
      </c>
    </row>
    <row r="18" spans="1:1" ht="97.5">
      <c r="A18" s="10" t="s">
        <v>603</v>
      </c>
    </row>
    <row r="19" spans="1:1" ht="19.5">
      <c r="A19" s="10" t="s">
        <v>604</v>
      </c>
    </row>
    <row r="20" spans="1:1" ht="39">
      <c r="A20" s="10" t="s">
        <v>605</v>
      </c>
    </row>
    <row r="21" spans="1:1" ht="39">
      <c r="A21" s="10" t="s">
        <v>606</v>
      </c>
    </row>
    <row r="22" spans="1:1" ht="39">
      <c r="A22" s="10" t="s">
        <v>607</v>
      </c>
    </row>
    <row r="23" spans="1:1" ht="78">
      <c r="A23" s="10" t="s">
        <v>608</v>
      </c>
    </row>
    <row r="24" spans="1:1" ht="19.5">
      <c r="A24" s="10" t="s">
        <v>609</v>
      </c>
    </row>
    <row r="25" spans="1:1" ht="19.5">
      <c r="A25" s="10" t="s">
        <v>610</v>
      </c>
    </row>
    <row r="26" spans="1:1" ht="19.5">
      <c r="A26" s="10" t="s">
        <v>611</v>
      </c>
    </row>
    <row r="27" spans="1:1" ht="39">
      <c r="A27" s="10" t="s">
        <v>612</v>
      </c>
    </row>
    <row r="28" spans="1:1" ht="117">
      <c r="A28" s="10" t="s">
        <v>613</v>
      </c>
    </row>
    <row r="29" spans="1:1" ht="58.5">
      <c r="A29" s="10" t="s">
        <v>614</v>
      </c>
    </row>
    <row r="30" spans="1:1" ht="39">
      <c r="A30" s="10" t="s">
        <v>615</v>
      </c>
    </row>
    <row r="31" spans="1:1" ht="19.5">
      <c r="A31" s="10" t="s">
        <v>616</v>
      </c>
    </row>
    <row r="32" spans="1:1" ht="19.5">
      <c r="A32" s="10" t="s">
        <v>617</v>
      </c>
    </row>
    <row r="33" spans="1:1" ht="58.5">
      <c r="A33" s="10" t="s">
        <v>618</v>
      </c>
    </row>
    <row r="34" spans="1:1" ht="97.5">
      <c r="A34" s="10" t="s">
        <v>619</v>
      </c>
    </row>
    <row r="35" spans="1:1" ht="58.5">
      <c r="A35" s="10" t="s">
        <v>620</v>
      </c>
    </row>
    <row r="36" spans="1:1" ht="19.5">
      <c r="A36" s="10" t="s">
        <v>621</v>
      </c>
    </row>
    <row r="37" spans="1:1" ht="58.5">
      <c r="A37" s="10" t="s">
        <v>622</v>
      </c>
    </row>
    <row r="38" spans="1:1" ht="39">
      <c r="A38" s="10" t="s">
        <v>623</v>
      </c>
    </row>
    <row r="39" spans="1:1" ht="19.5">
      <c r="A39" s="10" t="s">
        <v>624</v>
      </c>
    </row>
    <row r="40" spans="1:1" ht="58.5">
      <c r="A40" s="10" t="s">
        <v>625</v>
      </c>
    </row>
    <row r="41" spans="1:1" ht="19.5">
      <c r="A41" s="10" t="s">
        <v>626</v>
      </c>
    </row>
    <row r="42" spans="1:1" ht="58.5">
      <c r="A42" s="10" t="s">
        <v>627</v>
      </c>
    </row>
    <row r="43" spans="1:1" ht="58.5">
      <c r="A43" s="10" t="s">
        <v>628</v>
      </c>
    </row>
    <row r="44" spans="1:1" ht="19.5">
      <c r="A44" s="9" t="s">
        <v>629</v>
      </c>
    </row>
    <row r="45" spans="1:1" ht="19.5">
      <c r="A45" s="31" t="s">
        <v>630</v>
      </c>
    </row>
    <row r="46" spans="1:1" ht="19.5">
      <c r="A46" s="31" t="s">
        <v>631</v>
      </c>
    </row>
    <row r="47" spans="1:1" ht="19.5">
      <c r="A47" s="31" t="s">
        <v>632</v>
      </c>
    </row>
    <row r="48" spans="1:1" ht="19.5">
      <c r="A48" s="31" t="s">
        <v>7</v>
      </c>
    </row>
    <row r="49" spans="1:1" ht="19.5">
      <c r="A49" s="27" t="s">
        <v>8</v>
      </c>
    </row>
    <row r="50" spans="1:1" ht="39">
      <c r="A50" s="33" t="s">
        <v>633</v>
      </c>
    </row>
    <row r="51" spans="1:1" ht="39">
      <c r="A51" s="33" t="s">
        <v>634</v>
      </c>
    </row>
    <row r="52" spans="1:1" ht="19.5">
      <c r="A52" s="27" t="s">
        <v>9</v>
      </c>
    </row>
    <row r="53" spans="1:1" ht="19.5">
      <c r="A53" s="33" t="s">
        <v>635</v>
      </c>
    </row>
    <row r="54" spans="1:1" ht="19.5">
      <c r="A54" s="33" t="s">
        <v>636</v>
      </c>
    </row>
    <row r="55" spans="1:1" ht="39">
      <c r="A55" s="25" t="s">
        <v>637</v>
      </c>
    </row>
    <row r="56" spans="1:1" ht="20.25" thickBot="1">
      <c r="A56" s="16" t="s">
        <v>10</v>
      </c>
    </row>
  </sheetData>
  <phoneticPr fontId="14"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3"/>
  <sheetViews>
    <sheetView workbookViewId="0">
      <selection activeCell="B1" sqref="B1"/>
    </sheetView>
  </sheetViews>
  <sheetFormatPr defaultColWidth="9" defaultRowHeight="16.5"/>
  <cols>
    <col min="1" max="1" width="94.875" customWidth="1"/>
  </cols>
  <sheetData>
    <row r="1" spans="1:3" ht="19.5">
      <c r="A1" s="12" t="s">
        <v>993</v>
      </c>
      <c r="B1" s="1" t="s">
        <v>13</v>
      </c>
    </row>
    <row r="2" spans="1:3" ht="19.5">
      <c r="A2" s="13" t="s">
        <v>491</v>
      </c>
    </row>
    <row r="3" spans="1:3" ht="19.5">
      <c r="A3" s="13" t="s">
        <v>506</v>
      </c>
    </row>
    <row r="4" spans="1:3" ht="19.5">
      <c r="A4" s="14" t="s">
        <v>1</v>
      </c>
    </row>
    <row r="5" spans="1:3" ht="19.5">
      <c r="A5" s="108" t="s">
        <v>965</v>
      </c>
    </row>
    <row r="6" spans="1:3" ht="19.5">
      <c r="A6" s="108" t="s">
        <v>966</v>
      </c>
    </row>
    <row r="7" spans="1:3" ht="19.5">
      <c r="A7" s="108" t="s">
        <v>990</v>
      </c>
    </row>
    <row r="8" spans="1:3" ht="19.5">
      <c r="A8" s="108" t="s">
        <v>962</v>
      </c>
    </row>
    <row r="9" spans="1:3" ht="19.5">
      <c r="A9" s="108" t="s">
        <v>968</v>
      </c>
    </row>
    <row r="10" spans="1:3" ht="19.5">
      <c r="A10" s="109" t="s">
        <v>2</v>
      </c>
    </row>
    <row r="11" spans="1:3" ht="19.5">
      <c r="A11" s="108" t="s">
        <v>974</v>
      </c>
    </row>
    <row r="12" spans="1:3" ht="97.5">
      <c r="A12" s="106" t="s">
        <v>975</v>
      </c>
    </row>
    <row r="13" spans="1:3" ht="19.5">
      <c r="A13" s="14" t="s">
        <v>4</v>
      </c>
      <c r="C13" s="11"/>
    </row>
    <row r="14" spans="1:3" ht="19.5">
      <c r="A14" s="10" t="s">
        <v>507</v>
      </c>
    </row>
    <row r="15" spans="1:3" ht="19.5">
      <c r="A15" s="10" t="s">
        <v>116</v>
      </c>
    </row>
    <row r="16" spans="1:3" ht="19.5">
      <c r="A16" s="9" t="s">
        <v>117</v>
      </c>
    </row>
    <row r="17" spans="1:1" ht="58.5">
      <c r="A17" s="10" t="s">
        <v>512</v>
      </c>
    </row>
    <row r="18" spans="1:1" ht="78">
      <c r="A18" s="10" t="s">
        <v>513</v>
      </c>
    </row>
    <row r="19" spans="1:1" ht="19.5">
      <c r="A19" s="10" t="s">
        <v>509</v>
      </c>
    </row>
    <row r="20" spans="1:1" ht="19.5">
      <c r="A20" s="10" t="s">
        <v>510</v>
      </c>
    </row>
    <row r="21" spans="1:1" ht="19.5">
      <c r="A21" s="9" t="s">
        <v>505</v>
      </c>
    </row>
    <row r="22" spans="1:1" ht="19.5">
      <c r="A22" s="10" t="s">
        <v>508</v>
      </c>
    </row>
    <row r="23" spans="1:1" ht="19.5">
      <c r="A23" s="9" t="s">
        <v>56</v>
      </c>
    </row>
    <row r="24" spans="1:1" ht="19.5">
      <c r="A24" s="9" t="s">
        <v>242</v>
      </c>
    </row>
    <row r="25" spans="1:1" ht="19.5">
      <c r="A25" s="9" t="s">
        <v>7</v>
      </c>
    </row>
    <row r="26" spans="1:1" ht="19.5">
      <c r="A26" s="14" t="s">
        <v>8</v>
      </c>
    </row>
    <row r="27" spans="1:1" ht="39">
      <c r="A27" s="10" t="s">
        <v>248</v>
      </c>
    </row>
    <row r="28" spans="1:1" ht="39">
      <c r="A28" s="10" t="s">
        <v>477</v>
      </c>
    </row>
    <row r="29" spans="1:1" ht="19.5">
      <c r="A29" s="14" t="s">
        <v>9</v>
      </c>
    </row>
    <row r="30" spans="1:1" ht="19.5">
      <c r="A30" s="10" t="s">
        <v>511</v>
      </c>
    </row>
    <row r="31" spans="1:1" ht="19.5">
      <c r="A31" s="10" t="s">
        <v>43</v>
      </c>
    </row>
    <row r="32" spans="1:1" ht="39">
      <c r="A32" s="15" t="s">
        <v>12</v>
      </c>
    </row>
    <row r="33" spans="1:1" ht="20.25" thickBot="1">
      <c r="A33" s="16" t="s">
        <v>10</v>
      </c>
    </row>
  </sheetData>
  <phoneticPr fontId="14"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6"/>
  <sheetViews>
    <sheetView topLeftCell="A28" zoomScaleNormal="100" workbookViewId="0">
      <selection activeCell="B1" sqref="B1"/>
    </sheetView>
  </sheetViews>
  <sheetFormatPr defaultRowHeight="16.5"/>
  <cols>
    <col min="1" max="1" width="98.375" customWidth="1"/>
  </cols>
  <sheetData>
    <row r="1" spans="1:3" ht="19.5">
      <c r="A1" s="12" t="s">
        <v>994</v>
      </c>
      <c r="B1" s="1" t="s">
        <v>13</v>
      </c>
    </row>
    <row r="2" spans="1:3" ht="19.5">
      <c r="A2" s="13" t="s">
        <v>526</v>
      </c>
    </row>
    <row r="3" spans="1:3" ht="19.5">
      <c r="A3" s="13" t="s">
        <v>111</v>
      </c>
    </row>
    <row r="4" spans="1:3" ht="19.5">
      <c r="A4" s="14" t="s">
        <v>1</v>
      </c>
    </row>
    <row r="5" spans="1:3" ht="19.5">
      <c r="A5" s="108" t="s">
        <v>965</v>
      </c>
    </row>
    <row r="6" spans="1:3" ht="19.5">
      <c r="A6" s="108" t="s">
        <v>966</v>
      </c>
    </row>
    <row r="7" spans="1:3" ht="19.5">
      <c r="A7" s="108" t="s">
        <v>990</v>
      </c>
    </row>
    <row r="8" spans="1:3" ht="19.5">
      <c r="A8" s="108" t="s">
        <v>962</v>
      </c>
    </row>
    <row r="9" spans="1:3" ht="19.5">
      <c r="A9" s="108" t="s">
        <v>968</v>
      </c>
    </row>
    <row r="10" spans="1:3" ht="19.5">
      <c r="A10" s="109" t="s">
        <v>2</v>
      </c>
    </row>
    <row r="11" spans="1:3" ht="19.5">
      <c r="A11" s="108" t="s">
        <v>974</v>
      </c>
    </row>
    <row r="12" spans="1:3" ht="97.5">
      <c r="A12" s="106" t="s">
        <v>975</v>
      </c>
    </row>
    <row r="13" spans="1:3" ht="19.5">
      <c r="A13" s="14" t="s">
        <v>4</v>
      </c>
      <c r="C13" s="11"/>
    </row>
    <row r="14" spans="1:3" ht="18.75">
      <c r="A14" s="17" t="s">
        <v>515</v>
      </c>
    </row>
    <row r="15" spans="1:3" ht="19.5">
      <c r="A15" s="10" t="s">
        <v>112</v>
      </c>
    </row>
    <row r="16" spans="1:3" ht="19.5">
      <c r="A16" s="9" t="s">
        <v>5</v>
      </c>
    </row>
    <row r="17" spans="1:1" ht="39">
      <c r="A17" s="19" t="s">
        <v>516</v>
      </c>
    </row>
    <row r="18" spans="1:1" s="11" customFormat="1" ht="58.5">
      <c r="A18" s="19" t="s">
        <v>517</v>
      </c>
    </row>
    <row r="19" spans="1:1" s="11" customFormat="1" ht="58.5">
      <c r="A19" s="19" t="s">
        <v>518</v>
      </c>
    </row>
    <row r="20" spans="1:1" s="11" customFormat="1" ht="39">
      <c r="A20" s="19" t="s">
        <v>519</v>
      </c>
    </row>
    <row r="21" spans="1:1" s="11" customFormat="1" ht="19.5">
      <c r="A21" s="19" t="s">
        <v>520</v>
      </c>
    </row>
    <row r="22" spans="1:1" s="11" customFormat="1" ht="19.5">
      <c r="A22" s="19" t="s">
        <v>521</v>
      </c>
    </row>
    <row r="23" spans="1:1" s="11" customFormat="1" ht="19.5">
      <c r="A23" s="19" t="s">
        <v>522</v>
      </c>
    </row>
    <row r="24" spans="1:1" s="11" customFormat="1" ht="39">
      <c r="A24" s="19" t="s">
        <v>523</v>
      </c>
    </row>
    <row r="25" spans="1:1" ht="78">
      <c r="A25" s="10" t="s">
        <v>524</v>
      </c>
    </row>
    <row r="26" spans="1:1" ht="19.5">
      <c r="A26" s="10" t="s">
        <v>25</v>
      </c>
    </row>
    <row r="27" spans="1:1" ht="19.5">
      <c r="A27" s="10" t="s">
        <v>252</v>
      </c>
    </row>
    <row r="28" spans="1:1" ht="19.5">
      <c r="A28" s="10" t="s">
        <v>7</v>
      </c>
    </row>
    <row r="29" spans="1:1" ht="19.5">
      <c r="A29" s="14" t="s">
        <v>8</v>
      </c>
    </row>
    <row r="30" spans="1:1" ht="39">
      <c r="A30" s="10" t="s">
        <v>1048</v>
      </c>
    </row>
    <row r="31" spans="1:1" ht="39">
      <c r="A31" s="10" t="s">
        <v>477</v>
      </c>
    </row>
    <row r="32" spans="1:1" ht="19.5">
      <c r="A32" s="14" t="s">
        <v>9</v>
      </c>
    </row>
    <row r="33" spans="1:1" ht="19.5">
      <c r="A33" s="10" t="s">
        <v>525</v>
      </c>
    </row>
    <row r="34" spans="1:1" ht="19.5">
      <c r="A34" s="10" t="s">
        <v>514</v>
      </c>
    </row>
    <row r="35" spans="1:1" ht="39">
      <c r="A35" s="15" t="s">
        <v>12</v>
      </c>
    </row>
    <row r="36" spans="1:1" ht="20.25" thickBot="1">
      <c r="A36" s="16" t="s">
        <v>10</v>
      </c>
    </row>
  </sheetData>
  <phoneticPr fontId="14"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C38"/>
  <sheetViews>
    <sheetView topLeftCell="A28" zoomScaleNormal="100" workbookViewId="0"/>
  </sheetViews>
  <sheetFormatPr defaultRowHeight="16.5"/>
  <cols>
    <col min="1" max="1" width="98.375" customWidth="1"/>
  </cols>
  <sheetData>
    <row r="1" spans="1:3" ht="19.5">
      <c r="A1" s="12" t="s">
        <v>995</v>
      </c>
      <c r="B1" s="1" t="s">
        <v>13</v>
      </c>
    </row>
    <row r="2" spans="1:3" ht="19.5">
      <c r="A2" s="13" t="s">
        <v>526</v>
      </c>
    </row>
    <row r="3" spans="1:3" ht="19.5">
      <c r="A3" s="13" t="s">
        <v>110</v>
      </c>
    </row>
    <row r="4" spans="1:3" ht="19.5">
      <c r="A4" s="14" t="s">
        <v>1</v>
      </c>
    </row>
    <row r="5" spans="1:3" ht="19.5">
      <c r="A5" s="108" t="s">
        <v>965</v>
      </c>
    </row>
    <row r="6" spans="1:3" ht="19.5">
      <c r="A6" s="108" t="s">
        <v>966</v>
      </c>
    </row>
    <row r="7" spans="1:3" ht="19.5">
      <c r="A7" s="108" t="s">
        <v>990</v>
      </c>
    </row>
    <row r="8" spans="1:3" ht="19.5">
      <c r="A8" s="108" t="s">
        <v>962</v>
      </c>
    </row>
    <row r="9" spans="1:3" ht="19.5">
      <c r="A9" s="108" t="s">
        <v>968</v>
      </c>
    </row>
    <row r="10" spans="1:3" ht="19.5">
      <c r="A10" s="109" t="s">
        <v>2</v>
      </c>
    </row>
    <row r="11" spans="1:3" ht="19.5">
      <c r="A11" s="108" t="s">
        <v>974</v>
      </c>
    </row>
    <row r="12" spans="1:3" ht="97.5">
      <c r="A12" s="106" t="s">
        <v>975</v>
      </c>
    </row>
    <row r="13" spans="1:3" ht="19.5">
      <c r="A13" s="14" t="s">
        <v>4</v>
      </c>
      <c r="C13" s="11"/>
    </row>
    <row r="14" spans="1:3" ht="18.75">
      <c r="A14" s="17" t="s">
        <v>527</v>
      </c>
    </row>
    <row r="15" spans="1:3" ht="19.5">
      <c r="A15" s="10" t="s">
        <v>141</v>
      </c>
    </row>
    <row r="16" spans="1:3" ht="19.5">
      <c r="A16" s="9" t="s">
        <v>5</v>
      </c>
    </row>
    <row r="17" spans="1:1" s="20" customFormat="1" ht="58.5">
      <c r="A17" s="19" t="s">
        <v>530</v>
      </c>
    </row>
    <row r="18" spans="1:1" s="20" customFormat="1" ht="78">
      <c r="A18" s="19" t="s">
        <v>531</v>
      </c>
    </row>
    <row r="19" spans="1:1" s="20" customFormat="1" ht="78">
      <c r="A19" s="19" t="s">
        <v>532</v>
      </c>
    </row>
    <row r="20" spans="1:1" s="20" customFormat="1" ht="58.5">
      <c r="A20" s="19" t="s">
        <v>533</v>
      </c>
    </row>
    <row r="21" spans="1:1" s="20" customFormat="1" ht="39">
      <c r="A21" s="19" t="s">
        <v>537</v>
      </c>
    </row>
    <row r="22" spans="1:1" s="20" customFormat="1" ht="58.5">
      <c r="A22" s="19" t="s">
        <v>534</v>
      </c>
    </row>
    <row r="23" spans="1:1" s="20" customFormat="1" ht="19.5">
      <c r="A23" s="19" t="s">
        <v>529</v>
      </c>
    </row>
    <row r="24" spans="1:1" s="20" customFormat="1" ht="39">
      <c r="A24" s="19" t="s">
        <v>535</v>
      </c>
    </row>
    <row r="25" spans="1:1" s="20" customFormat="1" ht="39">
      <c r="A25" s="19" t="s">
        <v>536</v>
      </c>
    </row>
    <row r="26" spans="1:1" ht="19.5">
      <c r="A26" s="10" t="s">
        <v>113</v>
      </c>
    </row>
    <row r="27" spans="1:1" ht="58.5">
      <c r="A27" s="10" t="s">
        <v>528</v>
      </c>
    </row>
    <row r="28" spans="1:1" ht="19.5">
      <c r="A28" s="10" t="s">
        <v>25</v>
      </c>
    </row>
    <row r="29" spans="1:1" ht="19.5">
      <c r="A29" s="10" t="s">
        <v>253</v>
      </c>
    </row>
    <row r="30" spans="1:1" ht="19.5">
      <c r="A30" s="10" t="s">
        <v>7</v>
      </c>
    </row>
    <row r="31" spans="1:1" ht="19.5">
      <c r="A31" s="14" t="s">
        <v>8</v>
      </c>
    </row>
    <row r="32" spans="1:1" ht="39">
      <c r="A32" s="10" t="s">
        <v>254</v>
      </c>
    </row>
    <row r="33" spans="1:1" ht="39">
      <c r="A33" s="10" t="s">
        <v>477</v>
      </c>
    </row>
    <row r="34" spans="1:1" ht="19.5">
      <c r="A34" s="14" t="s">
        <v>9</v>
      </c>
    </row>
    <row r="35" spans="1:1" ht="19.5">
      <c r="A35" s="10" t="s">
        <v>538</v>
      </c>
    </row>
    <row r="36" spans="1:1" ht="19.5">
      <c r="A36" s="10" t="s">
        <v>26</v>
      </c>
    </row>
    <row r="37" spans="1:1" ht="39">
      <c r="A37" s="15" t="s">
        <v>12</v>
      </c>
    </row>
    <row r="38" spans="1:1" ht="20.25" thickBot="1">
      <c r="A38" s="16" t="s">
        <v>10</v>
      </c>
    </row>
  </sheetData>
  <phoneticPr fontId="14"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0"/>
  <sheetViews>
    <sheetView topLeftCell="A25" workbookViewId="0">
      <selection sqref="A1:XFD1048576"/>
    </sheetView>
  </sheetViews>
  <sheetFormatPr defaultColWidth="8.75" defaultRowHeight="16.5"/>
  <cols>
    <col min="1" max="1" width="92.375" customWidth="1"/>
  </cols>
  <sheetData>
    <row r="1" spans="1:2" ht="19.5">
      <c r="A1" s="114" t="s">
        <v>996</v>
      </c>
      <c r="B1" s="115" t="s">
        <v>13</v>
      </c>
    </row>
    <row r="2" spans="1:2" ht="19.5">
      <c r="A2" s="110" t="s">
        <v>135</v>
      </c>
    </row>
    <row r="3" spans="1:2" ht="19.5">
      <c r="A3" s="110" t="s">
        <v>390</v>
      </c>
    </row>
    <row r="4" spans="1:2" ht="19.5">
      <c r="A4" s="27" t="s">
        <v>1</v>
      </c>
    </row>
    <row r="5" spans="1:2" ht="19.5">
      <c r="A5" s="120" t="s">
        <v>965</v>
      </c>
    </row>
    <row r="6" spans="1:2" ht="19.5">
      <c r="A6" s="120" t="s">
        <v>971</v>
      </c>
    </row>
    <row r="7" spans="1:2" ht="19.5">
      <c r="A7" s="120" t="s">
        <v>997</v>
      </c>
    </row>
    <row r="8" spans="1:2" ht="19.5">
      <c r="A8" s="120" t="s">
        <v>962</v>
      </c>
    </row>
    <row r="9" spans="1:2" ht="19.5">
      <c r="A9" s="120" t="s">
        <v>998</v>
      </c>
    </row>
    <row r="10" spans="1:2" ht="19.5">
      <c r="A10" s="121" t="s">
        <v>2</v>
      </c>
    </row>
    <row r="11" spans="1:2" ht="19.5">
      <c r="A11" s="120" t="s">
        <v>974</v>
      </c>
    </row>
    <row r="12" spans="1:2" ht="97.5">
      <c r="A12" s="118" t="s">
        <v>999</v>
      </c>
    </row>
    <row r="13" spans="1:2" ht="19.5">
      <c r="A13" s="27" t="s">
        <v>4</v>
      </c>
    </row>
    <row r="14" spans="1:2" ht="19.5">
      <c r="A14" s="44" t="s">
        <v>387</v>
      </c>
    </row>
    <row r="15" spans="1:2" ht="19.5">
      <c r="A15" s="44" t="s">
        <v>302</v>
      </c>
    </row>
    <row r="16" spans="1:2" ht="19.5">
      <c r="A16" s="45" t="s">
        <v>5</v>
      </c>
    </row>
    <row r="17" spans="1:2" ht="39">
      <c r="A17" s="44" t="s">
        <v>385</v>
      </c>
      <c r="B17" s="122"/>
    </row>
    <row r="18" spans="1:2" ht="19.5">
      <c r="A18" s="45" t="s">
        <v>388</v>
      </c>
      <c r="B18" s="122"/>
    </row>
    <row r="19" spans="1:2" ht="19.5">
      <c r="A19" s="45" t="s">
        <v>386</v>
      </c>
      <c r="B19" s="122"/>
    </row>
    <row r="20" spans="1:2" ht="19.5">
      <c r="A20" s="45" t="s">
        <v>379</v>
      </c>
      <c r="B20" s="122"/>
    </row>
    <row r="21" spans="1:2" ht="19.5">
      <c r="A21" s="45" t="s">
        <v>1080</v>
      </c>
      <c r="B21" s="122"/>
    </row>
    <row r="22" spans="1:2" ht="19.5">
      <c r="A22" s="45" t="s">
        <v>7</v>
      </c>
      <c r="B22" s="122"/>
    </row>
    <row r="23" spans="1:2" ht="19.5">
      <c r="A23" s="43" t="s">
        <v>8</v>
      </c>
      <c r="B23" s="122"/>
    </row>
    <row r="24" spans="1:2" ht="39">
      <c r="A24" s="44" t="s">
        <v>1081</v>
      </c>
      <c r="B24" s="122"/>
    </row>
    <row r="25" spans="1:2" ht="39">
      <c r="A25" s="44" t="s">
        <v>304</v>
      </c>
      <c r="B25" s="122"/>
    </row>
    <row r="26" spans="1:2" ht="19.5">
      <c r="A26" s="43" t="s">
        <v>9</v>
      </c>
      <c r="B26" s="122"/>
    </row>
    <row r="27" spans="1:2" ht="19.5">
      <c r="A27" s="44" t="s">
        <v>389</v>
      </c>
      <c r="B27" s="122"/>
    </row>
    <row r="28" spans="1:2" ht="58.5">
      <c r="A28" s="44" t="s">
        <v>381</v>
      </c>
      <c r="B28" s="122"/>
    </row>
    <row r="29" spans="1:2" ht="39">
      <c r="A29" s="42" t="s">
        <v>287</v>
      </c>
      <c r="B29" s="122"/>
    </row>
    <row r="30" spans="1:2" ht="20.25" thickBot="1">
      <c r="A30" s="123" t="s">
        <v>10</v>
      </c>
      <c r="B30" s="122"/>
    </row>
  </sheetData>
  <phoneticPr fontId="14"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4"/>
  <sheetViews>
    <sheetView zoomScaleNormal="100" zoomScaleSheetLayoutView="83" workbookViewId="0">
      <selection activeCell="A28" sqref="A28"/>
    </sheetView>
  </sheetViews>
  <sheetFormatPr defaultRowHeight="16.5"/>
  <cols>
    <col min="1" max="1" width="93.5" customWidth="1"/>
  </cols>
  <sheetData>
    <row r="1" spans="1:3" ht="19.5">
      <c r="A1" s="12" t="s">
        <v>1000</v>
      </c>
      <c r="B1" s="1" t="s">
        <v>27</v>
      </c>
    </row>
    <row r="2" spans="1:3" ht="19.5">
      <c r="A2" s="13" t="s">
        <v>192</v>
      </c>
    </row>
    <row r="3" spans="1:3" ht="19.5">
      <c r="A3" s="13" t="s">
        <v>28</v>
      </c>
    </row>
    <row r="4" spans="1:3" ht="19.5">
      <c r="A4" s="14" t="s">
        <v>1</v>
      </c>
    </row>
    <row r="5" spans="1:3" ht="19.5">
      <c r="A5" s="108" t="s">
        <v>965</v>
      </c>
    </row>
    <row r="6" spans="1:3" ht="19.5">
      <c r="A6" s="108" t="s">
        <v>1001</v>
      </c>
    </row>
    <row r="7" spans="1:3" ht="19.5">
      <c r="A7" s="108" t="s">
        <v>1002</v>
      </c>
    </row>
    <row r="8" spans="1:3" ht="19.5">
      <c r="A8" s="108" t="s">
        <v>962</v>
      </c>
    </row>
    <row r="9" spans="1:3" ht="19.5">
      <c r="A9" s="108" t="s">
        <v>1003</v>
      </c>
    </row>
    <row r="10" spans="1:3" ht="19.5">
      <c r="A10" s="109" t="s">
        <v>2</v>
      </c>
    </row>
    <row r="11" spans="1:3" ht="19.5">
      <c r="A11" s="108" t="s">
        <v>974</v>
      </c>
    </row>
    <row r="12" spans="1:3" ht="97.5">
      <c r="A12" s="106" t="s">
        <v>975</v>
      </c>
    </row>
    <row r="13" spans="1:3" ht="19.5">
      <c r="A13" s="14" t="s">
        <v>4</v>
      </c>
      <c r="C13" s="11"/>
    </row>
    <row r="14" spans="1:3" ht="18.75">
      <c r="A14" s="8" t="s">
        <v>29</v>
      </c>
    </row>
    <row r="15" spans="1:3" ht="39">
      <c r="A15" s="10" t="s">
        <v>255</v>
      </c>
    </row>
    <row r="16" spans="1:3" ht="19.5">
      <c r="A16" s="9" t="s">
        <v>5</v>
      </c>
    </row>
    <row r="17" spans="1:1" ht="39">
      <c r="A17" s="10" t="s">
        <v>259</v>
      </c>
    </row>
    <row r="18" spans="1:1" ht="38.25" customHeight="1">
      <c r="A18" s="10" t="s">
        <v>258</v>
      </c>
    </row>
    <row r="19" spans="1:1" ht="19.5">
      <c r="A19" s="10" t="s">
        <v>256</v>
      </c>
    </row>
    <row r="20" spans="1:1" ht="19.5">
      <c r="A20" s="10" t="s">
        <v>257</v>
      </c>
    </row>
    <row r="21" spans="1:1" ht="39">
      <c r="A21" s="10" t="s">
        <v>260</v>
      </c>
    </row>
    <row r="22" spans="1:1" ht="19.5">
      <c r="A22" s="9" t="s">
        <v>30</v>
      </c>
    </row>
    <row r="23" spans="1:1" ht="39">
      <c r="A23" s="10" t="s">
        <v>261</v>
      </c>
    </row>
    <row r="24" spans="1:1" ht="19.5">
      <c r="A24" s="9" t="s">
        <v>31</v>
      </c>
    </row>
    <row r="25" spans="1:1" ht="19.5">
      <c r="A25" s="31" t="s">
        <v>1041</v>
      </c>
    </row>
    <row r="26" spans="1:1" ht="19.5">
      <c r="A26" s="9" t="s">
        <v>7</v>
      </c>
    </row>
    <row r="27" spans="1:1" ht="19.5">
      <c r="A27" s="14" t="s">
        <v>8</v>
      </c>
    </row>
    <row r="28" spans="1:1" ht="39">
      <c r="A28" s="33" t="s">
        <v>1042</v>
      </c>
    </row>
    <row r="29" spans="1:1" ht="39" customHeight="1">
      <c r="A29" s="10" t="s">
        <v>267</v>
      </c>
    </row>
    <row r="30" spans="1:1" ht="19.5">
      <c r="A30" s="14" t="s">
        <v>9</v>
      </c>
    </row>
    <row r="31" spans="1:1" ht="19.5">
      <c r="A31" s="10" t="s">
        <v>32</v>
      </c>
    </row>
    <row r="32" spans="1:1" ht="39">
      <c r="A32" s="10" t="s">
        <v>33</v>
      </c>
    </row>
    <row r="33" spans="1:1" ht="39">
      <c r="A33" s="15" t="s">
        <v>34</v>
      </c>
    </row>
    <row r="34" spans="1:1" ht="20.25" thickBot="1">
      <c r="A34" s="16" t="s">
        <v>10</v>
      </c>
    </row>
  </sheetData>
  <phoneticPr fontId="14"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1"/>
  <sheetViews>
    <sheetView topLeftCell="A19" zoomScaleNormal="100" zoomScaleSheetLayoutView="83" workbookViewId="0">
      <selection activeCell="A24" sqref="A24"/>
    </sheetView>
  </sheetViews>
  <sheetFormatPr defaultRowHeight="16.5"/>
  <cols>
    <col min="1" max="1" width="93.5" customWidth="1"/>
  </cols>
  <sheetData>
    <row r="1" spans="1:3" ht="19.5">
      <c r="A1" s="12" t="s">
        <v>1004</v>
      </c>
      <c r="B1" s="1" t="s">
        <v>27</v>
      </c>
    </row>
    <row r="2" spans="1:3" ht="19.5">
      <c r="A2" s="13" t="s">
        <v>192</v>
      </c>
    </row>
    <row r="3" spans="1:3" ht="19.5">
      <c r="A3" s="13" t="s">
        <v>35</v>
      </c>
    </row>
    <row r="4" spans="1:3" ht="19.5">
      <c r="A4" s="14" t="s">
        <v>1</v>
      </c>
    </row>
    <row r="5" spans="1:3" ht="19.5">
      <c r="A5" s="108" t="s">
        <v>965</v>
      </c>
    </row>
    <row r="6" spans="1:3" ht="19.5">
      <c r="A6" s="108" t="s">
        <v>1001</v>
      </c>
    </row>
    <row r="7" spans="1:3" ht="19.5">
      <c r="A7" s="108" t="s">
        <v>1002</v>
      </c>
    </row>
    <row r="8" spans="1:3" ht="19.5">
      <c r="A8" s="108" t="s">
        <v>962</v>
      </c>
    </row>
    <row r="9" spans="1:3" ht="19.5">
      <c r="A9" s="108" t="s">
        <v>1003</v>
      </c>
    </row>
    <row r="10" spans="1:3" ht="19.5">
      <c r="A10" s="109" t="s">
        <v>2</v>
      </c>
    </row>
    <row r="11" spans="1:3" ht="19.5">
      <c r="A11" s="108" t="s">
        <v>974</v>
      </c>
    </row>
    <row r="12" spans="1:3" ht="97.5">
      <c r="A12" s="106" t="s">
        <v>1005</v>
      </c>
    </row>
    <row r="13" spans="1:3" ht="19.5">
      <c r="A13" s="14" t="s">
        <v>4</v>
      </c>
      <c r="C13" s="11"/>
    </row>
    <row r="14" spans="1:3" ht="18.75">
      <c r="A14" s="8" t="s">
        <v>36</v>
      </c>
    </row>
    <row r="15" spans="1:3" ht="19.5">
      <c r="A15" s="10" t="s">
        <v>37</v>
      </c>
    </row>
    <row r="16" spans="1:3" ht="19.5">
      <c r="A16" s="9" t="s">
        <v>5</v>
      </c>
    </row>
    <row r="17" spans="1:1" ht="19.5">
      <c r="A17" s="10" t="s">
        <v>38</v>
      </c>
    </row>
    <row r="18" spans="1:1" ht="39">
      <c r="A18" s="10" t="s">
        <v>39</v>
      </c>
    </row>
    <row r="19" spans="1:1" ht="19.5">
      <c r="A19" s="9" t="s">
        <v>40</v>
      </c>
    </row>
    <row r="20" spans="1:1" ht="39">
      <c r="A20" s="10" t="s">
        <v>262</v>
      </c>
    </row>
    <row r="21" spans="1:1" ht="19.5">
      <c r="A21" s="9" t="s">
        <v>41</v>
      </c>
    </row>
    <row r="22" spans="1:1" ht="19.5">
      <c r="A22" s="31" t="s">
        <v>1041</v>
      </c>
    </row>
    <row r="23" spans="1:1" ht="19.5">
      <c r="A23" s="31" t="s">
        <v>7</v>
      </c>
    </row>
    <row r="24" spans="1:1" ht="19.5">
      <c r="A24" s="27" t="s">
        <v>8</v>
      </c>
    </row>
    <row r="25" spans="1:1" ht="39">
      <c r="A25" s="33" t="s">
        <v>1042</v>
      </c>
    </row>
    <row r="26" spans="1:1" ht="39" customHeight="1">
      <c r="A26" s="10" t="s">
        <v>267</v>
      </c>
    </row>
    <row r="27" spans="1:1" ht="19.5">
      <c r="A27" s="14" t="s">
        <v>9</v>
      </c>
    </row>
    <row r="28" spans="1:1" ht="19.5">
      <c r="A28" s="10" t="s">
        <v>42</v>
      </c>
    </row>
    <row r="29" spans="1:1" ht="19.5">
      <c r="A29" s="10" t="s">
        <v>43</v>
      </c>
    </row>
    <row r="30" spans="1:1" ht="39">
      <c r="A30" s="15" t="s">
        <v>44</v>
      </c>
    </row>
    <row r="31" spans="1:1" ht="20.25" thickBot="1">
      <c r="A31" s="16" t="s">
        <v>10</v>
      </c>
    </row>
  </sheetData>
  <phoneticPr fontId="14"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4"/>
  <sheetViews>
    <sheetView topLeftCell="A22" workbookViewId="0">
      <selection activeCell="B1" sqref="B1"/>
    </sheetView>
  </sheetViews>
  <sheetFormatPr defaultRowHeight="16.5"/>
  <cols>
    <col min="1" max="1" width="93.5" customWidth="1"/>
  </cols>
  <sheetData>
    <row r="1" spans="1:3" ht="19.5">
      <c r="A1" s="12" t="s">
        <v>1006</v>
      </c>
      <c r="B1" s="1" t="s">
        <v>27</v>
      </c>
    </row>
    <row r="2" spans="1:3" ht="19.5">
      <c r="A2" s="13" t="s">
        <v>192</v>
      </c>
    </row>
    <row r="3" spans="1:3" ht="19.5">
      <c r="A3" s="13" t="s">
        <v>45</v>
      </c>
    </row>
    <row r="4" spans="1:3" ht="19.5">
      <c r="A4" s="14" t="s">
        <v>1</v>
      </c>
    </row>
    <row r="5" spans="1:3" ht="19.5">
      <c r="A5" s="108" t="s">
        <v>965</v>
      </c>
    </row>
    <row r="6" spans="1:3" ht="19.5">
      <c r="A6" s="108" t="s">
        <v>1001</v>
      </c>
    </row>
    <row r="7" spans="1:3" ht="19.5">
      <c r="A7" s="108" t="s">
        <v>1002</v>
      </c>
    </row>
    <row r="8" spans="1:3" ht="19.5">
      <c r="A8" s="108" t="s">
        <v>962</v>
      </c>
    </row>
    <row r="9" spans="1:3" ht="19.5">
      <c r="A9" s="108" t="s">
        <v>1003</v>
      </c>
    </row>
    <row r="10" spans="1:3" ht="19.5">
      <c r="A10" s="109" t="s">
        <v>2</v>
      </c>
    </row>
    <row r="11" spans="1:3" ht="19.5">
      <c r="A11" s="108" t="s">
        <v>974</v>
      </c>
    </row>
    <row r="12" spans="1:3" ht="97.5">
      <c r="A12" s="106" t="s">
        <v>975</v>
      </c>
    </row>
    <row r="13" spans="1:3" ht="19.5">
      <c r="A13" s="14" t="s">
        <v>4</v>
      </c>
      <c r="C13" s="11"/>
    </row>
    <row r="14" spans="1:3" ht="18.75">
      <c r="A14" s="17" t="s">
        <v>46</v>
      </c>
    </row>
    <row r="15" spans="1:3" ht="19.5">
      <c r="A15" s="10" t="s">
        <v>47</v>
      </c>
    </row>
    <row r="16" spans="1:3" ht="19.5">
      <c r="A16" s="9" t="s">
        <v>5</v>
      </c>
    </row>
    <row r="17" spans="1:1" ht="19.5">
      <c r="A17" s="10" t="s">
        <v>48</v>
      </c>
    </row>
    <row r="18" spans="1:1" ht="19.5">
      <c r="A18" s="10" t="s">
        <v>49</v>
      </c>
    </row>
    <row r="19" spans="1:1" ht="58.5">
      <c r="A19" s="10" t="s">
        <v>264</v>
      </c>
    </row>
    <row r="20" spans="1:1" ht="19.5">
      <c r="A20" s="10" t="s">
        <v>50</v>
      </c>
    </row>
    <row r="21" spans="1:1" ht="39">
      <c r="A21" s="10" t="s">
        <v>51</v>
      </c>
    </row>
    <row r="22" spans="1:1" ht="19.5">
      <c r="A22" s="9" t="s">
        <v>263</v>
      </c>
    </row>
    <row r="23" spans="1:1" ht="19.5">
      <c r="A23" s="9" t="s">
        <v>265</v>
      </c>
    </row>
    <row r="24" spans="1:1" ht="19.5">
      <c r="A24" s="9" t="s">
        <v>41</v>
      </c>
    </row>
    <row r="25" spans="1:1" ht="19.5">
      <c r="A25" s="31" t="s">
        <v>1041</v>
      </c>
    </row>
    <row r="26" spans="1:1" ht="19.5">
      <c r="A26" s="31" t="s">
        <v>7</v>
      </c>
    </row>
    <row r="27" spans="1:1" ht="19.5">
      <c r="A27" s="27" t="s">
        <v>8</v>
      </c>
    </row>
    <row r="28" spans="1:1" ht="39">
      <c r="A28" s="33" t="s">
        <v>1042</v>
      </c>
    </row>
    <row r="29" spans="1:1" ht="39" customHeight="1">
      <c r="A29" s="10" t="s">
        <v>266</v>
      </c>
    </row>
    <row r="30" spans="1:1" ht="19.5">
      <c r="A30" s="14" t="s">
        <v>9</v>
      </c>
    </row>
    <row r="31" spans="1:1" ht="19.5">
      <c r="A31" s="10" t="s">
        <v>42</v>
      </c>
    </row>
    <row r="32" spans="1:1" ht="19.5">
      <c r="A32" s="10" t="s">
        <v>43</v>
      </c>
    </row>
    <row r="33" spans="1:1" ht="39">
      <c r="A33" s="15" t="s">
        <v>44</v>
      </c>
    </row>
    <row r="34" spans="1:1" ht="20.25" thickBot="1">
      <c r="A34" s="16" t="s">
        <v>10</v>
      </c>
    </row>
  </sheetData>
  <phoneticPr fontId="14"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30"/>
  <sheetViews>
    <sheetView topLeftCell="A16" zoomScaleNormal="100" zoomScaleSheetLayoutView="83" workbookViewId="0"/>
  </sheetViews>
  <sheetFormatPr defaultRowHeight="16.5"/>
  <cols>
    <col min="1" max="1" width="93.5" customWidth="1"/>
  </cols>
  <sheetData>
    <row r="1" spans="1:3" ht="19.5">
      <c r="A1" s="12" t="s">
        <v>1007</v>
      </c>
      <c r="B1" s="1" t="s">
        <v>13</v>
      </c>
    </row>
    <row r="2" spans="1:3" ht="19.5">
      <c r="A2" s="21" t="s">
        <v>193</v>
      </c>
    </row>
    <row r="3" spans="1:3" ht="19.5">
      <c r="A3" s="13" t="s">
        <v>158</v>
      </c>
    </row>
    <row r="4" spans="1:3" ht="19.5">
      <c r="A4" s="14" t="s">
        <v>1</v>
      </c>
    </row>
    <row r="5" spans="1:3" ht="19.5">
      <c r="A5" s="108" t="s">
        <v>965</v>
      </c>
    </row>
    <row r="6" spans="1:3" ht="19.5">
      <c r="A6" s="108" t="s">
        <v>1001</v>
      </c>
    </row>
    <row r="7" spans="1:3" ht="19.5">
      <c r="A7" s="108" t="s">
        <v>1012</v>
      </c>
    </row>
    <row r="8" spans="1:3" ht="19.5">
      <c r="A8" s="108" t="s">
        <v>962</v>
      </c>
    </row>
    <row r="9" spans="1:3" ht="19.5">
      <c r="A9" s="108" t="s">
        <v>1008</v>
      </c>
    </row>
    <row r="10" spans="1:3" ht="19.5">
      <c r="A10" s="109" t="s">
        <v>2</v>
      </c>
    </row>
    <row r="11" spans="1:3" ht="19.5">
      <c r="A11" s="108" t="s">
        <v>974</v>
      </c>
    </row>
    <row r="12" spans="1:3" ht="97.5">
      <c r="A12" s="106" t="s">
        <v>1009</v>
      </c>
    </row>
    <row r="13" spans="1:3" ht="19.5">
      <c r="A13" s="14" t="s">
        <v>4</v>
      </c>
      <c r="C13" s="11"/>
    </row>
    <row r="14" spans="1:3" ht="37.5">
      <c r="A14" s="17" t="s">
        <v>159</v>
      </c>
    </row>
    <row r="15" spans="1:3" ht="19.5">
      <c r="A15" s="10" t="s">
        <v>37</v>
      </c>
    </row>
    <row r="16" spans="1:3" ht="19.5">
      <c r="A16" s="9" t="s">
        <v>5</v>
      </c>
    </row>
    <row r="17" spans="1:1" ht="39">
      <c r="A17" s="10" t="s">
        <v>161</v>
      </c>
    </row>
    <row r="18" spans="1:1" ht="19.5">
      <c r="A18" s="9" t="s">
        <v>164</v>
      </c>
    </row>
    <row r="19" spans="1:1" ht="19.5">
      <c r="A19" s="9" t="s">
        <v>160</v>
      </c>
    </row>
    <row r="20" spans="1:1" ht="19.5">
      <c r="A20" s="9" t="s">
        <v>25</v>
      </c>
    </row>
    <row r="21" spans="1:1" ht="19.5">
      <c r="A21" s="9" t="s">
        <v>1088</v>
      </c>
    </row>
    <row r="22" spans="1:1" ht="19.5">
      <c r="A22" s="9" t="s">
        <v>7</v>
      </c>
    </row>
    <row r="23" spans="1:1" ht="19.5">
      <c r="A23" s="14" t="s">
        <v>8</v>
      </c>
    </row>
    <row r="24" spans="1:1" ht="39">
      <c r="A24" s="10" t="s">
        <v>1087</v>
      </c>
    </row>
    <row r="25" spans="1:1" ht="39">
      <c r="A25" s="10" t="s">
        <v>163</v>
      </c>
    </row>
    <row r="26" spans="1:1" ht="19.5">
      <c r="A26" s="14" t="s">
        <v>9</v>
      </c>
    </row>
    <row r="27" spans="1:1" ht="19.5">
      <c r="A27" s="10" t="s">
        <v>162</v>
      </c>
    </row>
    <row r="28" spans="1:1" ht="19.5">
      <c r="A28" s="10" t="s">
        <v>43</v>
      </c>
    </row>
    <row r="29" spans="1:1" ht="39">
      <c r="A29" s="15" t="s">
        <v>12</v>
      </c>
    </row>
    <row r="30" spans="1:1" ht="20.25" thickBot="1">
      <c r="A30" s="16" t="s">
        <v>10</v>
      </c>
    </row>
  </sheetData>
  <phoneticPr fontId="14"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9"/>
  <sheetViews>
    <sheetView zoomScaleNormal="100" zoomScaleSheetLayoutView="83" workbookViewId="0">
      <selection activeCell="B1" sqref="B1"/>
    </sheetView>
  </sheetViews>
  <sheetFormatPr defaultColWidth="8.75" defaultRowHeight="16.5"/>
  <cols>
    <col min="1" max="1" width="97.5" customWidth="1"/>
  </cols>
  <sheetData>
    <row r="1" spans="1:3" ht="19.5">
      <c r="A1" s="114" t="s">
        <v>1010</v>
      </c>
      <c r="B1" s="115" t="s">
        <v>13</v>
      </c>
    </row>
    <row r="2" spans="1:3" ht="19.5">
      <c r="A2" s="110" t="s">
        <v>193</v>
      </c>
    </row>
    <row r="3" spans="1:3" ht="19.5">
      <c r="A3" s="110" t="s">
        <v>165</v>
      </c>
    </row>
    <row r="4" spans="1:3" ht="19.5">
      <c r="A4" s="27" t="s">
        <v>1</v>
      </c>
    </row>
    <row r="5" spans="1:3" ht="19.5">
      <c r="A5" s="120" t="s">
        <v>965</v>
      </c>
    </row>
    <row r="6" spans="1:3" ht="19.5">
      <c r="A6" s="120" t="s">
        <v>1001</v>
      </c>
    </row>
    <row r="7" spans="1:3" ht="19.5">
      <c r="A7" s="120" t="s">
        <v>1013</v>
      </c>
    </row>
    <row r="8" spans="1:3" ht="19.5">
      <c r="A8" s="120" t="s">
        <v>962</v>
      </c>
    </row>
    <row r="9" spans="1:3" ht="19.5">
      <c r="A9" s="120" t="s">
        <v>1008</v>
      </c>
    </row>
    <row r="10" spans="1:3" ht="19.5">
      <c r="A10" s="121" t="s">
        <v>2</v>
      </c>
    </row>
    <row r="11" spans="1:3" ht="19.5">
      <c r="A11" s="120" t="s">
        <v>974</v>
      </c>
    </row>
    <row r="12" spans="1:3" ht="97.5">
      <c r="A12" s="118" t="s">
        <v>975</v>
      </c>
    </row>
    <row r="13" spans="1:3" ht="19.5">
      <c r="A13" s="27" t="s">
        <v>4</v>
      </c>
      <c r="C13" s="11"/>
    </row>
    <row r="14" spans="1:3" ht="37.5">
      <c r="A14" s="32" t="s">
        <v>1082</v>
      </c>
    </row>
    <row r="15" spans="1:3" ht="19.5">
      <c r="A15" s="33" t="s">
        <v>37</v>
      </c>
    </row>
    <row r="16" spans="1:3" ht="19.5">
      <c r="A16" s="31" t="s">
        <v>5</v>
      </c>
    </row>
    <row r="17" spans="1:1" ht="19.5">
      <c r="A17" s="33" t="s">
        <v>170</v>
      </c>
    </row>
    <row r="18" spans="1:1" ht="19.5">
      <c r="A18" s="33" t="s">
        <v>171</v>
      </c>
    </row>
    <row r="19" spans="1:1" ht="58.5">
      <c r="A19" s="33" t="s">
        <v>892</v>
      </c>
    </row>
    <row r="20" spans="1:1" ht="39">
      <c r="A20" s="33" t="s">
        <v>893</v>
      </c>
    </row>
    <row r="21" spans="1:1" ht="39">
      <c r="A21" s="33" t="s">
        <v>894</v>
      </c>
    </row>
    <row r="22" spans="1:1" ht="58.5">
      <c r="A22" s="33" t="s">
        <v>1083</v>
      </c>
    </row>
    <row r="23" spans="1:1" ht="97.5">
      <c r="A23" s="33" t="s">
        <v>895</v>
      </c>
    </row>
    <row r="24" spans="1:1" ht="19.5">
      <c r="A24" s="31" t="s">
        <v>173</v>
      </c>
    </row>
    <row r="25" spans="1:1" ht="19.5">
      <c r="A25" s="31" t="s">
        <v>168</v>
      </c>
    </row>
    <row r="26" spans="1:1" ht="19.5">
      <c r="A26" s="31" t="s">
        <v>167</v>
      </c>
    </row>
    <row r="27" spans="1:1" ht="19.5">
      <c r="A27" s="31" t="s">
        <v>166</v>
      </c>
    </row>
    <row r="28" spans="1:1" ht="19.5">
      <c r="A28" s="31" t="s">
        <v>169</v>
      </c>
    </row>
    <row r="29" spans="1:1" ht="19.5">
      <c r="A29" s="31" t="s">
        <v>25</v>
      </c>
    </row>
    <row r="30" spans="1:1" ht="19.5">
      <c r="A30" s="31" t="s">
        <v>1089</v>
      </c>
    </row>
    <row r="31" spans="1:1" ht="19.5">
      <c r="A31" s="31" t="s">
        <v>7</v>
      </c>
    </row>
    <row r="32" spans="1:1" ht="19.5">
      <c r="A32" s="27" t="s">
        <v>8</v>
      </c>
    </row>
    <row r="33" spans="1:1" ht="39">
      <c r="A33" s="10" t="s">
        <v>1087</v>
      </c>
    </row>
    <row r="34" spans="1:1" ht="39">
      <c r="A34" s="33" t="s">
        <v>163</v>
      </c>
    </row>
    <row r="35" spans="1:1" ht="19.5">
      <c r="A35" s="27" t="s">
        <v>9</v>
      </c>
    </row>
    <row r="36" spans="1:1" ht="19.5">
      <c r="A36" s="33" t="s">
        <v>146</v>
      </c>
    </row>
    <row r="37" spans="1:1" ht="19.5">
      <c r="A37" s="33" t="s">
        <v>43</v>
      </c>
    </row>
    <row r="38" spans="1:1" ht="39">
      <c r="A38" s="25" t="s">
        <v>12</v>
      </c>
    </row>
    <row r="39" spans="1:1" ht="20.25" thickBot="1">
      <c r="A39" s="26" t="s">
        <v>10</v>
      </c>
    </row>
  </sheetData>
  <phoneticPr fontId="14"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0"/>
  <sheetViews>
    <sheetView topLeftCell="A19" zoomScaleNormal="100" zoomScaleSheetLayoutView="83" workbookViewId="0">
      <selection activeCell="A25" sqref="A25"/>
    </sheetView>
  </sheetViews>
  <sheetFormatPr defaultRowHeight="16.5"/>
  <cols>
    <col min="1" max="1" width="93.5" customWidth="1"/>
  </cols>
  <sheetData>
    <row r="1" spans="1:3" ht="19.5">
      <c r="A1" s="12" t="s">
        <v>1011</v>
      </c>
      <c r="B1" s="1" t="s">
        <v>13</v>
      </c>
    </row>
    <row r="2" spans="1:3" ht="19.5">
      <c r="A2" s="21" t="s">
        <v>193</v>
      </c>
    </row>
    <row r="3" spans="1:3" ht="19.5">
      <c r="A3" s="13" t="s">
        <v>175</v>
      </c>
    </row>
    <row r="4" spans="1:3" ht="19.5">
      <c r="A4" s="14" t="s">
        <v>1</v>
      </c>
    </row>
    <row r="5" spans="1:3" ht="19.5">
      <c r="A5" s="108" t="s">
        <v>965</v>
      </c>
    </row>
    <row r="6" spans="1:3" ht="19.5">
      <c r="A6" s="108" t="s">
        <v>1001</v>
      </c>
    </row>
    <row r="7" spans="1:3" ht="19.5">
      <c r="A7" s="108" t="s">
        <v>1013</v>
      </c>
    </row>
    <row r="8" spans="1:3" ht="19.5">
      <c r="A8" s="108" t="s">
        <v>962</v>
      </c>
    </row>
    <row r="9" spans="1:3" ht="19.5">
      <c r="A9" s="108" t="s">
        <v>1008</v>
      </c>
    </row>
    <row r="10" spans="1:3" ht="19.5">
      <c r="A10" s="109" t="s">
        <v>2</v>
      </c>
    </row>
    <row r="11" spans="1:3" ht="19.5">
      <c r="A11" s="108" t="s">
        <v>974</v>
      </c>
    </row>
    <row r="12" spans="1:3" ht="97.5">
      <c r="A12" s="106" t="s">
        <v>975</v>
      </c>
    </row>
    <row r="13" spans="1:3" ht="19.5">
      <c r="A13" s="14" t="s">
        <v>4</v>
      </c>
      <c r="C13" s="11"/>
    </row>
    <row r="14" spans="1:3" ht="18.75">
      <c r="A14" s="17" t="s">
        <v>176</v>
      </c>
    </row>
    <row r="15" spans="1:3" ht="19.5">
      <c r="A15" s="10" t="s">
        <v>37</v>
      </c>
    </row>
    <row r="16" spans="1:3" ht="19.5">
      <c r="A16" s="9" t="s">
        <v>5</v>
      </c>
    </row>
    <row r="17" spans="1:1" ht="19.5">
      <c r="A17" s="10" t="s">
        <v>178</v>
      </c>
    </row>
    <row r="18" spans="1:1" ht="19.5">
      <c r="A18" s="9" t="s">
        <v>172</v>
      </c>
    </row>
    <row r="19" spans="1:1" ht="58.5">
      <c r="A19" s="10" t="s">
        <v>177</v>
      </c>
    </row>
    <row r="20" spans="1:1" ht="19.5">
      <c r="A20" s="9" t="s">
        <v>25</v>
      </c>
    </row>
    <row r="21" spans="1:1" ht="19.5">
      <c r="A21" s="9" t="s">
        <v>1093</v>
      </c>
    </row>
    <row r="22" spans="1:1" ht="19.5">
      <c r="A22" s="9" t="s">
        <v>174</v>
      </c>
    </row>
    <row r="23" spans="1:1" ht="19.5">
      <c r="A23" s="14" t="s">
        <v>8</v>
      </c>
    </row>
    <row r="24" spans="1:1" ht="39">
      <c r="A24" s="10" t="s">
        <v>1092</v>
      </c>
    </row>
    <row r="25" spans="1:1" ht="39">
      <c r="A25" s="10" t="s">
        <v>163</v>
      </c>
    </row>
    <row r="26" spans="1:1" ht="19.5">
      <c r="A26" s="14" t="s">
        <v>9</v>
      </c>
    </row>
    <row r="27" spans="1:1" ht="19.5">
      <c r="A27" s="10" t="s">
        <v>179</v>
      </c>
    </row>
    <row r="28" spans="1:1" ht="19.5">
      <c r="A28" s="10" t="s">
        <v>43</v>
      </c>
    </row>
    <row r="29" spans="1:1" ht="39">
      <c r="A29" s="15" t="s">
        <v>12</v>
      </c>
    </row>
    <row r="30" spans="1:1" ht="20.25" thickBot="1">
      <c r="A30" s="16" t="s">
        <v>10</v>
      </c>
    </row>
  </sheetData>
  <phoneticPr fontId="14"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56"/>
  <sheetViews>
    <sheetView topLeftCell="A43" zoomScale="85" zoomScaleNormal="85" workbookViewId="0">
      <selection activeCell="A35" sqref="A35"/>
    </sheetView>
  </sheetViews>
  <sheetFormatPr defaultRowHeight="16.5"/>
  <cols>
    <col min="1" max="1" width="93.5" customWidth="1"/>
  </cols>
  <sheetData>
    <row r="1" spans="1:3" ht="19.5">
      <c r="A1" s="12" t="s">
        <v>976</v>
      </c>
      <c r="B1" s="1" t="s">
        <v>18</v>
      </c>
    </row>
    <row r="2" spans="1:3" ht="19.5">
      <c r="A2" s="13" t="s">
        <v>491</v>
      </c>
    </row>
    <row r="3" spans="1:3" ht="19.5">
      <c r="A3" s="13" t="s">
        <v>478</v>
      </c>
    </row>
    <row r="4" spans="1:3" ht="19.5">
      <c r="A4" s="14" t="s">
        <v>1</v>
      </c>
    </row>
    <row r="5" spans="1:3" ht="19.5">
      <c r="A5" s="105" t="s">
        <v>965</v>
      </c>
    </row>
    <row r="6" spans="1:3" ht="19.5">
      <c r="A6" s="105" t="s">
        <v>966</v>
      </c>
    </row>
    <row r="7" spans="1:3" ht="19.5">
      <c r="A7" s="105" t="s">
        <v>967</v>
      </c>
    </row>
    <row r="8" spans="1:3" ht="19.5">
      <c r="A8" s="105" t="s">
        <v>962</v>
      </c>
    </row>
    <row r="9" spans="1:3" ht="19.5">
      <c r="A9" s="105" t="s">
        <v>968</v>
      </c>
    </row>
    <row r="10" spans="1:3" ht="19.5">
      <c r="A10" s="14" t="s">
        <v>2</v>
      </c>
    </row>
    <row r="11" spans="1:3" ht="19.5">
      <c r="A11" s="9" t="s">
        <v>19</v>
      </c>
    </row>
    <row r="12" spans="1:3" ht="97.5">
      <c r="A12" s="106" t="s">
        <v>969</v>
      </c>
    </row>
    <row r="13" spans="1:3" ht="19.5">
      <c r="A13" s="14" t="s">
        <v>4</v>
      </c>
      <c r="C13" s="11"/>
    </row>
    <row r="14" spans="1:3" ht="19.5">
      <c r="A14" s="10" t="s">
        <v>470</v>
      </c>
    </row>
    <row r="15" spans="1:3" ht="19.5">
      <c r="A15" s="10" t="s">
        <v>471</v>
      </c>
    </row>
    <row r="16" spans="1:3" ht="19.5">
      <c r="A16" s="9" t="s">
        <v>5</v>
      </c>
    </row>
    <row r="17" spans="1:1" ht="78">
      <c r="A17" s="10" t="s">
        <v>87</v>
      </c>
    </row>
    <row r="18" spans="1:1" ht="97.5">
      <c r="A18" s="10" t="s">
        <v>88</v>
      </c>
    </row>
    <row r="19" spans="1:1" ht="19.5">
      <c r="A19" s="10" t="s">
        <v>89</v>
      </c>
    </row>
    <row r="20" spans="1:1" ht="39">
      <c r="A20" s="10" t="s">
        <v>90</v>
      </c>
    </row>
    <row r="21" spans="1:1" ht="39">
      <c r="A21" s="10" t="s">
        <v>91</v>
      </c>
    </row>
    <row r="22" spans="1:1" ht="39">
      <c r="A22" s="10" t="s">
        <v>92</v>
      </c>
    </row>
    <row r="23" spans="1:1" ht="78">
      <c r="A23" s="10" t="s">
        <v>93</v>
      </c>
    </row>
    <row r="24" spans="1:1" ht="19.5">
      <c r="A24" s="10" t="s">
        <v>94</v>
      </c>
    </row>
    <row r="25" spans="1:1" ht="19.5">
      <c r="A25" s="10" t="s">
        <v>95</v>
      </c>
    </row>
    <row r="26" spans="1:1" ht="19.5">
      <c r="A26" s="10" t="s">
        <v>96</v>
      </c>
    </row>
    <row r="27" spans="1:1" ht="39">
      <c r="A27" s="10" t="s">
        <v>97</v>
      </c>
    </row>
    <row r="28" spans="1:1" ht="136.5">
      <c r="A28" s="10" t="s">
        <v>472</v>
      </c>
    </row>
    <row r="29" spans="1:1" ht="58.5">
      <c r="A29" s="10" t="s">
        <v>98</v>
      </c>
    </row>
    <row r="30" spans="1:1" ht="58.5">
      <c r="A30" s="10" t="s">
        <v>473</v>
      </c>
    </row>
    <row r="31" spans="1:1" ht="19.5">
      <c r="A31" s="10" t="s">
        <v>99</v>
      </c>
    </row>
    <row r="32" spans="1:1" ht="19.5">
      <c r="A32" s="10" t="s">
        <v>100</v>
      </c>
    </row>
    <row r="33" spans="1:1" ht="58.5">
      <c r="A33" s="10" t="s">
        <v>101</v>
      </c>
    </row>
    <row r="34" spans="1:1" ht="97.5">
      <c r="A34" s="10" t="s">
        <v>102</v>
      </c>
    </row>
    <row r="35" spans="1:1" ht="78">
      <c r="A35" s="33" t="s">
        <v>1053</v>
      </c>
    </row>
    <row r="36" spans="1:1" ht="19.5">
      <c r="A36" s="10" t="s">
        <v>103</v>
      </c>
    </row>
    <row r="37" spans="1:1" ht="58.5">
      <c r="A37" s="10" t="s">
        <v>104</v>
      </c>
    </row>
    <row r="38" spans="1:1" ht="39">
      <c r="A38" s="10" t="s">
        <v>105</v>
      </c>
    </row>
    <row r="39" spans="1:1" ht="19.5">
      <c r="A39" s="10" t="s">
        <v>106</v>
      </c>
    </row>
    <row r="40" spans="1:1" ht="58.5">
      <c r="A40" s="10" t="s">
        <v>107</v>
      </c>
    </row>
    <row r="41" spans="1:1" ht="19.5">
      <c r="A41" s="10" t="s">
        <v>108</v>
      </c>
    </row>
    <row r="42" spans="1:1" ht="58.5">
      <c r="A42" s="10" t="s">
        <v>109</v>
      </c>
    </row>
    <row r="43" spans="1:1" ht="58.5">
      <c r="A43" s="10" t="s">
        <v>474</v>
      </c>
    </row>
    <row r="44" spans="1:1" ht="19.5">
      <c r="A44" s="9" t="s">
        <v>20</v>
      </c>
    </row>
    <row r="45" spans="1:1" ht="58.5">
      <c r="A45" s="33" t="s">
        <v>475</v>
      </c>
    </row>
    <row r="46" spans="1:1" ht="19.5">
      <c r="A46" s="31" t="s">
        <v>21</v>
      </c>
    </row>
    <row r="47" spans="1:1" ht="19.5">
      <c r="A47" s="31" t="s">
        <v>230</v>
      </c>
    </row>
    <row r="48" spans="1:1" ht="19.5">
      <c r="A48" s="31" t="s">
        <v>7</v>
      </c>
    </row>
    <row r="49" spans="1:1" ht="19.5">
      <c r="A49" s="27" t="s">
        <v>8</v>
      </c>
    </row>
    <row r="50" spans="1:1" ht="39">
      <c r="A50" s="33" t="s">
        <v>391</v>
      </c>
    </row>
    <row r="51" spans="1:1" ht="39">
      <c r="A51" s="33" t="s">
        <v>477</v>
      </c>
    </row>
    <row r="52" spans="1:1" ht="19.5">
      <c r="A52" s="27" t="s">
        <v>9</v>
      </c>
    </row>
    <row r="53" spans="1:1" ht="39">
      <c r="A53" s="33" t="s">
        <v>476</v>
      </c>
    </row>
    <row r="54" spans="1:1" ht="19.5">
      <c r="A54" s="33" t="s">
        <v>26</v>
      </c>
    </row>
    <row r="55" spans="1:1" ht="39">
      <c r="A55" s="25" t="s">
        <v>12</v>
      </c>
    </row>
    <row r="56" spans="1:1" ht="20.25" thickBot="1">
      <c r="A56" s="16" t="s">
        <v>10</v>
      </c>
    </row>
  </sheetData>
  <phoneticPr fontId="14" type="noConversion"/>
  <hyperlinks>
    <hyperlink ref="B1" location="預告統計資料發布時間表!A1" display="回發布時間表"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7FF"/>
  </sheetPr>
  <dimension ref="A1:C37"/>
  <sheetViews>
    <sheetView zoomScaleNormal="100" zoomScaleSheetLayoutView="83" workbookViewId="0">
      <selection activeCell="B1" sqref="B1"/>
    </sheetView>
  </sheetViews>
  <sheetFormatPr defaultRowHeight="16.5"/>
  <cols>
    <col min="1" max="1" width="93.5" customWidth="1"/>
  </cols>
  <sheetData>
    <row r="1" spans="1:3" ht="19.5">
      <c r="A1" s="12" t="s">
        <v>1014</v>
      </c>
      <c r="B1" s="1" t="s">
        <v>13</v>
      </c>
    </row>
    <row r="2" spans="1:3" ht="19.5">
      <c r="A2" s="21" t="s">
        <v>193</v>
      </c>
    </row>
    <row r="3" spans="1:3" ht="19.5">
      <c r="A3" s="13" t="s">
        <v>180</v>
      </c>
    </row>
    <row r="4" spans="1:3" ht="19.5">
      <c r="A4" s="14" t="s">
        <v>1</v>
      </c>
    </row>
    <row r="5" spans="1:3" ht="19.5">
      <c r="A5" s="108" t="s">
        <v>965</v>
      </c>
    </row>
    <row r="6" spans="1:3" ht="19.5">
      <c r="A6" s="108" t="s">
        <v>1001</v>
      </c>
    </row>
    <row r="7" spans="1:3" ht="19.5">
      <c r="A7" s="108" t="s">
        <v>1013</v>
      </c>
    </row>
    <row r="8" spans="1:3" ht="19.5">
      <c r="A8" s="108" t="s">
        <v>962</v>
      </c>
    </row>
    <row r="9" spans="1:3" ht="19.5">
      <c r="A9" s="108" t="s">
        <v>1008</v>
      </c>
    </row>
    <row r="10" spans="1:3" ht="19.5">
      <c r="A10" s="109" t="s">
        <v>2</v>
      </c>
    </row>
    <row r="11" spans="1:3" ht="19.5">
      <c r="A11" s="108" t="s">
        <v>974</v>
      </c>
    </row>
    <row r="12" spans="1:3" ht="97.5">
      <c r="A12" s="106" t="s">
        <v>975</v>
      </c>
    </row>
    <row r="13" spans="1:3" ht="19.5">
      <c r="A13" s="14" t="s">
        <v>4</v>
      </c>
      <c r="C13" s="11"/>
    </row>
    <row r="14" spans="1:3" ht="37.5">
      <c r="A14" s="17" t="s">
        <v>181</v>
      </c>
    </row>
    <row r="15" spans="1:3" ht="19.5">
      <c r="A15" s="10" t="s">
        <v>37</v>
      </c>
    </row>
    <row r="16" spans="1:3" ht="19.5">
      <c r="A16" s="9" t="s">
        <v>5</v>
      </c>
    </row>
    <row r="17" spans="1:1" ht="39">
      <c r="A17" s="10" t="s">
        <v>186</v>
      </c>
    </row>
    <row r="18" spans="1:1" ht="39">
      <c r="A18" s="10" t="s">
        <v>187</v>
      </c>
    </row>
    <row r="19" spans="1:1" ht="78">
      <c r="A19" s="10" t="s">
        <v>188</v>
      </c>
    </row>
    <row r="20" spans="1:1" ht="58.5">
      <c r="A20" s="10" t="s">
        <v>189</v>
      </c>
    </row>
    <row r="21" spans="1:1" ht="19.5">
      <c r="A21" s="9" t="s">
        <v>164</v>
      </c>
    </row>
    <row r="22" spans="1:1" ht="19.5">
      <c r="A22" s="9" t="s">
        <v>168</v>
      </c>
    </row>
    <row r="23" spans="1:1" ht="39">
      <c r="A23" s="10" t="s">
        <v>182</v>
      </c>
    </row>
    <row r="24" spans="1:1" ht="19.5">
      <c r="A24" s="10" t="s">
        <v>183</v>
      </c>
    </row>
    <row r="25" spans="1:1" ht="39">
      <c r="A25" s="10" t="s">
        <v>184</v>
      </c>
    </row>
    <row r="26" spans="1:1" ht="39">
      <c r="A26" s="10" t="s">
        <v>185</v>
      </c>
    </row>
    <row r="27" spans="1:1" ht="19.5">
      <c r="A27" s="9" t="s">
        <v>25</v>
      </c>
    </row>
    <row r="28" spans="1:1" ht="19.5">
      <c r="A28" s="9" t="s">
        <v>1090</v>
      </c>
    </row>
    <row r="29" spans="1:1" ht="19.5">
      <c r="A29" s="9" t="s">
        <v>7</v>
      </c>
    </row>
    <row r="30" spans="1:1" ht="19.5">
      <c r="A30" s="14" t="s">
        <v>8</v>
      </c>
    </row>
    <row r="31" spans="1:1" ht="39">
      <c r="A31" s="10" t="s">
        <v>1091</v>
      </c>
    </row>
    <row r="32" spans="1:1" ht="39">
      <c r="A32" s="10" t="s">
        <v>163</v>
      </c>
    </row>
    <row r="33" spans="1:1" ht="19.5">
      <c r="A33" s="14" t="s">
        <v>9</v>
      </c>
    </row>
    <row r="34" spans="1:1" ht="19.5">
      <c r="A34" s="10" t="s">
        <v>146</v>
      </c>
    </row>
    <row r="35" spans="1:1" ht="19.5">
      <c r="A35" s="10" t="s">
        <v>43</v>
      </c>
    </row>
    <row r="36" spans="1:1" ht="39">
      <c r="A36" s="15" t="s">
        <v>12</v>
      </c>
    </row>
    <row r="37" spans="1:1" ht="20.25" thickBot="1">
      <c r="A37" s="16" t="s">
        <v>10</v>
      </c>
    </row>
  </sheetData>
  <phoneticPr fontId="14"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41"/>
  <sheetViews>
    <sheetView topLeftCell="A28" zoomScaleNormal="100" workbookViewId="0"/>
  </sheetViews>
  <sheetFormatPr defaultRowHeight="16.5"/>
  <cols>
    <col min="1" max="1" width="93.5" customWidth="1"/>
  </cols>
  <sheetData>
    <row r="1" spans="1:3" ht="19.5">
      <c r="A1" s="12" t="s">
        <v>1015</v>
      </c>
      <c r="B1" s="1" t="s">
        <v>13</v>
      </c>
    </row>
    <row r="2" spans="1:3" ht="19.5">
      <c r="A2" s="13" t="s">
        <v>136</v>
      </c>
    </row>
    <row r="3" spans="1:3" ht="19.5">
      <c r="A3" s="13" t="s">
        <v>57</v>
      </c>
    </row>
    <row r="4" spans="1:3" ht="19.5">
      <c r="A4" s="14" t="s">
        <v>1</v>
      </c>
    </row>
    <row r="5" spans="1:3" ht="19.5">
      <c r="A5" s="108" t="s">
        <v>965</v>
      </c>
    </row>
    <row r="6" spans="1:3" ht="19.5">
      <c r="A6" s="108" t="s">
        <v>980</v>
      </c>
    </row>
    <row r="7" spans="1:3" ht="19.5">
      <c r="A7" s="108" t="s">
        <v>1016</v>
      </c>
    </row>
    <row r="8" spans="1:3" ht="19.5">
      <c r="A8" s="108" t="s">
        <v>962</v>
      </c>
    </row>
    <row r="9" spans="1:3" ht="19.5">
      <c r="A9" s="108" t="s">
        <v>1017</v>
      </c>
    </row>
    <row r="10" spans="1:3" ht="19.5">
      <c r="A10" s="109" t="s">
        <v>2</v>
      </c>
    </row>
    <row r="11" spans="1:3" ht="19.5">
      <c r="A11" s="108" t="s">
        <v>974</v>
      </c>
    </row>
    <row r="12" spans="1:3" ht="97.5">
      <c r="A12" s="106" t="s">
        <v>1018</v>
      </c>
    </row>
    <row r="13" spans="1:3" ht="19.5">
      <c r="A13" s="14" t="s">
        <v>4</v>
      </c>
      <c r="C13" s="11"/>
    </row>
    <row r="14" spans="1:3" ht="18.75">
      <c r="A14" s="17" t="s">
        <v>273</v>
      </c>
    </row>
    <row r="15" spans="1:3" ht="39">
      <c r="A15" s="10" t="s">
        <v>58</v>
      </c>
    </row>
    <row r="16" spans="1:3" ht="19.5">
      <c r="A16" s="9" t="s">
        <v>5</v>
      </c>
    </row>
    <row r="17" spans="1:1" ht="39">
      <c r="A17" s="10" t="s">
        <v>59</v>
      </c>
    </row>
    <row r="18" spans="1:1" ht="39">
      <c r="A18" s="10" t="s">
        <v>60</v>
      </c>
    </row>
    <row r="19" spans="1:1" ht="19.5">
      <c r="A19" s="10" t="s">
        <v>61</v>
      </c>
    </row>
    <row r="20" spans="1:1" ht="19.5">
      <c r="A20" s="10" t="s">
        <v>62</v>
      </c>
    </row>
    <row r="21" spans="1:1" ht="19.5">
      <c r="A21" s="10" t="s">
        <v>63</v>
      </c>
    </row>
    <row r="22" spans="1:1" ht="19.5">
      <c r="A22" s="10" t="s">
        <v>64</v>
      </c>
    </row>
    <row r="23" spans="1:1" ht="19.5">
      <c r="A23" s="10" t="s">
        <v>65</v>
      </c>
    </row>
    <row r="24" spans="1:1" ht="19.5">
      <c r="A24" s="10" t="s">
        <v>66</v>
      </c>
    </row>
    <row r="25" spans="1:1" ht="19.5">
      <c r="A25" s="10" t="s">
        <v>67</v>
      </c>
    </row>
    <row r="26" spans="1:1" ht="19.5">
      <c r="A26" s="10" t="s">
        <v>269</v>
      </c>
    </row>
    <row r="27" spans="1:1" ht="19.5">
      <c r="A27" s="10" t="s">
        <v>270</v>
      </c>
    </row>
    <row r="28" spans="1:1" ht="19.5">
      <c r="A28" s="10" t="s">
        <v>271</v>
      </c>
    </row>
    <row r="29" spans="1:1" ht="19.5">
      <c r="A29" s="9" t="s">
        <v>268</v>
      </c>
    </row>
    <row r="30" spans="1:1" ht="39">
      <c r="A30" s="10" t="s">
        <v>272</v>
      </c>
    </row>
    <row r="31" spans="1:1" ht="19.5">
      <c r="A31" s="9" t="s">
        <v>41</v>
      </c>
    </row>
    <row r="32" spans="1:1" ht="19.5">
      <c r="A32" s="9" t="s">
        <v>1097</v>
      </c>
    </row>
    <row r="33" spans="1:1" ht="19.5">
      <c r="A33" s="9" t="s">
        <v>7</v>
      </c>
    </row>
    <row r="34" spans="1:1" ht="19.5">
      <c r="A34" s="14" t="s">
        <v>8</v>
      </c>
    </row>
    <row r="35" spans="1:1" ht="39">
      <c r="A35" s="10" t="s">
        <v>1098</v>
      </c>
    </row>
    <row r="36" spans="1:1" ht="39" customHeight="1">
      <c r="A36" s="10" t="s">
        <v>267</v>
      </c>
    </row>
    <row r="37" spans="1:1" ht="19.5">
      <c r="A37" s="14" t="s">
        <v>9</v>
      </c>
    </row>
    <row r="38" spans="1:1" ht="19.5">
      <c r="A38" s="10" t="s">
        <v>42</v>
      </c>
    </row>
    <row r="39" spans="1:1" ht="19.5">
      <c r="A39" s="10" t="s">
        <v>53</v>
      </c>
    </row>
    <row r="40" spans="1:1" ht="39">
      <c r="A40" s="15" t="s">
        <v>44</v>
      </c>
    </row>
    <row r="41" spans="1:1" ht="20.25" thickBot="1">
      <c r="A41" s="16" t="s">
        <v>10</v>
      </c>
    </row>
  </sheetData>
  <phoneticPr fontId="14" type="noConversion"/>
  <hyperlinks>
    <hyperlink ref="B1" location="預告統計資料發布時間表!A1" display="回發布時間表" xr:uid="{00000000-0004-0000-2800-000000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3"/>
  <sheetViews>
    <sheetView topLeftCell="A19" workbookViewId="0">
      <selection activeCell="E25" sqref="E25"/>
    </sheetView>
  </sheetViews>
  <sheetFormatPr defaultRowHeight="16.5"/>
  <cols>
    <col min="1" max="1" width="93.5" customWidth="1"/>
  </cols>
  <sheetData>
    <row r="1" spans="1:3" ht="19.5">
      <c r="A1" s="12" t="s">
        <v>1019</v>
      </c>
      <c r="B1" s="1" t="s">
        <v>27</v>
      </c>
    </row>
    <row r="2" spans="1:3" ht="19.5">
      <c r="A2" s="13" t="s">
        <v>136</v>
      </c>
    </row>
    <row r="3" spans="1:3" ht="19.5">
      <c r="A3" s="13" t="s">
        <v>68</v>
      </c>
    </row>
    <row r="4" spans="1:3" ht="19.5">
      <c r="A4" s="14" t="s">
        <v>1</v>
      </c>
    </row>
    <row r="5" spans="1:3" ht="19.5">
      <c r="A5" s="108" t="s">
        <v>965</v>
      </c>
    </row>
    <row r="6" spans="1:3" ht="19.5">
      <c r="A6" s="108" t="s">
        <v>980</v>
      </c>
    </row>
    <row r="7" spans="1:3" ht="19.5">
      <c r="A7" s="108" t="s">
        <v>1016</v>
      </c>
    </row>
    <row r="8" spans="1:3" ht="19.5">
      <c r="A8" s="108" t="s">
        <v>962</v>
      </c>
    </row>
    <row r="9" spans="1:3" ht="19.5">
      <c r="A9" s="108" t="s">
        <v>1017</v>
      </c>
    </row>
    <row r="10" spans="1:3" ht="19.5">
      <c r="A10" s="109" t="s">
        <v>2</v>
      </c>
    </row>
    <row r="11" spans="1:3" ht="19.5">
      <c r="A11" s="108" t="s">
        <v>974</v>
      </c>
    </row>
    <row r="12" spans="1:3" ht="97.5">
      <c r="A12" s="106" t="s">
        <v>975</v>
      </c>
    </row>
    <row r="13" spans="1:3" ht="19.5">
      <c r="A13" s="14" t="s">
        <v>4</v>
      </c>
      <c r="C13" s="11"/>
    </row>
    <row r="14" spans="1:3" ht="37.5">
      <c r="A14" s="17" t="s">
        <v>274</v>
      </c>
    </row>
    <row r="15" spans="1:3" ht="39">
      <c r="A15" s="10" t="s">
        <v>58</v>
      </c>
    </row>
    <row r="16" spans="1:3" ht="19.5">
      <c r="A16" s="9" t="s">
        <v>5</v>
      </c>
    </row>
    <row r="17" spans="1:1" ht="58.5">
      <c r="A17" s="10" t="s">
        <v>69</v>
      </c>
    </row>
    <row r="18" spans="1:1" ht="39">
      <c r="A18" s="10" t="s">
        <v>70</v>
      </c>
    </row>
    <row r="19" spans="1:1" ht="19.5">
      <c r="A19" s="10" t="s">
        <v>71</v>
      </c>
    </row>
    <row r="20" spans="1:1" ht="58.5">
      <c r="A20" s="10" t="s">
        <v>275</v>
      </c>
    </row>
    <row r="21" spans="1:1" ht="19.5">
      <c r="A21" s="9" t="s">
        <v>276</v>
      </c>
    </row>
    <row r="22" spans="1:1" ht="58.5">
      <c r="A22" s="10" t="s">
        <v>277</v>
      </c>
    </row>
    <row r="23" spans="1:1" ht="19.5">
      <c r="A23" s="9" t="s">
        <v>72</v>
      </c>
    </row>
    <row r="24" spans="1:1" ht="19.5">
      <c r="A24" s="9" t="s">
        <v>1095</v>
      </c>
    </row>
    <row r="25" spans="1:1" ht="19.5">
      <c r="A25" s="9" t="s">
        <v>7</v>
      </c>
    </row>
    <row r="26" spans="1:1" ht="19.5">
      <c r="A26" s="14" t="s">
        <v>8</v>
      </c>
    </row>
    <row r="27" spans="1:1" ht="39">
      <c r="A27" s="10" t="s">
        <v>1096</v>
      </c>
    </row>
    <row r="28" spans="1:1" ht="39" customHeight="1">
      <c r="A28" s="10" t="s">
        <v>278</v>
      </c>
    </row>
    <row r="29" spans="1:1" ht="19.5">
      <c r="A29" s="14" t="s">
        <v>9</v>
      </c>
    </row>
    <row r="30" spans="1:1" ht="19.5">
      <c r="A30" s="10" t="s">
        <v>73</v>
      </c>
    </row>
    <row r="31" spans="1:1" ht="19.5">
      <c r="A31" s="10" t="s">
        <v>74</v>
      </c>
    </row>
    <row r="32" spans="1:1" ht="39">
      <c r="A32" s="15" t="s">
        <v>75</v>
      </c>
    </row>
    <row r="33" spans="1:1" ht="20.25" thickBot="1">
      <c r="A33" s="16" t="s">
        <v>10</v>
      </c>
    </row>
  </sheetData>
  <phoneticPr fontId="14" type="noConversion"/>
  <hyperlinks>
    <hyperlink ref="B1" location="預告統計資料發布時間表!A1" display="回發布時間表"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4"/>
  <sheetViews>
    <sheetView topLeftCell="A22" workbookViewId="0">
      <selection activeCell="A28" sqref="A28"/>
    </sheetView>
  </sheetViews>
  <sheetFormatPr defaultRowHeight="16.5"/>
  <cols>
    <col min="1" max="1" width="93.5" customWidth="1"/>
  </cols>
  <sheetData>
    <row r="1" spans="1:3" ht="19.5">
      <c r="A1" s="12" t="s">
        <v>1020</v>
      </c>
      <c r="B1" s="1" t="s">
        <v>27</v>
      </c>
    </row>
    <row r="2" spans="1:3" ht="19.5">
      <c r="A2" s="13" t="s">
        <v>136</v>
      </c>
    </row>
    <row r="3" spans="1:3" ht="19.5">
      <c r="A3" s="13" t="s">
        <v>76</v>
      </c>
    </row>
    <row r="4" spans="1:3" ht="19.5">
      <c r="A4" s="14" t="s">
        <v>1</v>
      </c>
    </row>
    <row r="5" spans="1:3" ht="19.5">
      <c r="A5" s="108" t="s">
        <v>965</v>
      </c>
    </row>
    <row r="6" spans="1:3" ht="19.5">
      <c r="A6" s="108" t="s">
        <v>980</v>
      </c>
    </row>
    <row r="7" spans="1:3" ht="19.5">
      <c r="A7" s="108" t="s">
        <v>1016</v>
      </c>
    </row>
    <row r="8" spans="1:3" ht="19.5">
      <c r="A8" s="108" t="s">
        <v>962</v>
      </c>
    </row>
    <row r="9" spans="1:3" ht="19.5">
      <c r="A9" s="108" t="s">
        <v>1017</v>
      </c>
    </row>
    <row r="10" spans="1:3" ht="19.5">
      <c r="A10" s="109" t="s">
        <v>2</v>
      </c>
    </row>
    <row r="11" spans="1:3" ht="19.5">
      <c r="A11" s="108" t="s">
        <v>974</v>
      </c>
    </row>
    <row r="12" spans="1:3" ht="97.5">
      <c r="A12" s="106" t="s">
        <v>969</v>
      </c>
    </row>
    <row r="13" spans="1:3" ht="19.5">
      <c r="A13" s="14" t="s">
        <v>4</v>
      </c>
      <c r="C13" s="11"/>
    </row>
    <row r="14" spans="1:3" ht="18.75">
      <c r="A14" s="32" t="s">
        <v>279</v>
      </c>
    </row>
    <row r="15" spans="1:3" ht="39">
      <c r="A15" s="33" t="s">
        <v>280</v>
      </c>
    </row>
    <row r="16" spans="1:3" ht="19.5">
      <c r="A16" s="31" t="s">
        <v>5</v>
      </c>
    </row>
    <row r="17" spans="1:1" ht="19.5">
      <c r="A17" s="33" t="s">
        <v>77</v>
      </c>
    </row>
    <row r="18" spans="1:1" ht="58.5">
      <c r="A18" s="33" t="s">
        <v>78</v>
      </c>
    </row>
    <row r="19" spans="1:1" ht="19.5">
      <c r="A19" s="33" t="s">
        <v>79</v>
      </c>
    </row>
    <row r="20" spans="1:1" ht="19.5">
      <c r="A20" s="33" t="s">
        <v>281</v>
      </c>
    </row>
    <row r="21" spans="1:1" ht="39">
      <c r="A21" s="33" t="s">
        <v>282</v>
      </c>
    </row>
    <row r="22" spans="1:1" ht="19.5">
      <c r="A22" s="31" t="s">
        <v>289</v>
      </c>
    </row>
    <row r="23" spans="1:1" ht="97.5">
      <c r="A23" s="33" t="s">
        <v>283</v>
      </c>
    </row>
    <row r="24" spans="1:1" ht="19.5">
      <c r="A24" s="31" t="s">
        <v>284</v>
      </c>
    </row>
    <row r="25" spans="1:1" ht="19.5">
      <c r="A25" s="31" t="s">
        <v>1099</v>
      </c>
    </row>
    <row r="26" spans="1:1" ht="19.5">
      <c r="A26" s="31" t="s">
        <v>7</v>
      </c>
    </row>
    <row r="27" spans="1:1" ht="39" customHeight="1">
      <c r="A27" s="27" t="s">
        <v>8</v>
      </c>
    </row>
    <row r="28" spans="1:1" ht="39">
      <c r="A28" s="33" t="s">
        <v>1100</v>
      </c>
    </row>
    <row r="29" spans="1:1" ht="39">
      <c r="A29" s="33" t="s">
        <v>288</v>
      </c>
    </row>
    <row r="30" spans="1:1" ht="19.5">
      <c r="A30" s="27" t="s">
        <v>9</v>
      </c>
    </row>
    <row r="31" spans="1:1" ht="19.5">
      <c r="A31" s="33" t="s">
        <v>285</v>
      </c>
    </row>
    <row r="32" spans="1:1" ht="19.5">
      <c r="A32" s="33" t="s">
        <v>286</v>
      </c>
    </row>
    <row r="33" spans="1:1" ht="39">
      <c r="A33" s="25" t="s">
        <v>287</v>
      </c>
    </row>
    <row r="34" spans="1:1" ht="20.25" thickBot="1">
      <c r="A34" s="26" t="s">
        <v>10</v>
      </c>
    </row>
  </sheetData>
  <phoneticPr fontId="14" type="noConversion"/>
  <hyperlinks>
    <hyperlink ref="B1" location="預告統計資料發布時間表!A1" display="回發布時間表" xr:uid="{00000000-0004-0000-2A00-000000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topLeftCell="A22" workbookViewId="0">
      <selection activeCell="B1" sqref="B1"/>
    </sheetView>
  </sheetViews>
  <sheetFormatPr defaultRowHeight="16.5"/>
  <cols>
    <col min="1" max="1" width="93.5" customWidth="1"/>
  </cols>
  <sheetData>
    <row r="1" spans="1:3" ht="19.5">
      <c r="A1" s="12" t="s">
        <v>1021</v>
      </c>
      <c r="B1" s="1" t="s">
        <v>27</v>
      </c>
    </row>
    <row r="2" spans="1:3" ht="19.5">
      <c r="A2" s="13" t="s">
        <v>136</v>
      </c>
    </row>
    <row r="3" spans="1:3" ht="19.5">
      <c r="A3" s="13" t="s">
        <v>80</v>
      </c>
    </row>
    <row r="4" spans="1:3" ht="19.5">
      <c r="A4" s="14" t="s">
        <v>1</v>
      </c>
    </row>
    <row r="5" spans="1:3" ht="19.5">
      <c r="A5" s="108" t="s">
        <v>965</v>
      </c>
    </row>
    <row r="6" spans="1:3" ht="19.5">
      <c r="A6" s="108" t="s">
        <v>980</v>
      </c>
    </row>
    <row r="7" spans="1:3" ht="19.5">
      <c r="A7" s="108" t="s">
        <v>1016</v>
      </c>
    </row>
    <row r="8" spans="1:3" ht="19.5">
      <c r="A8" s="108" t="s">
        <v>962</v>
      </c>
    </row>
    <row r="9" spans="1:3" ht="19.5">
      <c r="A9" s="108" t="s">
        <v>1017</v>
      </c>
    </row>
    <row r="10" spans="1:3" ht="19.5">
      <c r="A10" s="109" t="s">
        <v>2</v>
      </c>
    </row>
    <row r="11" spans="1:3" ht="19.5">
      <c r="A11" s="108" t="s">
        <v>974</v>
      </c>
    </row>
    <row r="12" spans="1:3" ht="97.5">
      <c r="A12" s="106" t="s">
        <v>1022</v>
      </c>
    </row>
    <row r="13" spans="1:3" ht="19.5">
      <c r="A13" s="14" t="s">
        <v>4</v>
      </c>
      <c r="C13" s="11"/>
    </row>
    <row r="14" spans="1:3" ht="37.5">
      <c r="A14" s="32" t="s">
        <v>293</v>
      </c>
    </row>
    <row r="15" spans="1:3" ht="39">
      <c r="A15" s="33" t="s">
        <v>280</v>
      </c>
    </row>
    <row r="16" spans="1:3" ht="19.5">
      <c r="A16" s="31" t="s">
        <v>5</v>
      </c>
    </row>
    <row r="17" spans="1:1" ht="19.5">
      <c r="A17" s="31" t="s">
        <v>81</v>
      </c>
    </row>
    <row r="18" spans="1:1" ht="19.5">
      <c r="A18" s="31" t="s">
        <v>82</v>
      </c>
    </row>
    <row r="19" spans="1:1" ht="19.5">
      <c r="A19" s="31" t="s">
        <v>83</v>
      </c>
    </row>
    <row r="20" spans="1:1" ht="117">
      <c r="A20" s="33" t="s">
        <v>290</v>
      </c>
    </row>
    <row r="21" spans="1:1" ht="19.5">
      <c r="A21" s="31" t="s">
        <v>291</v>
      </c>
    </row>
    <row r="22" spans="1:1" ht="58.5">
      <c r="A22" s="33" t="s">
        <v>292</v>
      </c>
    </row>
    <row r="23" spans="1:1" ht="19.5">
      <c r="A23" s="31" t="s">
        <v>284</v>
      </c>
    </row>
    <row r="24" spans="1:1" ht="19.5">
      <c r="A24" s="31" t="s">
        <v>1099</v>
      </c>
    </row>
    <row r="25" spans="1:1" ht="19.5">
      <c r="A25" s="31" t="s">
        <v>7</v>
      </c>
    </row>
    <row r="26" spans="1:1" ht="19.5">
      <c r="A26" s="27" t="s">
        <v>8</v>
      </c>
    </row>
    <row r="27" spans="1:1" ht="39" customHeight="1">
      <c r="A27" s="33" t="s">
        <v>1101</v>
      </c>
    </row>
    <row r="28" spans="1:1" ht="39">
      <c r="A28" s="33" t="s">
        <v>288</v>
      </c>
    </row>
    <row r="29" spans="1:1" ht="19.5">
      <c r="A29" s="27" t="s">
        <v>9</v>
      </c>
    </row>
    <row r="30" spans="1:1" ht="19.5">
      <c r="A30" s="33" t="s">
        <v>285</v>
      </c>
    </row>
    <row r="31" spans="1:1" ht="19.5">
      <c r="A31" s="33" t="s">
        <v>286</v>
      </c>
    </row>
    <row r="32" spans="1:1" ht="39">
      <c r="A32" s="25" t="s">
        <v>287</v>
      </c>
    </row>
    <row r="33" spans="1:1" ht="20.25" thickBot="1">
      <c r="A33" s="26" t="s">
        <v>10</v>
      </c>
    </row>
  </sheetData>
  <phoneticPr fontId="14" type="noConversion"/>
  <hyperlinks>
    <hyperlink ref="B1" location="預告統計資料發布時間表!A1" display="回發布時間表"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C33"/>
  <sheetViews>
    <sheetView topLeftCell="A19" workbookViewId="0"/>
  </sheetViews>
  <sheetFormatPr defaultRowHeight="16.5"/>
  <cols>
    <col min="1" max="1" width="93.5" customWidth="1"/>
  </cols>
  <sheetData>
    <row r="1" spans="1:3" ht="19.5">
      <c r="A1" s="12" t="s">
        <v>1023</v>
      </c>
      <c r="B1" s="1" t="s">
        <v>27</v>
      </c>
    </row>
    <row r="2" spans="1:3" ht="19.5">
      <c r="A2" s="13" t="s">
        <v>136</v>
      </c>
    </row>
    <row r="3" spans="1:3" ht="19.5">
      <c r="A3" s="13" t="s">
        <v>84</v>
      </c>
    </row>
    <row r="4" spans="1:3" ht="19.5">
      <c r="A4" s="14" t="s">
        <v>1</v>
      </c>
    </row>
    <row r="5" spans="1:3" ht="19.5">
      <c r="A5" s="108" t="s">
        <v>965</v>
      </c>
    </row>
    <row r="6" spans="1:3" ht="19.5">
      <c r="A6" s="108" t="s">
        <v>980</v>
      </c>
    </row>
    <row r="7" spans="1:3" ht="19.5">
      <c r="A7" s="108" t="s">
        <v>1016</v>
      </c>
    </row>
    <row r="8" spans="1:3" ht="19.5">
      <c r="A8" s="108" t="s">
        <v>962</v>
      </c>
    </row>
    <row r="9" spans="1:3" ht="19.5">
      <c r="A9" s="108" t="s">
        <v>1017</v>
      </c>
    </row>
    <row r="10" spans="1:3" ht="19.5">
      <c r="A10" s="109" t="s">
        <v>2</v>
      </c>
    </row>
    <row r="11" spans="1:3" ht="19.5">
      <c r="A11" s="108" t="s">
        <v>974</v>
      </c>
    </row>
    <row r="12" spans="1:3" ht="97.5">
      <c r="A12" s="106" t="s">
        <v>975</v>
      </c>
    </row>
    <row r="13" spans="1:3" ht="19.5">
      <c r="A13" s="14" t="s">
        <v>4</v>
      </c>
      <c r="C13" s="11"/>
    </row>
    <row r="14" spans="1:3" ht="37.5">
      <c r="A14" s="17" t="s">
        <v>294</v>
      </c>
    </row>
    <row r="15" spans="1:3" ht="39">
      <c r="A15" s="33" t="s">
        <v>280</v>
      </c>
    </row>
    <row r="16" spans="1:3" ht="19.5">
      <c r="A16" s="31" t="s">
        <v>5</v>
      </c>
    </row>
    <row r="17" spans="1:1" ht="19.5">
      <c r="A17" s="33" t="s">
        <v>298</v>
      </c>
    </row>
    <row r="18" spans="1:1" ht="19.5">
      <c r="A18" s="33" t="s">
        <v>299</v>
      </c>
    </row>
    <row r="19" spans="1:1" ht="39">
      <c r="A19" s="33" t="s">
        <v>295</v>
      </c>
    </row>
    <row r="20" spans="1:1" ht="19.5">
      <c r="A20" s="33" t="s">
        <v>296</v>
      </c>
    </row>
    <row r="21" spans="1:1" ht="19.5">
      <c r="A21" s="31" t="s">
        <v>300</v>
      </c>
    </row>
    <row r="22" spans="1:1" ht="58.5">
      <c r="A22" s="33" t="s">
        <v>297</v>
      </c>
    </row>
    <row r="23" spans="1:1" ht="19.5">
      <c r="A23" s="31" t="s">
        <v>284</v>
      </c>
    </row>
    <row r="24" spans="1:1" ht="19.5">
      <c r="A24" s="31" t="s">
        <v>1102</v>
      </c>
    </row>
    <row r="25" spans="1:1" ht="19.5">
      <c r="A25" s="31" t="s">
        <v>7</v>
      </c>
    </row>
    <row r="26" spans="1:1" ht="19.5">
      <c r="A26" s="27" t="s">
        <v>8</v>
      </c>
    </row>
    <row r="27" spans="1:1" ht="39" customHeight="1">
      <c r="A27" s="33" t="s">
        <v>1103</v>
      </c>
    </row>
    <row r="28" spans="1:1" ht="39">
      <c r="A28" s="33" t="s">
        <v>288</v>
      </c>
    </row>
    <row r="29" spans="1:1" ht="19.5">
      <c r="A29" s="27" t="s">
        <v>9</v>
      </c>
    </row>
    <row r="30" spans="1:1" ht="19.5">
      <c r="A30" s="33" t="s">
        <v>285</v>
      </c>
    </row>
    <row r="31" spans="1:1" ht="19.5">
      <c r="A31" s="33" t="s">
        <v>286</v>
      </c>
    </row>
    <row r="32" spans="1:1" ht="39">
      <c r="A32" s="25" t="s">
        <v>287</v>
      </c>
    </row>
    <row r="33" spans="1:1" ht="20.25" thickBot="1">
      <c r="A33" s="26" t="s">
        <v>10</v>
      </c>
    </row>
  </sheetData>
  <phoneticPr fontId="14" type="noConversion"/>
  <hyperlinks>
    <hyperlink ref="B1" location="預告統計資料發布時間表!A1" display="回發布時間表"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E5E5FF"/>
  </sheetPr>
  <dimension ref="A1:A32"/>
  <sheetViews>
    <sheetView workbookViewId="0">
      <selection activeCell="A12" sqref="A12"/>
    </sheetView>
  </sheetViews>
  <sheetFormatPr defaultRowHeight="16.5"/>
  <cols>
    <col min="1" max="1" width="93.25" customWidth="1"/>
  </cols>
  <sheetData>
    <row r="1" spans="1:1" ht="19.5">
      <c r="A1" s="12" t="s">
        <v>394</v>
      </c>
    </row>
    <row r="2" spans="1:1" ht="19.5">
      <c r="A2" s="13" t="s">
        <v>136</v>
      </c>
    </row>
    <row r="3" spans="1:1" ht="19.5">
      <c r="A3" s="13" t="s">
        <v>371</v>
      </c>
    </row>
    <row r="4" spans="1:1" ht="19.5">
      <c r="A4" s="14" t="s">
        <v>1</v>
      </c>
    </row>
    <row r="5" spans="1:1" ht="19.5">
      <c r="A5" s="29" t="s">
        <v>233</v>
      </c>
    </row>
    <row r="6" spans="1:1" ht="19.5">
      <c r="A6" s="29" t="s">
        <v>239</v>
      </c>
    </row>
    <row r="7" spans="1:1" ht="19.5">
      <c r="A7" s="30" t="s">
        <v>234</v>
      </c>
    </row>
    <row r="8" spans="1:1" ht="19.5">
      <c r="A8" s="30" t="s">
        <v>235</v>
      </c>
    </row>
    <row r="9" spans="1:1" ht="19.5">
      <c r="A9" s="30" t="s">
        <v>236</v>
      </c>
    </row>
    <row r="10" spans="1:1" ht="19.5">
      <c r="A10" s="28" t="s">
        <v>2</v>
      </c>
    </row>
    <row r="11" spans="1:1" ht="19.5">
      <c r="A11" s="29" t="s">
        <v>240</v>
      </c>
    </row>
    <row r="12" spans="1:1" ht="78">
      <c r="A12" s="10" t="s">
        <v>951</v>
      </c>
    </row>
    <row r="13" spans="1:1" ht="19.5">
      <c r="A13" s="40" t="s">
        <v>4</v>
      </c>
    </row>
    <row r="14" spans="1:1" ht="39">
      <c r="A14" s="39" t="s">
        <v>372</v>
      </c>
    </row>
    <row r="15" spans="1:1" ht="39">
      <c r="A15" s="39" t="s">
        <v>373</v>
      </c>
    </row>
    <row r="16" spans="1:1" ht="19.5">
      <c r="A16" s="41" t="s">
        <v>5</v>
      </c>
    </row>
    <row r="17" spans="1:1" ht="351">
      <c r="A17" s="39" t="s">
        <v>374</v>
      </c>
    </row>
    <row r="18" spans="1:1" ht="370.5">
      <c r="A18" s="39" t="s">
        <v>375</v>
      </c>
    </row>
    <row r="19" spans="1:1" ht="97.5">
      <c r="A19" s="39" t="s">
        <v>376</v>
      </c>
    </row>
    <row r="20" spans="1:1" ht="19.5">
      <c r="A20" s="41" t="s">
        <v>377</v>
      </c>
    </row>
    <row r="21" spans="1:1" ht="78">
      <c r="A21" s="39" t="s">
        <v>378</v>
      </c>
    </row>
    <row r="22" spans="1:1" ht="19.5">
      <c r="A22" s="41" t="s">
        <v>379</v>
      </c>
    </row>
    <row r="23" spans="1:1" ht="19.5">
      <c r="A23" s="41" t="s">
        <v>380</v>
      </c>
    </row>
    <row r="24" spans="1:1" ht="19.5">
      <c r="A24" s="41" t="s">
        <v>7</v>
      </c>
    </row>
    <row r="25" spans="1:1" ht="19.5">
      <c r="A25" s="40" t="s">
        <v>8</v>
      </c>
    </row>
    <row r="26" spans="1:1" ht="39">
      <c r="A26" s="39" t="s">
        <v>382</v>
      </c>
    </row>
    <row r="27" spans="1:1" ht="39">
      <c r="A27" s="39" t="s">
        <v>383</v>
      </c>
    </row>
    <row r="28" spans="1:1" ht="19.5">
      <c r="A28" s="40" t="s">
        <v>9</v>
      </c>
    </row>
    <row r="29" spans="1:1" ht="19.5">
      <c r="A29" s="39" t="s">
        <v>384</v>
      </c>
    </row>
    <row r="30" spans="1:1" ht="58.5">
      <c r="A30" s="39" t="s">
        <v>381</v>
      </c>
    </row>
    <row r="31" spans="1:1" ht="39">
      <c r="A31" s="38" t="s">
        <v>287</v>
      </c>
    </row>
    <row r="32" spans="1:1" ht="20.25" thickBot="1">
      <c r="A32" s="37" t="s">
        <v>10</v>
      </c>
    </row>
  </sheetData>
  <phoneticPr fontId="1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5" tint="0.39997558519241921"/>
  </sheetPr>
  <dimension ref="A1:B31"/>
  <sheetViews>
    <sheetView topLeftCell="A13" workbookViewId="0">
      <selection activeCell="A13" sqref="A1:XFD1048576"/>
    </sheetView>
  </sheetViews>
  <sheetFormatPr defaultColWidth="8.75" defaultRowHeight="16.5"/>
  <cols>
    <col min="1" max="1" width="93.625" customWidth="1"/>
  </cols>
  <sheetData>
    <row r="1" spans="1:2" ht="19.5">
      <c r="A1" s="114" t="s">
        <v>1024</v>
      </c>
      <c r="B1" s="115" t="s">
        <v>13</v>
      </c>
    </row>
    <row r="2" spans="1:2" ht="19.5">
      <c r="A2" s="110" t="s">
        <v>190</v>
      </c>
    </row>
    <row r="3" spans="1:2" ht="19.5">
      <c r="A3" s="110" t="s">
        <v>142</v>
      </c>
    </row>
    <row r="4" spans="1:2" ht="19.5">
      <c r="A4" s="27" t="s">
        <v>1</v>
      </c>
    </row>
    <row r="5" spans="1:2" ht="19.5">
      <c r="A5" s="120" t="s">
        <v>965</v>
      </c>
    </row>
    <row r="6" spans="1:2" ht="19.5">
      <c r="A6" s="120" t="s">
        <v>971</v>
      </c>
    </row>
    <row r="7" spans="1:2" ht="19.5">
      <c r="A7" s="120" t="s">
        <v>997</v>
      </c>
    </row>
    <row r="8" spans="1:2" ht="19.5">
      <c r="A8" s="120" t="s">
        <v>962</v>
      </c>
    </row>
    <row r="9" spans="1:2" ht="19.5">
      <c r="A9" s="120" t="s">
        <v>998</v>
      </c>
    </row>
    <row r="10" spans="1:2" ht="19.5">
      <c r="A10" s="121" t="s">
        <v>2</v>
      </c>
    </row>
    <row r="11" spans="1:2" ht="19.5">
      <c r="A11" s="120" t="s">
        <v>974</v>
      </c>
    </row>
    <row r="12" spans="1:2" ht="97.5">
      <c r="A12" s="118" t="s">
        <v>1025</v>
      </c>
    </row>
    <row r="13" spans="1:2" ht="19.5">
      <c r="A13" s="27" t="s">
        <v>4</v>
      </c>
    </row>
    <row r="14" spans="1:2" ht="37.5">
      <c r="A14" s="32" t="s">
        <v>301</v>
      </c>
    </row>
    <row r="15" spans="1:2" ht="19.5">
      <c r="A15" s="33" t="s">
        <v>302</v>
      </c>
    </row>
    <row r="16" spans="1:2" ht="19.5">
      <c r="A16" s="31" t="s">
        <v>5</v>
      </c>
    </row>
    <row r="17" spans="1:1" ht="39">
      <c r="A17" s="33" t="s">
        <v>143</v>
      </c>
    </row>
    <row r="18" spans="1:1" ht="39">
      <c r="A18" s="33" t="s">
        <v>144</v>
      </c>
    </row>
    <row r="19" spans="1:1" ht="19.5">
      <c r="A19" s="33" t="s">
        <v>306</v>
      </c>
    </row>
    <row r="20" spans="1:1" ht="39">
      <c r="A20" s="33" t="s">
        <v>303</v>
      </c>
    </row>
    <row r="21" spans="1:1" ht="19.5">
      <c r="A21" s="33" t="s">
        <v>284</v>
      </c>
    </row>
    <row r="22" spans="1:1" ht="19.5">
      <c r="A22" s="33" t="s">
        <v>1084</v>
      </c>
    </row>
    <row r="23" spans="1:1" ht="19.5">
      <c r="A23" s="33" t="s">
        <v>7</v>
      </c>
    </row>
    <row r="24" spans="1:1" ht="19.5">
      <c r="A24" s="27" t="s">
        <v>8</v>
      </c>
    </row>
    <row r="25" spans="1:1" ht="39">
      <c r="A25" s="33" t="s">
        <v>1085</v>
      </c>
    </row>
    <row r="26" spans="1:1" ht="39">
      <c r="A26" s="33" t="s">
        <v>304</v>
      </c>
    </row>
    <row r="27" spans="1:1" ht="19.5">
      <c r="A27" s="27" t="s">
        <v>9</v>
      </c>
    </row>
    <row r="28" spans="1:1" ht="19.5">
      <c r="A28" s="33" t="s">
        <v>305</v>
      </c>
    </row>
    <row r="29" spans="1:1" ht="19.5">
      <c r="A29" s="33" t="s">
        <v>286</v>
      </c>
    </row>
    <row r="30" spans="1:1" ht="39">
      <c r="A30" s="25" t="s">
        <v>287</v>
      </c>
    </row>
    <row r="31" spans="1:1" ht="20.25" thickBot="1">
      <c r="A31" s="26" t="s">
        <v>10</v>
      </c>
    </row>
  </sheetData>
  <phoneticPr fontId="14" type="noConversion"/>
  <hyperlinks>
    <hyperlink ref="B1" location="預告統計資料發布時間表!A1" display="回發布時間表"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7"/>
  <sheetViews>
    <sheetView topLeftCell="A31" workbookViewId="0"/>
  </sheetViews>
  <sheetFormatPr defaultRowHeight="16.5"/>
  <cols>
    <col min="1" max="1" width="93.625" customWidth="1"/>
  </cols>
  <sheetData>
    <row r="1" spans="1:2" ht="19.5">
      <c r="A1" s="12" t="s">
        <v>1026</v>
      </c>
      <c r="B1" s="1" t="s">
        <v>13</v>
      </c>
    </row>
    <row r="2" spans="1:2" ht="19.5">
      <c r="A2" s="21" t="s">
        <v>191</v>
      </c>
    </row>
    <row r="3" spans="1:2" ht="19.5">
      <c r="A3" s="13" t="s">
        <v>145</v>
      </c>
    </row>
    <row r="4" spans="1:2" ht="19.5">
      <c r="A4" s="14" t="s">
        <v>1</v>
      </c>
    </row>
    <row r="5" spans="1:2" ht="19.5">
      <c r="A5" s="108" t="s">
        <v>965</v>
      </c>
    </row>
    <row r="6" spans="1:2" ht="19.5">
      <c r="A6" s="108" t="s">
        <v>971</v>
      </c>
    </row>
    <row r="7" spans="1:2" ht="19.5">
      <c r="A7" s="108" t="s">
        <v>972</v>
      </c>
    </row>
    <row r="8" spans="1:2" ht="19.5">
      <c r="A8" s="108" t="s">
        <v>962</v>
      </c>
    </row>
    <row r="9" spans="1:2" ht="19.5">
      <c r="A9" s="108" t="s">
        <v>973</v>
      </c>
    </row>
    <row r="10" spans="1:2" ht="19.5">
      <c r="A10" s="109" t="s">
        <v>2</v>
      </c>
    </row>
    <row r="11" spans="1:2" ht="19.5">
      <c r="A11" s="108" t="s">
        <v>974</v>
      </c>
    </row>
    <row r="12" spans="1:2" ht="97.5">
      <c r="A12" s="106" t="s">
        <v>984</v>
      </c>
    </row>
    <row r="13" spans="1:2" ht="19.5">
      <c r="A13" s="14" t="s">
        <v>4</v>
      </c>
    </row>
    <row r="14" spans="1:2" ht="37.5">
      <c r="A14" s="32" t="s">
        <v>307</v>
      </c>
    </row>
    <row r="15" spans="1:2" ht="19.5">
      <c r="A15" s="33" t="s">
        <v>308</v>
      </c>
    </row>
    <row r="16" spans="1:2" ht="19.5">
      <c r="A16" s="31" t="s">
        <v>5</v>
      </c>
    </row>
    <row r="17" spans="1:1" ht="19.5">
      <c r="A17" s="31" t="s">
        <v>309</v>
      </c>
    </row>
    <row r="18" spans="1:1" ht="39">
      <c r="A18" s="33" t="s">
        <v>310</v>
      </c>
    </row>
    <row r="19" spans="1:1" ht="39">
      <c r="A19" s="33" t="s">
        <v>311</v>
      </c>
    </row>
    <row r="20" spans="1:1" ht="19.5">
      <c r="A20" s="31" t="s">
        <v>312</v>
      </c>
    </row>
    <row r="21" spans="1:1" ht="19.5">
      <c r="A21" s="31" t="s">
        <v>313</v>
      </c>
    </row>
    <row r="22" spans="1:1" ht="19.5">
      <c r="A22" s="31" t="s">
        <v>314</v>
      </c>
    </row>
    <row r="23" spans="1:1" ht="19.5">
      <c r="A23" s="33" t="s">
        <v>315</v>
      </c>
    </row>
    <row r="24" spans="1:1" ht="19.5">
      <c r="A24" s="33" t="s">
        <v>316</v>
      </c>
    </row>
    <row r="25" spans="1:1" ht="19.5">
      <c r="A25" s="33" t="s">
        <v>317</v>
      </c>
    </row>
    <row r="26" spans="1:1" ht="97.5">
      <c r="A26" s="33" t="s">
        <v>318</v>
      </c>
    </row>
    <row r="27" spans="1:1" ht="19.5">
      <c r="A27" s="33" t="s">
        <v>284</v>
      </c>
    </row>
    <row r="28" spans="1:1" ht="19.5">
      <c r="A28" s="33" t="s">
        <v>319</v>
      </c>
    </row>
    <row r="29" spans="1:1" ht="19.5">
      <c r="A29" s="33" t="s">
        <v>7</v>
      </c>
    </row>
    <row r="30" spans="1:1" ht="19.5">
      <c r="A30" s="27" t="s">
        <v>8</v>
      </c>
    </row>
    <row r="31" spans="1:1" ht="39">
      <c r="A31" s="33" t="s">
        <v>323</v>
      </c>
    </row>
    <row r="32" spans="1:1" ht="39">
      <c r="A32" s="33" t="s">
        <v>321</v>
      </c>
    </row>
    <row r="33" spans="1:1" ht="19.5">
      <c r="A33" s="27" t="s">
        <v>9</v>
      </c>
    </row>
    <row r="34" spans="1:1" ht="19.5">
      <c r="A34" s="33" t="s">
        <v>322</v>
      </c>
    </row>
    <row r="35" spans="1:1" ht="19.5">
      <c r="A35" s="33" t="s">
        <v>286</v>
      </c>
    </row>
    <row r="36" spans="1:1" ht="39">
      <c r="A36" s="25" t="s">
        <v>287</v>
      </c>
    </row>
    <row r="37" spans="1:1" ht="20.25" thickBot="1">
      <c r="A37" s="26" t="s">
        <v>10</v>
      </c>
    </row>
  </sheetData>
  <phoneticPr fontId="14" type="noConversion"/>
  <hyperlinks>
    <hyperlink ref="B1" location="預告統計資料發布時間表!A1" display="回發布時間表"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topLeftCell="A25" workbookViewId="0"/>
  </sheetViews>
  <sheetFormatPr defaultRowHeight="16.5"/>
  <cols>
    <col min="1" max="1" width="93.625" customWidth="1"/>
  </cols>
  <sheetData>
    <row r="1" spans="1:2" ht="19.5">
      <c r="A1" s="12" t="s">
        <v>1027</v>
      </c>
      <c r="B1" s="1" t="s">
        <v>13</v>
      </c>
    </row>
    <row r="2" spans="1:2" ht="19.5">
      <c r="A2" s="21" t="s">
        <v>191</v>
      </c>
    </row>
    <row r="3" spans="1:2" ht="19.5">
      <c r="A3" s="13" t="s">
        <v>147</v>
      </c>
    </row>
    <row r="4" spans="1:2" ht="19.5">
      <c r="A4" s="14" t="s">
        <v>1</v>
      </c>
    </row>
    <row r="5" spans="1:2" ht="19.5">
      <c r="A5" s="108" t="s">
        <v>965</v>
      </c>
    </row>
    <row r="6" spans="1:2" ht="19.5">
      <c r="A6" s="108" t="s">
        <v>971</v>
      </c>
    </row>
    <row r="7" spans="1:2" ht="19.5">
      <c r="A7" s="108" t="s">
        <v>972</v>
      </c>
    </row>
    <row r="8" spans="1:2" ht="19.5">
      <c r="A8" s="108" t="s">
        <v>962</v>
      </c>
    </row>
    <row r="9" spans="1:2" ht="19.5">
      <c r="A9" s="108" t="s">
        <v>973</v>
      </c>
    </row>
    <row r="10" spans="1:2" ht="19.5">
      <c r="A10" s="109" t="s">
        <v>2</v>
      </c>
    </row>
    <row r="11" spans="1:2" ht="19.5">
      <c r="A11" s="108" t="s">
        <v>974</v>
      </c>
    </row>
    <row r="12" spans="1:2" ht="97.5">
      <c r="A12" s="106" t="s">
        <v>1028</v>
      </c>
    </row>
    <row r="13" spans="1:2" ht="19.5">
      <c r="A13" s="14" t="s">
        <v>4</v>
      </c>
    </row>
    <row r="14" spans="1:2" ht="37.5">
      <c r="A14" s="17" t="s">
        <v>324</v>
      </c>
    </row>
    <row r="15" spans="1:2" ht="19.5">
      <c r="A15" s="10" t="s">
        <v>325</v>
      </c>
    </row>
    <row r="16" spans="1:2" ht="19.5">
      <c r="A16" s="9" t="s">
        <v>5</v>
      </c>
    </row>
    <row r="17" spans="1:1" ht="39">
      <c r="A17" s="10" t="s">
        <v>326</v>
      </c>
    </row>
    <row r="18" spans="1:1" ht="58.5">
      <c r="A18" s="19" t="s">
        <v>327</v>
      </c>
    </row>
    <row r="19" spans="1:1" ht="39">
      <c r="A19" s="33" t="s">
        <v>328</v>
      </c>
    </row>
    <row r="20" spans="1:1" ht="39">
      <c r="A20" s="33" t="s">
        <v>329</v>
      </c>
    </row>
    <row r="21" spans="1:1" ht="19.5">
      <c r="A21" s="10" t="s">
        <v>330</v>
      </c>
    </row>
    <row r="22" spans="1:1" ht="39">
      <c r="A22" s="10" t="s">
        <v>331</v>
      </c>
    </row>
    <row r="23" spans="1:1" ht="19.5">
      <c r="A23" s="10" t="s">
        <v>284</v>
      </c>
    </row>
    <row r="24" spans="1:1" ht="19.5">
      <c r="A24" s="33" t="s">
        <v>319</v>
      </c>
    </row>
    <row r="25" spans="1:1" ht="19.5">
      <c r="A25" s="10" t="s">
        <v>7</v>
      </c>
    </row>
    <row r="26" spans="1:1" ht="19.5">
      <c r="A26" s="14" t="s">
        <v>8</v>
      </c>
    </row>
    <row r="27" spans="1:1" ht="39">
      <c r="A27" s="10" t="s">
        <v>323</v>
      </c>
    </row>
    <row r="28" spans="1:1" ht="39">
      <c r="A28" s="10" t="s">
        <v>332</v>
      </c>
    </row>
    <row r="29" spans="1:1" ht="19.5">
      <c r="A29" s="14" t="s">
        <v>9</v>
      </c>
    </row>
    <row r="30" spans="1:1" ht="19.5">
      <c r="A30" s="10" t="s">
        <v>322</v>
      </c>
    </row>
    <row r="31" spans="1:1" ht="19.5">
      <c r="A31" s="10" t="s">
        <v>286</v>
      </c>
    </row>
    <row r="32" spans="1:1" ht="39">
      <c r="A32" s="15" t="s">
        <v>287</v>
      </c>
    </row>
    <row r="33" spans="1:1" ht="20.25" thickBot="1">
      <c r="A33" s="16" t="s">
        <v>10</v>
      </c>
    </row>
  </sheetData>
  <phoneticPr fontId="14" type="noConversion"/>
  <hyperlinks>
    <hyperlink ref="B1" location="預告統計資料發布時間表!A1" display="回發布時間表"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C43"/>
  <sheetViews>
    <sheetView workbookViewId="0">
      <selection activeCell="B1" sqref="B1"/>
    </sheetView>
  </sheetViews>
  <sheetFormatPr defaultColWidth="9" defaultRowHeight="16.5"/>
  <cols>
    <col min="1" max="1" width="100.625" customWidth="1"/>
  </cols>
  <sheetData>
    <row r="1" spans="1:3" ht="19.5">
      <c r="A1" s="12" t="s">
        <v>638</v>
      </c>
      <c r="B1" s="1" t="s">
        <v>639</v>
      </c>
    </row>
    <row r="2" spans="1:3" ht="19.5">
      <c r="A2" s="13" t="s">
        <v>640</v>
      </c>
    </row>
    <row r="3" spans="1:3" ht="19.5">
      <c r="A3" s="13" t="s">
        <v>641</v>
      </c>
    </row>
    <row r="4" spans="1:3" ht="19.5">
      <c r="A4" s="14" t="s">
        <v>1</v>
      </c>
    </row>
    <row r="5" spans="1:3" ht="19.5">
      <c r="A5" s="9" t="s">
        <v>642</v>
      </c>
    </row>
    <row r="6" spans="1:3" ht="19.5">
      <c r="A6" s="9" t="s">
        <v>643</v>
      </c>
    </row>
    <row r="7" spans="1:3" ht="19.5">
      <c r="A7" s="24" t="s">
        <v>644</v>
      </c>
    </row>
    <row r="8" spans="1:3" ht="19.5">
      <c r="A8" s="24" t="s">
        <v>645</v>
      </c>
    </row>
    <row r="9" spans="1:3" ht="19.5">
      <c r="A9" s="24" t="s">
        <v>646</v>
      </c>
    </row>
    <row r="10" spans="1:3" ht="19.5">
      <c r="A10" s="14" t="s">
        <v>2</v>
      </c>
    </row>
    <row r="11" spans="1:3" ht="19.5">
      <c r="A11" s="9" t="s">
        <v>647</v>
      </c>
    </row>
    <row r="12" spans="1:3" ht="78">
      <c r="A12" s="10" t="s">
        <v>951</v>
      </c>
    </row>
    <row r="13" spans="1:3" ht="19.5">
      <c r="A13" s="14" t="s">
        <v>4</v>
      </c>
      <c r="C13" s="11"/>
    </row>
    <row r="14" spans="1:3" ht="19.5">
      <c r="A14" s="10" t="s">
        <v>648</v>
      </c>
    </row>
    <row r="15" spans="1:3" ht="19.5">
      <c r="A15" s="10" t="s">
        <v>649</v>
      </c>
    </row>
    <row r="16" spans="1:3" ht="19.5">
      <c r="A16" s="9" t="s">
        <v>5</v>
      </c>
    </row>
    <row r="17" spans="1:1" ht="117">
      <c r="A17" s="19" t="s">
        <v>650</v>
      </c>
    </row>
    <row r="18" spans="1:1" ht="39">
      <c r="A18" s="19" t="s">
        <v>651</v>
      </c>
    </row>
    <row r="19" spans="1:1" ht="39">
      <c r="A19" s="19" t="s">
        <v>652</v>
      </c>
    </row>
    <row r="20" spans="1:1" ht="39">
      <c r="A20" s="19" t="s">
        <v>653</v>
      </c>
    </row>
    <row r="21" spans="1:1" ht="39">
      <c r="A21" s="19" t="s">
        <v>654</v>
      </c>
    </row>
    <row r="22" spans="1:1" ht="58.5">
      <c r="A22" s="19" t="s">
        <v>655</v>
      </c>
    </row>
    <row r="23" spans="1:1" ht="19.5">
      <c r="A23" s="19" t="s">
        <v>656</v>
      </c>
    </row>
    <row r="24" spans="1:1" ht="58.5">
      <c r="A24" s="19" t="s">
        <v>657</v>
      </c>
    </row>
    <row r="25" spans="1:1" ht="39">
      <c r="A25" s="19" t="s">
        <v>658</v>
      </c>
    </row>
    <row r="26" spans="1:1" ht="19.5">
      <c r="A26" s="19" t="s">
        <v>659</v>
      </c>
    </row>
    <row r="27" spans="1:1" ht="19.5">
      <c r="A27" s="19" t="s">
        <v>660</v>
      </c>
    </row>
    <row r="28" spans="1:1" ht="19.5">
      <c r="A28" s="19" t="s">
        <v>661</v>
      </c>
    </row>
    <row r="29" spans="1:1" ht="78">
      <c r="A29" s="19" t="s">
        <v>662</v>
      </c>
    </row>
    <row r="30" spans="1:1" ht="19.5">
      <c r="A30" s="19" t="s">
        <v>663</v>
      </c>
    </row>
    <row r="31" spans="1:1" ht="19.5">
      <c r="A31" s="9" t="s">
        <v>664</v>
      </c>
    </row>
    <row r="32" spans="1:1" ht="78">
      <c r="A32" s="33" t="s">
        <v>665</v>
      </c>
    </row>
    <row r="33" spans="1:1" ht="19.5">
      <c r="A33" s="31" t="s">
        <v>666</v>
      </c>
    </row>
    <row r="34" spans="1:1" ht="19.5">
      <c r="A34" s="31" t="s">
        <v>667</v>
      </c>
    </row>
    <row r="35" spans="1:1" ht="19.5">
      <c r="A35" s="31" t="s">
        <v>7</v>
      </c>
    </row>
    <row r="36" spans="1:1" ht="19.5">
      <c r="A36" s="27" t="s">
        <v>8</v>
      </c>
    </row>
    <row r="37" spans="1:1" ht="39">
      <c r="A37" s="33" t="s">
        <v>668</v>
      </c>
    </row>
    <row r="38" spans="1:1" ht="39">
      <c r="A38" s="33" t="s">
        <v>669</v>
      </c>
    </row>
    <row r="39" spans="1:1" ht="19.5">
      <c r="A39" s="27" t="s">
        <v>670</v>
      </c>
    </row>
    <row r="40" spans="1:1" ht="19.5">
      <c r="A40" s="33" t="s">
        <v>671</v>
      </c>
    </row>
    <row r="41" spans="1:1" ht="19.5">
      <c r="A41" s="33" t="s">
        <v>672</v>
      </c>
    </row>
    <row r="42" spans="1:1" ht="39">
      <c r="A42" s="25" t="s">
        <v>673</v>
      </c>
    </row>
    <row r="43" spans="1:1" ht="20.25" thickBot="1">
      <c r="A43" s="16" t="s">
        <v>10</v>
      </c>
    </row>
  </sheetData>
  <phoneticPr fontId="14" type="noConversion"/>
  <hyperlinks>
    <hyperlink ref="B1" location="預告統計資料發布時間表!A1" display="回發布時間表"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33"/>
  <sheetViews>
    <sheetView workbookViewId="0"/>
  </sheetViews>
  <sheetFormatPr defaultRowHeight="16.5"/>
  <cols>
    <col min="1" max="1" width="93.625" customWidth="1"/>
  </cols>
  <sheetData>
    <row r="1" spans="1:2" ht="19.5">
      <c r="A1" s="12" t="s">
        <v>1029</v>
      </c>
      <c r="B1" s="1" t="s">
        <v>13</v>
      </c>
    </row>
    <row r="2" spans="1:2" ht="19.5">
      <c r="A2" s="21" t="s">
        <v>191</v>
      </c>
    </row>
    <row r="3" spans="1:2" ht="19.5">
      <c r="A3" s="13" t="s">
        <v>149</v>
      </c>
    </row>
    <row r="4" spans="1:2" ht="19.5">
      <c r="A4" s="14" t="s">
        <v>1</v>
      </c>
    </row>
    <row r="5" spans="1:2" ht="19.5">
      <c r="A5" s="108" t="s">
        <v>965</v>
      </c>
    </row>
    <row r="6" spans="1:2" ht="19.5">
      <c r="A6" s="108" t="s">
        <v>971</v>
      </c>
    </row>
    <row r="7" spans="1:2" ht="19.5">
      <c r="A7" s="108" t="s">
        <v>972</v>
      </c>
    </row>
    <row r="8" spans="1:2" ht="19.5">
      <c r="A8" s="108" t="s">
        <v>962</v>
      </c>
    </row>
    <row r="9" spans="1:2" ht="19.5">
      <c r="A9" s="108" t="s">
        <v>973</v>
      </c>
    </row>
    <row r="10" spans="1:2" ht="19.5">
      <c r="A10" s="109" t="s">
        <v>2</v>
      </c>
    </row>
    <row r="11" spans="1:2" ht="19.5">
      <c r="A11" s="108" t="s">
        <v>974</v>
      </c>
    </row>
    <row r="12" spans="1:2" ht="97.5">
      <c r="A12" s="106" t="s">
        <v>1028</v>
      </c>
    </row>
    <row r="13" spans="1:2" ht="19.5">
      <c r="A13" s="14" t="s">
        <v>4</v>
      </c>
    </row>
    <row r="14" spans="1:2" ht="37.5">
      <c r="A14" s="17" t="s">
        <v>335</v>
      </c>
    </row>
    <row r="15" spans="1:2" ht="19.5">
      <c r="A15" s="33" t="s">
        <v>325</v>
      </c>
    </row>
    <row r="16" spans="1:2" ht="19.5">
      <c r="A16" s="31" t="s">
        <v>5</v>
      </c>
    </row>
    <row r="17" spans="1:1" ht="39">
      <c r="A17" s="33" t="s">
        <v>150</v>
      </c>
    </row>
    <row r="18" spans="1:1" ht="58.5">
      <c r="A18" s="33" t="s">
        <v>333</v>
      </c>
    </row>
    <row r="19" spans="1:1" ht="39">
      <c r="A19" s="33" t="s">
        <v>328</v>
      </c>
    </row>
    <row r="20" spans="1:1" ht="39">
      <c r="A20" s="33" t="s">
        <v>329</v>
      </c>
    </row>
    <row r="21" spans="1:1" ht="19.5">
      <c r="A21" s="33" t="s">
        <v>330</v>
      </c>
    </row>
    <row r="22" spans="1:1" ht="39">
      <c r="A22" s="33" t="s">
        <v>331</v>
      </c>
    </row>
    <row r="23" spans="1:1" ht="19.5">
      <c r="A23" s="33" t="s">
        <v>284</v>
      </c>
    </row>
    <row r="24" spans="1:1" ht="19.5">
      <c r="A24" s="33" t="s">
        <v>319</v>
      </c>
    </row>
    <row r="25" spans="1:1" ht="19.5">
      <c r="A25" s="33" t="s">
        <v>7</v>
      </c>
    </row>
    <row r="26" spans="1:1" ht="19.5">
      <c r="A26" s="27" t="s">
        <v>8</v>
      </c>
    </row>
    <row r="27" spans="1:1" ht="39">
      <c r="A27" s="33" t="s">
        <v>323</v>
      </c>
    </row>
    <row r="28" spans="1:1" ht="39">
      <c r="A28" s="33" t="s">
        <v>321</v>
      </c>
    </row>
    <row r="29" spans="1:1" ht="19.5">
      <c r="A29" s="27" t="s">
        <v>9</v>
      </c>
    </row>
    <row r="30" spans="1:1" ht="19.5">
      <c r="A30" s="33" t="s">
        <v>334</v>
      </c>
    </row>
    <row r="31" spans="1:1" ht="19.5">
      <c r="A31" s="33" t="s">
        <v>286</v>
      </c>
    </row>
    <row r="32" spans="1:1" ht="39">
      <c r="A32" s="25" t="s">
        <v>287</v>
      </c>
    </row>
    <row r="33" spans="1:1" ht="20.25" thickBot="1">
      <c r="A33" s="26" t="s">
        <v>10</v>
      </c>
    </row>
  </sheetData>
  <phoneticPr fontId="14" type="noConversion"/>
  <hyperlinks>
    <hyperlink ref="B1" location="預告統計資料發布時間表!A1" display="回發布時間表"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4.9989318521683403E-2"/>
  </sheetPr>
  <dimension ref="A1:B44"/>
  <sheetViews>
    <sheetView topLeftCell="A37" workbookViewId="0"/>
  </sheetViews>
  <sheetFormatPr defaultRowHeight="16.5"/>
  <cols>
    <col min="1" max="1" width="93.625" customWidth="1"/>
  </cols>
  <sheetData>
    <row r="1" spans="1:2" ht="39">
      <c r="A1" s="22" t="s">
        <v>1030</v>
      </c>
      <c r="B1" s="1" t="s">
        <v>13</v>
      </c>
    </row>
    <row r="2" spans="1:2" ht="19.5">
      <c r="A2" s="21" t="s">
        <v>191</v>
      </c>
    </row>
    <row r="3" spans="1:2" ht="19.5">
      <c r="A3" s="23" t="s">
        <v>151</v>
      </c>
    </row>
    <row r="4" spans="1:2" ht="19.5">
      <c r="A4" s="14" t="s">
        <v>1</v>
      </c>
    </row>
    <row r="5" spans="1:2" ht="19.5">
      <c r="A5" s="108" t="s">
        <v>965</v>
      </c>
    </row>
    <row r="6" spans="1:2" ht="19.5">
      <c r="A6" s="108" t="s">
        <v>971</v>
      </c>
    </row>
    <row r="7" spans="1:2" ht="19.5">
      <c r="A7" s="108" t="s">
        <v>972</v>
      </c>
    </row>
    <row r="8" spans="1:2" ht="19.5">
      <c r="A8" s="108" t="s">
        <v>962</v>
      </c>
    </row>
    <row r="9" spans="1:2" ht="19.5">
      <c r="A9" s="108" t="s">
        <v>973</v>
      </c>
    </row>
    <row r="10" spans="1:2" ht="19.5">
      <c r="A10" s="109" t="s">
        <v>2</v>
      </c>
    </row>
    <row r="11" spans="1:2" ht="19.5">
      <c r="A11" s="108" t="s">
        <v>974</v>
      </c>
    </row>
    <row r="12" spans="1:2" ht="97.5">
      <c r="A12" s="106" t="s">
        <v>1028</v>
      </c>
    </row>
    <row r="13" spans="1:2" ht="19.5">
      <c r="A13" s="14" t="s">
        <v>4</v>
      </c>
    </row>
    <row r="14" spans="1:2" ht="37.5">
      <c r="A14" s="17" t="s">
        <v>336</v>
      </c>
    </row>
    <row r="15" spans="1:2" ht="19.5">
      <c r="A15" s="10" t="s">
        <v>337</v>
      </c>
    </row>
    <row r="16" spans="1:2" ht="19.5">
      <c r="A16" s="9" t="s">
        <v>5</v>
      </c>
    </row>
    <row r="17" spans="1:1" ht="19.5">
      <c r="A17" s="19" t="s">
        <v>338</v>
      </c>
    </row>
    <row r="18" spans="1:1" ht="19.5">
      <c r="A18" s="19" t="s">
        <v>339</v>
      </c>
    </row>
    <row r="19" spans="1:1" ht="39">
      <c r="A19" s="19" t="s">
        <v>340</v>
      </c>
    </row>
    <row r="20" spans="1:1" ht="19.5">
      <c r="A20" s="19" t="s">
        <v>341</v>
      </c>
    </row>
    <row r="21" spans="1:1" ht="39">
      <c r="A21" s="19" t="s">
        <v>342</v>
      </c>
    </row>
    <row r="22" spans="1:1" ht="19.5">
      <c r="A22" s="19" t="s">
        <v>343</v>
      </c>
    </row>
    <row r="23" spans="1:1" ht="58.5">
      <c r="A23" s="19" t="s">
        <v>344</v>
      </c>
    </row>
    <row r="24" spans="1:1" ht="19.5">
      <c r="A24" s="19" t="s">
        <v>345</v>
      </c>
    </row>
    <row r="25" spans="1:1" ht="19.5">
      <c r="A25" s="19" t="s">
        <v>346</v>
      </c>
    </row>
    <row r="26" spans="1:1" ht="58.5">
      <c r="A26" s="19" t="s">
        <v>347</v>
      </c>
    </row>
    <row r="27" spans="1:1" ht="39">
      <c r="A27" s="19" t="s">
        <v>348</v>
      </c>
    </row>
    <row r="28" spans="1:1" ht="58.5">
      <c r="A28" s="19" t="s">
        <v>349</v>
      </c>
    </row>
    <row r="29" spans="1:1" ht="19.5">
      <c r="A29" s="19" t="s">
        <v>350</v>
      </c>
    </row>
    <row r="30" spans="1:1" ht="39">
      <c r="A30" s="19" t="s">
        <v>351</v>
      </c>
    </row>
    <row r="31" spans="1:1" ht="19.5">
      <c r="A31" s="19" t="s">
        <v>352</v>
      </c>
    </row>
    <row r="32" spans="1:1" ht="19.5">
      <c r="A32" s="10" t="s">
        <v>355</v>
      </c>
    </row>
    <row r="33" spans="1:1" ht="39">
      <c r="A33" s="10" t="s">
        <v>353</v>
      </c>
    </row>
    <row r="34" spans="1:1" ht="19.5">
      <c r="A34" s="10" t="s">
        <v>284</v>
      </c>
    </row>
    <row r="35" spans="1:1" ht="19.5">
      <c r="A35" s="10" t="s">
        <v>319</v>
      </c>
    </row>
    <row r="36" spans="1:1" ht="19.5">
      <c r="A36" s="10" t="s">
        <v>7</v>
      </c>
    </row>
    <row r="37" spans="1:1" ht="19.5">
      <c r="A37" s="14" t="s">
        <v>8</v>
      </c>
    </row>
    <row r="38" spans="1:1" ht="58.5">
      <c r="A38" s="10" t="s">
        <v>320</v>
      </c>
    </row>
    <row r="39" spans="1:1" ht="39">
      <c r="A39" s="10" t="s">
        <v>321</v>
      </c>
    </row>
    <row r="40" spans="1:1" ht="19.5">
      <c r="A40" s="14" t="s">
        <v>9</v>
      </c>
    </row>
    <row r="41" spans="1:1" ht="39">
      <c r="A41" s="10" t="s">
        <v>354</v>
      </c>
    </row>
    <row r="42" spans="1:1" ht="19.5">
      <c r="A42" s="10" t="s">
        <v>286</v>
      </c>
    </row>
    <row r="43" spans="1:1" ht="39">
      <c r="A43" s="15" t="s">
        <v>287</v>
      </c>
    </row>
    <row r="44" spans="1:1" ht="20.25" thickBot="1">
      <c r="A44" s="16" t="s">
        <v>10</v>
      </c>
    </row>
  </sheetData>
  <phoneticPr fontId="14" type="noConversion"/>
  <hyperlinks>
    <hyperlink ref="B1" location="預告統計資料發布時間表!A1" display="回發布時間表"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DDFFF9"/>
  </sheetPr>
  <dimension ref="A1:B34"/>
  <sheetViews>
    <sheetView topLeftCell="A37" zoomScaleNormal="100" workbookViewId="0">
      <selection activeCell="A28" sqref="A28"/>
    </sheetView>
  </sheetViews>
  <sheetFormatPr defaultRowHeight="16.5"/>
  <cols>
    <col min="1" max="1" width="93.625" customWidth="1"/>
  </cols>
  <sheetData>
    <row r="1" spans="1:2" ht="19.5">
      <c r="A1" s="12" t="s">
        <v>1031</v>
      </c>
      <c r="B1" s="1" t="s">
        <v>13</v>
      </c>
    </row>
    <row r="2" spans="1:2" ht="19.5">
      <c r="A2" s="21" t="s">
        <v>194</v>
      </c>
    </row>
    <row r="3" spans="1:2" ht="19.5">
      <c r="A3" s="13" t="s">
        <v>195</v>
      </c>
    </row>
    <row r="4" spans="1:2" ht="19.5">
      <c r="A4" s="14" t="s">
        <v>1</v>
      </c>
    </row>
    <row r="5" spans="1:2" ht="19.5">
      <c r="A5" s="108" t="s">
        <v>965</v>
      </c>
    </row>
    <row r="6" spans="1:2" ht="19.5">
      <c r="A6" s="108" t="s">
        <v>1032</v>
      </c>
    </row>
    <row r="7" spans="1:2" ht="19.5">
      <c r="A7" s="108" t="s">
        <v>1033</v>
      </c>
    </row>
    <row r="8" spans="1:2" ht="19.5">
      <c r="A8" s="108" t="s">
        <v>962</v>
      </c>
    </row>
    <row r="9" spans="1:2" ht="19.5">
      <c r="A9" s="108" t="s">
        <v>1034</v>
      </c>
    </row>
    <row r="10" spans="1:2" ht="19.5">
      <c r="A10" s="109" t="s">
        <v>2</v>
      </c>
    </row>
    <row r="11" spans="1:2" ht="19.5">
      <c r="A11" s="108" t="s">
        <v>974</v>
      </c>
    </row>
    <row r="12" spans="1:2" ht="97.5">
      <c r="A12" s="106" t="s">
        <v>969</v>
      </c>
    </row>
    <row r="13" spans="1:2" ht="19.5">
      <c r="A13" s="14" t="s">
        <v>4</v>
      </c>
    </row>
    <row r="14" spans="1:2" ht="37.5">
      <c r="A14" s="32" t="s">
        <v>360</v>
      </c>
    </row>
    <row r="15" spans="1:2" ht="19.5">
      <c r="A15" s="33" t="s">
        <v>359</v>
      </c>
    </row>
    <row r="16" spans="1:2" ht="19.5">
      <c r="A16" s="9" t="s">
        <v>5</v>
      </c>
    </row>
    <row r="17" spans="1:1" ht="39">
      <c r="A17" s="19" t="s">
        <v>197</v>
      </c>
    </row>
    <row r="18" spans="1:1" ht="19.5">
      <c r="A18" s="19" t="s">
        <v>199</v>
      </c>
    </row>
    <row r="19" spans="1:1" ht="39">
      <c r="A19" s="19" t="s">
        <v>198</v>
      </c>
    </row>
    <row r="20" spans="1:1" ht="39">
      <c r="A20" s="19" t="s">
        <v>200</v>
      </c>
    </row>
    <row r="21" spans="1:1" ht="19.5">
      <c r="A21" s="19" t="s">
        <v>201</v>
      </c>
    </row>
    <row r="22" spans="1:1" ht="19.5">
      <c r="A22" s="10" t="s">
        <v>148</v>
      </c>
    </row>
    <row r="23" spans="1:1" ht="39">
      <c r="A23" s="10" t="s">
        <v>196</v>
      </c>
    </row>
    <row r="24" spans="1:1" ht="19.5">
      <c r="A24" s="10" t="s">
        <v>25</v>
      </c>
    </row>
    <row r="25" spans="1:1" ht="19.5">
      <c r="A25" s="33" t="s">
        <v>1049</v>
      </c>
    </row>
    <row r="26" spans="1:1" ht="19.5">
      <c r="A26" s="10" t="s">
        <v>358</v>
      </c>
    </row>
    <row r="27" spans="1:1" ht="19.5">
      <c r="A27" s="14" t="s">
        <v>8</v>
      </c>
    </row>
    <row r="28" spans="1:1" ht="39">
      <c r="A28" s="33" t="s">
        <v>1050</v>
      </c>
    </row>
    <row r="29" spans="1:1" ht="39">
      <c r="A29" s="10" t="s">
        <v>357</v>
      </c>
    </row>
    <row r="30" spans="1:1" ht="19.5">
      <c r="A30" s="14" t="s">
        <v>9</v>
      </c>
    </row>
    <row r="31" spans="1:1" ht="78">
      <c r="A31" s="10" t="s">
        <v>356</v>
      </c>
    </row>
    <row r="32" spans="1:1" ht="19.5">
      <c r="A32" s="10" t="s">
        <v>26</v>
      </c>
    </row>
    <row r="33" spans="1:1" ht="39">
      <c r="A33" s="15" t="s">
        <v>12</v>
      </c>
    </row>
    <row r="34" spans="1:1" ht="20.25" thickBot="1">
      <c r="A34" s="16" t="s">
        <v>10</v>
      </c>
    </row>
  </sheetData>
  <phoneticPr fontId="14" type="noConversion"/>
  <hyperlinks>
    <hyperlink ref="B1" location="預告統計資料發布時間表!A1" display="回發布時間表" xr:uid="{00000000-0004-0000-3300-000000000000}"/>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5" tint="0.39997558519241921"/>
  </sheetPr>
  <dimension ref="A1:B32"/>
  <sheetViews>
    <sheetView workbookViewId="0">
      <selection activeCell="B1" sqref="B1:B1048576"/>
    </sheetView>
  </sheetViews>
  <sheetFormatPr defaultRowHeight="16.5"/>
  <cols>
    <col min="1" max="1" width="97.5" customWidth="1"/>
  </cols>
  <sheetData>
    <row r="1" spans="1:2" ht="19.5">
      <c r="A1" s="12" t="s">
        <v>1035</v>
      </c>
      <c r="B1" s="1" t="s">
        <v>13</v>
      </c>
    </row>
    <row r="2" spans="1:2" ht="19.5">
      <c r="A2" s="21" t="s">
        <v>204</v>
      </c>
    </row>
    <row r="3" spans="1:2" ht="19.5">
      <c r="A3" s="13" t="s">
        <v>203</v>
      </c>
    </row>
    <row r="4" spans="1:2" ht="19.5">
      <c r="A4" s="14" t="s">
        <v>1</v>
      </c>
    </row>
    <row r="5" spans="1:2" ht="19.5">
      <c r="A5" s="108" t="s">
        <v>965</v>
      </c>
    </row>
    <row r="6" spans="1:2" ht="19.5">
      <c r="A6" s="108" t="s">
        <v>1032</v>
      </c>
    </row>
    <row r="7" spans="1:2" ht="19.5">
      <c r="A7" s="108" t="s">
        <v>1033</v>
      </c>
    </row>
    <row r="8" spans="1:2" ht="19.5">
      <c r="A8" s="108" t="s">
        <v>962</v>
      </c>
    </row>
    <row r="9" spans="1:2" ht="19.5">
      <c r="A9" s="108" t="s">
        <v>1034</v>
      </c>
    </row>
    <row r="10" spans="1:2" ht="19.5">
      <c r="A10" s="109" t="s">
        <v>2</v>
      </c>
    </row>
    <row r="11" spans="1:2" ht="19.5">
      <c r="A11" s="108" t="s">
        <v>974</v>
      </c>
    </row>
    <row r="12" spans="1:2" ht="97.5">
      <c r="A12" s="106" t="s">
        <v>1036</v>
      </c>
    </row>
    <row r="13" spans="1:2" ht="19.5">
      <c r="A13" s="14" t="s">
        <v>4</v>
      </c>
    </row>
    <row r="14" spans="1:2" ht="18.75">
      <c r="A14" s="34" t="s">
        <v>367</v>
      </c>
    </row>
    <row r="15" spans="1:2" ht="19.5">
      <c r="A15" s="19" t="s">
        <v>361</v>
      </c>
    </row>
    <row r="16" spans="1:2" ht="19.5">
      <c r="A16" s="35" t="s">
        <v>5</v>
      </c>
    </row>
    <row r="17" spans="1:1" ht="19.5">
      <c r="A17" s="34" t="s">
        <v>362</v>
      </c>
    </row>
    <row r="18" spans="1:1" ht="37.5">
      <c r="A18" s="34" t="s">
        <v>363</v>
      </c>
    </row>
    <row r="19" spans="1:1" ht="18.75">
      <c r="A19" s="34" t="s">
        <v>364</v>
      </c>
    </row>
    <row r="20" spans="1:1" ht="19.5">
      <c r="A20" s="19" t="s">
        <v>6</v>
      </c>
    </row>
    <row r="21" spans="1:1" ht="19.5">
      <c r="A21" s="19" t="s">
        <v>365</v>
      </c>
    </row>
    <row r="22" spans="1:1" ht="19.5">
      <c r="A22" s="19" t="s">
        <v>284</v>
      </c>
    </row>
    <row r="23" spans="1:1" ht="19.5">
      <c r="A23" s="33" t="s">
        <v>1051</v>
      </c>
    </row>
    <row r="24" spans="1:1" ht="19.5">
      <c r="A24" s="19" t="s">
        <v>7</v>
      </c>
    </row>
    <row r="25" spans="1:1" ht="19.5">
      <c r="A25" s="36" t="s">
        <v>8</v>
      </c>
    </row>
    <row r="26" spans="1:1" ht="39">
      <c r="A26" s="33" t="s">
        <v>1052</v>
      </c>
    </row>
    <row r="27" spans="1:1" ht="39">
      <c r="A27" s="19" t="s">
        <v>304</v>
      </c>
    </row>
    <row r="28" spans="1:1" ht="19.5">
      <c r="A28" s="36" t="s">
        <v>9</v>
      </c>
    </row>
    <row r="29" spans="1:1" ht="58.5">
      <c r="A29" s="19" t="s">
        <v>366</v>
      </c>
    </row>
    <row r="30" spans="1:1" ht="19.5">
      <c r="A30" s="10" t="s">
        <v>286</v>
      </c>
    </row>
    <row r="31" spans="1:1" ht="39">
      <c r="A31" s="15" t="s">
        <v>287</v>
      </c>
    </row>
    <row r="32" spans="1:1" ht="20.25" thickBot="1">
      <c r="A32" s="16" t="s">
        <v>10</v>
      </c>
    </row>
  </sheetData>
  <phoneticPr fontId="5" type="noConversion"/>
  <hyperlinks>
    <hyperlink ref="B1" location="預告統計資料發布時間表!A1" display="回發布時間表" xr:uid="{00000000-0004-0000-34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9F51-AD42-4581-A495-B8CC926A1DDA}">
  <dimension ref="A1:L135"/>
  <sheetViews>
    <sheetView workbookViewId="0">
      <selection activeCell="L1" sqref="L1"/>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266" t="s">
        <v>1105</v>
      </c>
      <c r="B1" s="266"/>
      <c r="C1" s="266"/>
      <c r="D1" s="266"/>
      <c r="E1" s="124"/>
      <c r="F1" s="125"/>
      <c r="G1" s="125"/>
      <c r="H1" s="125"/>
      <c r="I1" s="125"/>
      <c r="J1" s="126" t="s">
        <v>1106</v>
      </c>
      <c r="K1" s="127" t="s">
        <v>1107</v>
      </c>
      <c r="L1" s="1" t="s">
        <v>13</v>
      </c>
    </row>
    <row r="2" spans="1:12" ht="19.5">
      <c r="A2" s="267" t="s">
        <v>1108</v>
      </c>
      <c r="B2" s="267"/>
      <c r="C2" s="267"/>
      <c r="D2" s="267"/>
      <c r="E2" s="128" t="s">
        <v>1109</v>
      </c>
      <c r="F2" s="129"/>
      <c r="G2" s="129"/>
      <c r="H2" s="129"/>
      <c r="I2" s="129"/>
      <c r="J2" s="126" t="s">
        <v>1110</v>
      </c>
      <c r="K2" s="130" t="s">
        <v>1111</v>
      </c>
    </row>
    <row r="3" spans="1:12" ht="32.25">
      <c r="A3" s="268" t="s">
        <v>1112</v>
      </c>
      <c r="B3" s="269"/>
      <c r="C3" s="269"/>
      <c r="D3" s="269"/>
      <c r="E3" s="269"/>
      <c r="F3" s="269"/>
      <c r="G3" s="269"/>
      <c r="H3" s="269"/>
      <c r="I3" s="269"/>
      <c r="J3" s="269"/>
      <c r="K3" s="269"/>
    </row>
    <row r="4" spans="1:12" ht="19.5">
      <c r="A4" s="131"/>
      <c r="B4" s="131"/>
      <c r="C4" s="131"/>
      <c r="D4" s="131"/>
      <c r="E4" s="132" t="s">
        <v>1113</v>
      </c>
      <c r="F4" s="133"/>
      <c r="G4" s="134" t="s">
        <v>1114</v>
      </c>
      <c r="H4" s="125"/>
      <c r="I4" s="133"/>
      <c r="J4" s="133"/>
      <c r="K4" s="135" t="s">
        <v>1115</v>
      </c>
    </row>
    <row r="5" spans="1:12" ht="19.5">
      <c r="A5" s="259" t="s">
        <v>1116</v>
      </c>
      <c r="B5" s="260"/>
      <c r="C5" s="260"/>
      <c r="D5" s="260"/>
      <c r="E5" s="261"/>
      <c r="F5" s="270" t="s">
        <v>1117</v>
      </c>
      <c r="G5" s="271"/>
      <c r="H5" s="137" t="s">
        <v>1118</v>
      </c>
      <c r="I5" s="138" t="s">
        <v>1119</v>
      </c>
      <c r="J5" s="137" t="s">
        <v>1120</v>
      </c>
      <c r="K5" s="139" t="s">
        <v>1121</v>
      </c>
    </row>
    <row r="6" spans="1:12" ht="19.5">
      <c r="A6" s="262"/>
      <c r="B6" s="262"/>
      <c r="C6" s="262"/>
      <c r="D6" s="262"/>
      <c r="E6" s="263"/>
      <c r="F6" s="126" t="s">
        <v>1122</v>
      </c>
      <c r="G6" s="126" t="s">
        <v>1123</v>
      </c>
      <c r="H6" s="126" t="s">
        <v>1122</v>
      </c>
      <c r="I6" s="126" t="s">
        <v>1123</v>
      </c>
      <c r="J6" s="126" t="s">
        <v>1122</v>
      </c>
      <c r="K6" s="136" t="s">
        <v>1123</v>
      </c>
    </row>
    <row r="7" spans="1:12" ht="17.25">
      <c r="A7" s="140"/>
      <c r="B7" s="141" t="s">
        <v>1124</v>
      </c>
      <c r="C7" s="140"/>
      <c r="D7" s="140"/>
      <c r="E7" s="140"/>
      <c r="F7" s="142">
        <f t="shared" ref="F7:G13" si="0">H7+J7</f>
        <v>64318930</v>
      </c>
      <c r="G7" s="142">
        <f t="shared" si="0"/>
        <v>373626363</v>
      </c>
      <c r="H7" s="142">
        <f>H8+H18+H19+H20+H21+H22+H25+H31+H34+H35+H36</f>
        <v>41016695</v>
      </c>
      <c r="I7" s="142">
        <f>I8+I18+I19+I20+I21+I22+I25+I31+I34+I35+I36</f>
        <v>273616169</v>
      </c>
      <c r="J7" s="142">
        <f>J8+J18+J19+J20+J21+J22+J25+J31+J34+J35+J36</f>
        <v>23302235</v>
      </c>
      <c r="K7" s="142">
        <f>K8+K18+K19+K20+K21+K22+K25+K31+K34+K35+K36</f>
        <v>100010194</v>
      </c>
    </row>
    <row r="8" spans="1:12" ht="17.25">
      <c r="A8" s="143"/>
      <c r="B8" s="143"/>
      <c r="C8" s="144" t="s">
        <v>1125</v>
      </c>
      <c r="D8" s="143"/>
      <c r="E8" s="143"/>
      <c r="F8" s="142">
        <f t="shared" si="0"/>
        <v>11392011</v>
      </c>
      <c r="G8" s="142">
        <f t="shared" si="0"/>
        <v>162952078</v>
      </c>
      <c r="H8" s="142">
        <f>H9+H10+H11+H12+H13+H16+H17</f>
        <v>11392011</v>
      </c>
      <c r="I8" s="142">
        <f>I9+I10+I11+I12+I13+I16+I17</f>
        <v>162952078</v>
      </c>
      <c r="J8" s="142">
        <f>J9+J10+J11+J12+J13+J16+J17</f>
        <v>0</v>
      </c>
      <c r="K8" s="142">
        <f>K9+K10+K11+K12+K13+K16+K17</f>
        <v>0</v>
      </c>
    </row>
    <row r="9" spans="1:12" ht="17.25">
      <c r="A9" s="143"/>
      <c r="B9" s="143"/>
      <c r="C9" s="144"/>
      <c r="D9" s="143" t="s">
        <v>1126</v>
      </c>
      <c r="E9" s="140"/>
      <c r="F9" s="142">
        <f t="shared" si="0"/>
        <v>22647</v>
      </c>
      <c r="G9" s="142">
        <f t="shared" si="0"/>
        <v>5989430</v>
      </c>
      <c r="H9" s="142">
        <v>22647</v>
      </c>
      <c r="I9" s="142">
        <v>5989430</v>
      </c>
      <c r="J9" s="142"/>
      <c r="K9" s="145"/>
    </row>
    <row r="10" spans="1:12" ht="17.25">
      <c r="A10" s="143"/>
      <c r="B10" s="143"/>
      <c r="C10" s="144"/>
      <c r="D10" s="143" t="s">
        <v>1127</v>
      </c>
      <c r="E10" s="143"/>
      <c r="F10" s="142">
        <f t="shared" si="0"/>
        <v>32463</v>
      </c>
      <c r="G10" s="142">
        <f t="shared" si="0"/>
        <v>391515</v>
      </c>
      <c r="H10" s="142">
        <v>32463</v>
      </c>
      <c r="I10" s="142">
        <v>391515</v>
      </c>
      <c r="J10" s="142"/>
      <c r="K10" s="145"/>
    </row>
    <row r="11" spans="1:12" ht="17.25">
      <c r="A11" s="143"/>
      <c r="B11" s="143"/>
      <c r="C11" s="144"/>
      <c r="D11" s="143" t="s">
        <v>1128</v>
      </c>
      <c r="E11" s="143"/>
      <c r="F11" s="142">
        <f t="shared" si="0"/>
        <v>17601</v>
      </c>
      <c r="G11" s="142">
        <f t="shared" si="0"/>
        <v>686235</v>
      </c>
      <c r="H11" s="142">
        <v>17601</v>
      </c>
      <c r="I11" s="142">
        <v>686235</v>
      </c>
      <c r="J11" s="142"/>
      <c r="K11" s="145"/>
    </row>
    <row r="12" spans="1:12" ht="17.25">
      <c r="A12" s="143"/>
      <c r="B12" s="143"/>
      <c r="C12" s="144"/>
      <c r="D12" s="143" t="s">
        <v>1129</v>
      </c>
      <c r="E12" s="143"/>
      <c r="F12" s="142">
        <f t="shared" si="0"/>
        <v>0</v>
      </c>
      <c r="G12" s="142">
        <f t="shared" si="0"/>
        <v>5900892</v>
      </c>
      <c r="H12" s="142">
        <v>0</v>
      </c>
      <c r="I12" s="142">
        <v>5900892</v>
      </c>
      <c r="J12" s="142"/>
      <c r="K12" s="145"/>
    </row>
    <row r="13" spans="1:12" ht="17.25">
      <c r="A13" s="143"/>
      <c r="B13" s="143"/>
      <c r="C13" s="144"/>
      <c r="D13" s="143" t="s">
        <v>1130</v>
      </c>
      <c r="E13" s="143"/>
      <c r="F13" s="142">
        <f t="shared" si="0"/>
        <v>902384</v>
      </c>
      <c r="G13" s="142">
        <f t="shared" si="0"/>
        <v>2265064</v>
      </c>
      <c r="H13" s="142">
        <f>SUM(H14:H15)</f>
        <v>902384</v>
      </c>
      <c r="I13" s="142">
        <f>SUM(I14:I15)</f>
        <v>2265064</v>
      </c>
      <c r="J13" s="142">
        <f>SUM(J14:J15)</f>
        <v>0</v>
      </c>
      <c r="K13" s="142">
        <f>SUM(K14:K15)</f>
        <v>0</v>
      </c>
    </row>
    <row r="14" spans="1:12" ht="17.25">
      <c r="A14" s="143"/>
      <c r="B14" s="143"/>
      <c r="C14" s="144"/>
      <c r="D14" s="143"/>
      <c r="E14" s="143" t="s">
        <v>1131</v>
      </c>
      <c r="F14" s="142"/>
      <c r="G14" s="142"/>
      <c r="H14" s="142"/>
      <c r="I14" s="142"/>
      <c r="J14" s="142"/>
      <c r="K14" s="145"/>
    </row>
    <row r="15" spans="1:12" ht="17.25">
      <c r="A15" s="143"/>
      <c r="B15" s="143"/>
      <c r="C15" s="144"/>
      <c r="D15" s="143"/>
      <c r="E15" s="143" t="s">
        <v>1132</v>
      </c>
      <c r="F15" s="142">
        <f>H15+J15</f>
        <v>902384</v>
      </c>
      <c r="G15" s="142">
        <f>I15+K15</f>
        <v>2265064</v>
      </c>
      <c r="H15" s="142">
        <v>902384</v>
      </c>
      <c r="I15" s="142">
        <v>2265064</v>
      </c>
      <c r="J15" s="142"/>
      <c r="K15" s="145"/>
    </row>
    <row r="16" spans="1:12" ht="17.25">
      <c r="A16" s="143"/>
      <c r="B16" s="143"/>
      <c r="C16" s="144"/>
      <c r="D16" s="143" t="s">
        <v>1133</v>
      </c>
      <c r="E16" s="143"/>
      <c r="F16" s="142">
        <f>H16+J16</f>
        <v>10416916</v>
      </c>
      <c r="G16" s="142">
        <f>I16+K16</f>
        <v>147718942</v>
      </c>
      <c r="H16" s="142">
        <v>10416916</v>
      </c>
      <c r="I16" s="142">
        <v>147718942</v>
      </c>
      <c r="J16" s="142"/>
      <c r="K16" s="145"/>
    </row>
    <row r="17" spans="1:11" ht="17.25">
      <c r="A17" s="143"/>
      <c r="B17" s="143"/>
      <c r="C17" s="144"/>
      <c r="D17" s="143" t="s">
        <v>1134</v>
      </c>
      <c r="E17" s="143"/>
      <c r="F17" s="142"/>
      <c r="G17" s="142"/>
      <c r="H17" s="142"/>
      <c r="I17" s="142"/>
      <c r="J17" s="142"/>
      <c r="K17" s="145"/>
    </row>
    <row r="18" spans="1:11" ht="17.25">
      <c r="A18" s="143"/>
      <c r="B18" s="143"/>
      <c r="C18" s="146" t="s">
        <v>1135</v>
      </c>
      <c r="D18" s="143"/>
      <c r="E18" s="143"/>
      <c r="F18" s="142"/>
      <c r="G18" s="142"/>
      <c r="H18" s="142"/>
      <c r="I18" s="142"/>
      <c r="J18" s="142"/>
      <c r="K18" s="145"/>
    </row>
    <row r="19" spans="1:11" ht="17.25">
      <c r="A19" s="143"/>
      <c r="B19" s="143"/>
      <c r="C19" s="146" t="s">
        <v>1136</v>
      </c>
      <c r="D19" s="143"/>
      <c r="E19" s="143"/>
      <c r="F19" s="142">
        <f>H19+J19</f>
        <v>1286</v>
      </c>
      <c r="G19" s="142">
        <f>I19+K19</f>
        <v>211295</v>
      </c>
      <c r="H19" s="142">
        <v>1286</v>
      </c>
      <c r="I19" s="142">
        <v>211295</v>
      </c>
      <c r="J19" s="142"/>
      <c r="K19" s="145"/>
    </row>
    <row r="20" spans="1:11" ht="17.25">
      <c r="A20" s="143"/>
      <c r="B20" s="143"/>
      <c r="C20" s="146" t="s">
        <v>1137</v>
      </c>
      <c r="D20" s="143"/>
      <c r="E20" s="143"/>
      <c r="F20" s="142">
        <f>H20+J20</f>
        <v>1034895</v>
      </c>
      <c r="G20" s="142">
        <f>I20+K20</f>
        <v>11420237</v>
      </c>
      <c r="H20" s="142">
        <v>1034895</v>
      </c>
      <c r="I20" s="142">
        <v>11420237</v>
      </c>
      <c r="J20" s="142"/>
      <c r="K20" s="145"/>
    </row>
    <row r="21" spans="1:11" ht="17.25">
      <c r="A21" s="143"/>
      <c r="B21" s="143"/>
      <c r="C21" s="146" t="s">
        <v>1138</v>
      </c>
      <c r="D21" s="143"/>
      <c r="E21" s="143"/>
      <c r="F21" s="142"/>
      <c r="G21" s="142"/>
      <c r="H21" s="142"/>
      <c r="I21" s="142"/>
      <c r="J21" s="142"/>
      <c r="K21" s="145"/>
    </row>
    <row r="22" spans="1:11" ht="17.25">
      <c r="A22" s="143"/>
      <c r="B22" s="143"/>
      <c r="C22" s="146" t="s">
        <v>1139</v>
      </c>
      <c r="D22" s="143"/>
      <c r="E22" s="143"/>
      <c r="F22" s="142">
        <f t="shared" ref="F22:G24" si="1">H22+J22</f>
        <v>36867</v>
      </c>
      <c r="G22" s="142">
        <f t="shared" si="1"/>
        <v>5601141</v>
      </c>
      <c r="H22" s="142">
        <f>SUM(H23:H24)</f>
        <v>36867</v>
      </c>
      <c r="I22" s="142">
        <f>SUM(I23:I24)</f>
        <v>5601141</v>
      </c>
      <c r="J22" s="142">
        <f>SUM(J23:J24)</f>
        <v>0</v>
      </c>
      <c r="K22" s="142">
        <f>SUM(K23:K24)</f>
        <v>0</v>
      </c>
    </row>
    <row r="23" spans="1:11" ht="17.25">
      <c r="A23" s="143"/>
      <c r="B23" s="143"/>
      <c r="C23" s="140"/>
      <c r="D23" s="146" t="s">
        <v>1140</v>
      </c>
      <c r="E23" s="143"/>
      <c r="F23" s="142">
        <f t="shared" si="1"/>
        <v>24167</v>
      </c>
      <c r="G23" s="142">
        <f t="shared" si="1"/>
        <v>5238261</v>
      </c>
      <c r="H23" s="142">
        <v>24167</v>
      </c>
      <c r="I23" s="142">
        <v>5238261</v>
      </c>
      <c r="J23" s="142"/>
      <c r="K23" s="145"/>
    </row>
    <row r="24" spans="1:11" ht="17.25">
      <c r="A24" s="143"/>
      <c r="B24" s="143"/>
      <c r="C24" s="143"/>
      <c r="D24" s="143" t="s">
        <v>1141</v>
      </c>
      <c r="E24" s="143"/>
      <c r="F24" s="142">
        <f t="shared" si="1"/>
        <v>12700</v>
      </c>
      <c r="G24" s="142">
        <f t="shared" si="1"/>
        <v>362880</v>
      </c>
      <c r="H24" s="142">
        <v>12700</v>
      </c>
      <c r="I24" s="142">
        <v>362880</v>
      </c>
      <c r="J24" s="142"/>
      <c r="K24" s="145"/>
    </row>
    <row r="25" spans="1:11" ht="17.25">
      <c r="A25" s="143"/>
      <c r="B25" s="143"/>
      <c r="C25" s="143" t="s">
        <v>1142</v>
      </c>
      <c r="D25" s="143"/>
      <c r="E25" s="143"/>
      <c r="F25" s="142"/>
      <c r="G25" s="142"/>
      <c r="H25" s="142"/>
      <c r="I25" s="142"/>
      <c r="J25" s="142"/>
      <c r="K25" s="145"/>
    </row>
    <row r="26" spans="1:11" ht="17.25">
      <c r="A26" s="143"/>
      <c r="B26" s="143"/>
      <c r="C26" s="143"/>
      <c r="D26" s="143" t="s">
        <v>1143</v>
      </c>
      <c r="E26" s="143"/>
      <c r="F26" s="142"/>
      <c r="G26" s="142"/>
      <c r="H26" s="142"/>
      <c r="I26" s="142"/>
      <c r="J26" s="142"/>
      <c r="K26" s="145"/>
    </row>
    <row r="27" spans="1:11" ht="17.25">
      <c r="A27" s="143"/>
      <c r="B27" s="143"/>
      <c r="C27" s="143"/>
      <c r="D27" s="143" t="s">
        <v>1144</v>
      </c>
      <c r="E27" s="143"/>
      <c r="F27" s="142"/>
      <c r="G27" s="142"/>
      <c r="H27" s="142"/>
      <c r="I27" s="142"/>
      <c r="J27" s="142"/>
      <c r="K27" s="145"/>
    </row>
    <row r="28" spans="1:11" ht="17.25">
      <c r="A28" s="143"/>
      <c r="B28" s="143"/>
      <c r="C28" s="143"/>
      <c r="D28" s="143" t="s">
        <v>1145</v>
      </c>
      <c r="E28" s="143"/>
      <c r="F28" s="142"/>
      <c r="G28" s="142"/>
      <c r="H28" s="142"/>
      <c r="I28" s="142"/>
      <c r="J28" s="142"/>
      <c r="K28" s="145"/>
    </row>
    <row r="29" spans="1:11" ht="19.5">
      <c r="A29" s="259" t="s">
        <v>1116</v>
      </c>
      <c r="B29" s="260"/>
      <c r="C29" s="260"/>
      <c r="D29" s="260"/>
      <c r="E29" s="261"/>
      <c r="F29" s="270" t="s">
        <v>1117</v>
      </c>
      <c r="G29" s="271"/>
      <c r="H29" s="137" t="s">
        <v>1118</v>
      </c>
      <c r="I29" s="138" t="s">
        <v>1119</v>
      </c>
      <c r="J29" s="137" t="s">
        <v>1120</v>
      </c>
      <c r="K29" s="139" t="s">
        <v>1121</v>
      </c>
    </row>
    <row r="30" spans="1:11" ht="19.5">
      <c r="A30" s="262"/>
      <c r="B30" s="262"/>
      <c r="C30" s="262"/>
      <c r="D30" s="262"/>
      <c r="E30" s="263"/>
      <c r="F30" s="126" t="s">
        <v>1122</v>
      </c>
      <c r="G30" s="126" t="s">
        <v>1123</v>
      </c>
      <c r="H30" s="126" t="s">
        <v>1122</v>
      </c>
      <c r="I30" s="126" t="s">
        <v>1123</v>
      </c>
      <c r="J30" s="126" t="s">
        <v>1122</v>
      </c>
      <c r="K30" s="136" t="s">
        <v>1123</v>
      </c>
    </row>
    <row r="31" spans="1:11" ht="17.25">
      <c r="A31" s="143"/>
      <c r="B31" s="143"/>
      <c r="C31" s="143" t="s">
        <v>1146</v>
      </c>
      <c r="D31" s="143"/>
      <c r="E31" s="143"/>
      <c r="F31" s="142">
        <f>H31+J31</f>
        <v>51621944</v>
      </c>
      <c r="G31" s="142">
        <f>I31+K31</f>
        <v>190431033</v>
      </c>
      <c r="H31" s="142">
        <f>SUM(H32:H33)</f>
        <v>28319709</v>
      </c>
      <c r="I31" s="142">
        <f>SUM(I32:I33)</f>
        <v>90461447</v>
      </c>
      <c r="J31" s="142">
        <f>SUM(J32:J33)</f>
        <v>23302235</v>
      </c>
      <c r="K31" s="142">
        <f>SUM(K32:K33)</f>
        <v>99969586</v>
      </c>
    </row>
    <row r="32" spans="1:11" ht="17.25">
      <c r="A32" s="143"/>
      <c r="B32" s="143"/>
      <c r="C32" s="143"/>
      <c r="D32" s="143" t="s">
        <v>1147</v>
      </c>
      <c r="E32" s="143"/>
      <c r="F32" s="142">
        <f>H32+J32</f>
        <v>51621944</v>
      </c>
      <c r="G32" s="142">
        <f>I32+K32</f>
        <v>190431033</v>
      </c>
      <c r="H32" s="142">
        <v>28319709</v>
      </c>
      <c r="I32" s="142">
        <v>90461447</v>
      </c>
      <c r="J32" s="142">
        <v>23302235</v>
      </c>
      <c r="K32" s="145">
        <v>99969586</v>
      </c>
    </row>
    <row r="33" spans="1:11" ht="17.25">
      <c r="A33" s="143"/>
      <c r="B33" s="143"/>
      <c r="C33" s="143"/>
      <c r="D33" s="143" t="s">
        <v>1148</v>
      </c>
      <c r="E33" s="143"/>
      <c r="F33" s="142"/>
      <c r="G33" s="142"/>
      <c r="H33" s="142"/>
      <c r="I33" s="142"/>
      <c r="J33" s="142"/>
      <c r="K33" s="145"/>
    </row>
    <row r="34" spans="1:11" ht="17.25">
      <c r="A34" s="143"/>
      <c r="B34" s="143"/>
      <c r="C34" s="143" t="s">
        <v>1149</v>
      </c>
      <c r="D34" s="143"/>
      <c r="E34" s="143"/>
      <c r="F34" s="142">
        <f>H34+J34</f>
        <v>0</v>
      </c>
      <c r="G34" s="142">
        <f>I34+K34</f>
        <v>722220</v>
      </c>
      <c r="H34" s="142">
        <v>0</v>
      </c>
      <c r="I34" s="142">
        <v>722220</v>
      </c>
      <c r="J34" s="142"/>
      <c r="K34" s="145"/>
    </row>
    <row r="35" spans="1:11" ht="17.25">
      <c r="A35" s="143"/>
      <c r="B35" s="143"/>
      <c r="C35" s="143" t="s">
        <v>1150</v>
      </c>
      <c r="D35" s="143"/>
      <c r="E35" s="143"/>
      <c r="F35" s="142"/>
      <c r="G35" s="142"/>
      <c r="H35" s="142"/>
      <c r="I35" s="142"/>
      <c r="J35" s="142"/>
      <c r="K35" s="145"/>
    </row>
    <row r="36" spans="1:11" ht="17.25">
      <c r="A36" s="143"/>
      <c r="B36" s="143"/>
      <c r="C36" s="143" t="s">
        <v>1151</v>
      </c>
      <c r="D36" s="143"/>
      <c r="E36" s="143"/>
      <c r="F36" s="142">
        <f>H36+J36</f>
        <v>231927</v>
      </c>
      <c r="G36" s="142">
        <f>I36+K36</f>
        <v>2288359</v>
      </c>
      <c r="H36" s="142">
        <v>231927</v>
      </c>
      <c r="I36" s="142">
        <v>2247751</v>
      </c>
      <c r="J36" s="142">
        <v>0</v>
      </c>
      <c r="K36" s="145">
        <v>40608</v>
      </c>
    </row>
    <row r="37" spans="1:11" ht="17.25">
      <c r="A37" s="143"/>
      <c r="B37" s="143" t="s">
        <v>1152</v>
      </c>
      <c r="C37" s="143"/>
      <c r="D37" s="143"/>
      <c r="E37" s="143"/>
      <c r="F37" s="142"/>
      <c r="G37" s="142"/>
      <c r="H37" s="142"/>
      <c r="I37" s="142"/>
      <c r="J37" s="142"/>
      <c r="K37" s="145"/>
    </row>
    <row r="38" spans="1:11" ht="17.25">
      <c r="A38" s="143"/>
      <c r="B38" s="143"/>
      <c r="C38" s="143" t="s">
        <v>1153</v>
      </c>
      <c r="D38" s="143"/>
      <c r="E38" s="143"/>
      <c r="F38" s="142"/>
      <c r="G38" s="142"/>
      <c r="H38" s="142"/>
      <c r="I38" s="142"/>
      <c r="J38" s="142"/>
      <c r="K38" s="145"/>
    </row>
    <row r="39" spans="1:11" ht="17.25">
      <c r="A39" s="143"/>
      <c r="B39" s="143"/>
      <c r="C39" s="143"/>
      <c r="D39" s="143" t="s">
        <v>1154</v>
      </c>
      <c r="E39" s="143"/>
      <c r="F39" s="142"/>
      <c r="G39" s="142"/>
      <c r="H39" s="142"/>
      <c r="I39" s="142"/>
      <c r="J39" s="142"/>
      <c r="K39" s="145"/>
    </row>
    <row r="40" spans="1:11" ht="17.25">
      <c r="A40" s="143"/>
      <c r="B40" s="143"/>
      <c r="C40" s="143"/>
      <c r="D40" s="143" t="s">
        <v>1155</v>
      </c>
      <c r="E40" s="143"/>
      <c r="F40" s="142"/>
      <c r="G40" s="142"/>
      <c r="H40" s="142"/>
      <c r="I40" s="142"/>
      <c r="J40" s="142"/>
      <c r="K40" s="145"/>
    </row>
    <row r="41" spans="1:11" ht="17.25">
      <c r="A41" s="143"/>
      <c r="B41" s="143"/>
      <c r="C41" s="143"/>
      <c r="D41" s="143" t="s">
        <v>1156</v>
      </c>
      <c r="E41" s="143"/>
      <c r="F41" s="142"/>
      <c r="G41" s="142"/>
      <c r="H41" s="142"/>
      <c r="I41" s="142"/>
      <c r="J41" s="142"/>
      <c r="K41" s="145"/>
    </row>
    <row r="42" spans="1:11" ht="17.25">
      <c r="A42" s="143"/>
      <c r="B42" s="143"/>
      <c r="C42" s="143"/>
      <c r="D42" s="143" t="s">
        <v>1141</v>
      </c>
      <c r="E42" s="143"/>
      <c r="F42" s="142"/>
      <c r="G42" s="142"/>
      <c r="H42" s="142"/>
      <c r="I42" s="142"/>
      <c r="J42" s="142"/>
      <c r="K42" s="145"/>
    </row>
    <row r="43" spans="1:11" ht="17.25">
      <c r="A43" s="143"/>
      <c r="B43" s="147" t="s">
        <v>1157</v>
      </c>
      <c r="C43" s="143"/>
      <c r="D43" s="143"/>
      <c r="E43" s="143"/>
      <c r="F43" s="142">
        <f>H43+J43</f>
        <v>64318930</v>
      </c>
      <c r="G43" s="142">
        <f>I43+K43</f>
        <v>373626363</v>
      </c>
      <c r="H43" s="142">
        <f>H7+H37</f>
        <v>41016695</v>
      </c>
      <c r="I43" s="142">
        <f>I7+I37</f>
        <v>273616169</v>
      </c>
      <c r="J43" s="142">
        <f>J7+J37</f>
        <v>23302235</v>
      </c>
      <c r="K43" s="142">
        <f>K7+K37</f>
        <v>100010194</v>
      </c>
    </row>
    <row r="44" spans="1:11" ht="17.25">
      <c r="A44" s="143"/>
      <c r="B44" s="143" t="s">
        <v>1158</v>
      </c>
      <c r="C44" s="143"/>
      <c r="D44" s="143"/>
      <c r="E44" s="143"/>
      <c r="F44" s="142"/>
      <c r="G44" s="142"/>
      <c r="H44" s="148"/>
      <c r="I44" s="149"/>
      <c r="J44" s="149"/>
      <c r="K44" s="150"/>
    </row>
    <row r="45" spans="1:11" ht="17.25">
      <c r="A45" s="143"/>
      <c r="B45" s="143" t="s">
        <v>1159</v>
      </c>
      <c r="C45" s="143"/>
      <c r="D45" s="143"/>
      <c r="E45" s="143"/>
      <c r="F45" s="142"/>
      <c r="G45" s="142"/>
      <c r="H45" s="151"/>
      <c r="I45" s="152"/>
      <c r="J45" s="152"/>
      <c r="K45" s="153"/>
    </row>
    <row r="46" spans="1:11" ht="17.25">
      <c r="A46" s="143"/>
      <c r="B46" s="143" t="s">
        <v>1160</v>
      </c>
      <c r="C46" s="143"/>
      <c r="D46" s="143"/>
      <c r="E46" s="143"/>
      <c r="F46" s="142"/>
      <c r="G46" s="142"/>
      <c r="H46" s="151"/>
      <c r="I46" s="152"/>
      <c r="J46" s="152"/>
      <c r="K46" s="153"/>
    </row>
    <row r="47" spans="1:11" ht="17.25">
      <c r="A47" s="143"/>
      <c r="B47" s="143" t="s">
        <v>1161</v>
      </c>
      <c r="C47" s="143"/>
      <c r="D47" s="143"/>
      <c r="E47" s="143"/>
      <c r="F47" s="142"/>
      <c r="G47" s="142"/>
      <c r="H47" s="151"/>
      <c r="I47" s="152"/>
      <c r="J47" s="152"/>
      <c r="K47" s="153"/>
    </row>
    <row r="48" spans="1:11" ht="17.25">
      <c r="A48" s="143"/>
      <c r="B48" s="143" t="s">
        <v>1162</v>
      </c>
      <c r="C48" s="143"/>
      <c r="D48" s="143"/>
      <c r="E48" s="143"/>
      <c r="F48" s="142"/>
      <c r="G48" s="142"/>
      <c r="H48" s="151"/>
      <c r="I48" s="152"/>
      <c r="J48" s="152"/>
      <c r="K48" s="153"/>
    </row>
    <row r="49" spans="1:11" ht="17.25">
      <c r="A49" s="143" t="s">
        <v>1163</v>
      </c>
      <c r="B49" s="143"/>
      <c r="C49" s="143"/>
      <c r="D49" s="143"/>
      <c r="E49" s="143"/>
      <c r="F49" s="142"/>
      <c r="G49" s="142"/>
      <c r="H49" s="151"/>
      <c r="I49" s="152"/>
      <c r="J49" s="152"/>
      <c r="K49" s="153"/>
    </row>
    <row r="50" spans="1:11" ht="17.25">
      <c r="A50" s="143"/>
      <c r="B50" s="143" t="s">
        <v>1164</v>
      </c>
      <c r="C50" s="143"/>
      <c r="D50" s="143"/>
      <c r="E50" s="143"/>
      <c r="F50" s="142"/>
      <c r="G50" s="142"/>
      <c r="H50" s="151"/>
      <c r="I50" s="152"/>
      <c r="J50" s="152"/>
      <c r="K50" s="153"/>
    </row>
    <row r="51" spans="1:11" ht="17.25">
      <c r="A51" s="147" t="s">
        <v>1165</v>
      </c>
      <c r="B51" s="143"/>
      <c r="C51" s="143"/>
      <c r="D51" s="143"/>
      <c r="E51" s="154"/>
      <c r="F51" s="142">
        <f>F43+F44+F45+F46+F47+F48+F49</f>
        <v>64318930</v>
      </c>
      <c r="G51" s="142">
        <f>G43+G44+G45+G46+G47+G48+G49</f>
        <v>373626363</v>
      </c>
      <c r="H51" s="151"/>
      <c r="I51" s="151"/>
      <c r="J51" s="151"/>
      <c r="K51" s="151"/>
    </row>
    <row r="52" spans="1:11" ht="17.25">
      <c r="A52" s="147" t="s">
        <v>1166</v>
      </c>
      <c r="B52" s="143"/>
      <c r="C52" s="143"/>
      <c r="D52" s="143"/>
      <c r="E52" s="155"/>
      <c r="F52" s="156">
        <v>157857314</v>
      </c>
      <c r="G52" s="142"/>
      <c r="H52" s="151"/>
      <c r="I52" s="152"/>
      <c r="J52" s="152"/>
      <c r="K52" s="153"/>
    </row>
    <row r="53" spans="1:11" ht="17.25">
      <c r="A53" s="147" t="s">
        <v>1167</v>
      </c>
      <c r="B53" s="143"/>
      <c r="C53" s="143"/>
      <c r="D53" s="143"/>
      <c r="E53" s="155"/>
      <c r="F53" s="157">
        <f>F51+F52</f>
        <v>222176244</v>
      </c>
      <c r="G53" s="157"/>
      <c r="H53" s="158"/>
      <c r="I53" s="159"/>
      <c r="J53" s="159"/>
      <c r="K53" s="160"/>
    </row>
    <row r="54" spans="1:11" ht="19.5">
      <c r="A54" s="259" t="s">
        <v>1116</v>
      </c>
      <c r="B54" s="260"/>
      <c r="C54" s="260"/>
      <c r="D54" s="260"/>
      <c r="E54" s="261"/>
      <c r="F54" s="264" t="s">
        <v>1117</v>
      </c>
      <c r="G54" s="265"/>
      <c r="H54" s="162" t="s">
        <v>1118</v>
      </c>
      <c r="I54" s="163" t="s">
        <v>1168</v>
      </c>
      <c r="J54" s="162" t="s">
        <v>1120</v>
      </c>
      <c r="K54" s="164" t="s">
        <v>1169</v>
      </c>
    </row>
    <row r="55" spans="1:11" ht="19.5">
      <c r="A55" s="262"/>
      <c r="B55" s="262"/>
      <c r="C55" s="262"/>
      <c r="D55" s="262"/>
      <c r="E55" s="263"/>
      <c r="F55" s="165" t="s">
        <v>1122</v>
      </c>
      <c r="G55" s="165" t="s">
        <v>1123</v>
      </c>
      <c r="H55" s="165" t="s">
        <v>1122</v>
      </c>
      <c r="I55" s="165" t="s">
        <v>1123</v>
      </c>
      <c r="J55" s="165" t="s">
        <v>1122</v>
      </c>
      <c r="K55" s="161" t="s">
        <v>1123</v>
      </c>
    </row>
    <row r="56" spans="1:11" ht="17.25">
      <c r="A56" s="143"/>
      <c r="B56" s="144" t="s">
        <v>1170</v>
      </c>
      <c r="C56" s="143"/>
      <c r="D56" s="143"/>
      <c r="E56" s="143"/>
      <c r="F56" s="142">
        <f t="shared" ref="F56:G63" si="2">H56+J56</f>
        <v>23569266</v>
      </c>
      <c r="G56" s="142">
        <f t="shared" si="2"/>
        <v>172621584</v>
      </c>
      <c r="H56" s="142">
        <f>H57+H62+H66+H71+H77+H82+H85+H88+H90</f>
        <v>22569066</v>
      </c>
      <c r="I56" s="142">
        <f>I57+I62+I66+I71+I77+I82+I85+I88+I90</f>
        <v>166939105</v>
      </c>
      <c r="J56" s="142">
        <f>J57+J62+J66+J71+J77+J82+J85+J88+J90</f>
        <v>1000200</v>
      </c>
      <c r="K56" s="142">
        <f>K57+K62+K66+K71+K77+K82+K85+K88+K90</f>
        <v>5682479</v>
      </c>
    </row>
    <row r="57" spans="1:11" ht="17.25">
      <c r="A57" s="143"/>
      <c r="B57" s="143"/>
      <c r="C57" s="144" t="s">
        <v>1171</v>
      </c>
      <c r="D57" s="143"/>
      <c r="E57" s="143"/>
      <c r="F57" s="142">
        <f t="shared" si="2"/>
        <v>9190466</v>
      </c>
      <c r="G57" s="142">
        <f t="shared" si="2"/>
        <v>81054551</v>
      </c>
      <c r="H57" s="142">
        <f>SUM(H58:H61)</f>
        <v>9190466</v>
      </c>
      <c r="I57" s="142">
        <f>SUM(I58:I61)</f>
        <v>81054551</v>
      </c>
      <c r="J57" s="142">
        <f>SUM(J58:J61)</f>
        <v>0</v>
      </c>
      <c r="K57" s="142">
        <f>SUM(K58:K61)</f>
        <v>0</v>
      </c>
    </row>
    <row r="58" spans="1:11" ht="17.25">
      <c r="A58" s="143"/>
      <c r="B58" s="143"/>
      <c r="C58" s="144"/>
      <c r="D58" s="143" t="s">
        <v>1172</v>
      </c>
      <c r="E58" s="143"/>
      <c r="F58" s="142">
        <f t="shared" si="2"/>
        <v>-2520135</v>
      </c>
      <c r="G58" s="142">
        <f t="shared" si="2"/>
        <v>16505865</v>
      </c>
      <c r="H58" s="142">
        <v>-2520135</v>
      </c>
      <c r="I58" s="142">
        <v>16505865</v>
      </c>
      <c r="J58" s="142"/>
      <c r="K58" s="145"/>
    </row>
    <row r="59" spans="1:11" ht="17.25">
      <c r="A59" s="143"/>
      <c r="B59" s="143"/>
      <c r="C59" s="144"/>
      <c r="D59" s="143" t="s">
        <v>1173</v>
      </c>
      <c r="E59" s="143"/>
      <c r="F59" s="142">
        <f t="shared" si="2"/>
        <v>1548593</v>
      </c>
      <c r="G59" s="142">
        <f t="shared" si="2"/>
        <v>14968058</v>
      </c>
      <c r="H59" s="142">
        <v>1548593</v>
      </c>
      <c r="I59" s="142">
        <v>14968058</v>
      </c>
      <c r="J59" s="142"/>
      <c r="K59" s="145"/>
    </row>
    <row r="60" spans="1:11" ht="17.25">
      <c r="A60" s="143"/>
      <c r="B60" s="143"/>
      <c r="C60" s="144"/>
      <c r="D60" s="143" t="s">
        <v>1174</v>
      </c>
      <c r="E60" s="143"/>
      <c r="F60" s="142">
        <f t="shared" si="2"/>
        <v>10077495</v>
      </c>
      <c r="G60" s="142">
        <f t="shared" si="2"/>
        <v>47956830</v>
      </c>
      <c r="H60" s="142">
        <v>10077495</v>
      </c>
      <c r="I60" s="142">
        <v>47956830</v>
      </c>
      <c r="J60" s="142">
        <v>0</v>
      </c>
      <c r="K60" s="145">
        <v>0</v>
      </c>
    </row>
    <row r="61" spans="1:11" ht="17.25">
      <c r="A61" s="143"/>
      <c r="B61" s="143"/>
      <c r="C61" s="144"/>
      <c r="D61" s="143" t="s">
        <v>1175</v>
      </c>
      <c r="E61" s="143"/>
      <c r="F61" s="142">
        <f t="shared" si="2"/>
        <v>84513</v>
      </c>
      <c r="G61" s="142">
        <f t="shared" si="2"/>
        <v>1623798</v>
      </c>
      <c r="H61" s="142">
        <v>84513</v>
      </c>
      <c r="I61" s="142">
        <v>1623798</v>
      </c>
      <c r="J61" s="142"/>
      <c r="K61" s="145"/>
    </row>
    <row r="62" spans="1:11" ht="17.25">
      <c r="A62" s="143"/>
      <c r="B62" s="143"/>
      <c r="C62" s="144" t="s">
        <v>1176</v>
      </c>
      <c r="D62" s="143"/>
      <c r="E62" s="143"/>
      <c r="F62" s="142">
        <f t="shared" si="2"/>
        <v>1627831</v>
      </c>
      <c r="G62" s="142">
        <f t="shared" si="2"/>
        <v>7919242</v>
      </c>
      <c r="H62" s="142">
        <f>SUM(H63:H65)</f>
        <v>1627831</v>
      </c>
      <c r="I62" s="142">
        <f>SUM(I63:I65)</f>
        <v>7768966</v>
      </c>
      <c r="J62" s="142">
        <f>SUM(J63:J65)</f>
        <v>0</v>
      </c>
      <c r="K62" s="142">
        <f>SUM(K63:K65)</f>
        <v>150276</v>
      </c>
    </row>
    <row r="63" spans="1:11" ht="17.25">
      <c r="A63" s="143"/>
      <c r="B63" s="143"/>
      <c r="C63" s="144"/>
      <c r="D63" s="143" t="s">
        <v>1177</v>
      </c>
      <c r="E63" s="143"/>
      <c r="F63" s="142">
        <f t="shared" si="2"/>
        <v>5200</v>
      </c>
      <c r="G63" s="142">
        <f t="shared" si="2"/>
        <v>140365</v>
      </c>
      <c r="H63" s="142">
        <v>5200</v>
      </c>
      <c r="I63" s="142">
        <v>140365</v>
      </c>
      <c r="J63" s="142"/>
      <c r="K63" s="145"/>
    </row>
    <row r="64" spans="1:11" ht="17.25">
      <c r="A64" s="143"/>
      <c r="B64" s="143"/>
      <c r="C64" s="144"/>
      <c r="D64" s="143" t="s">
        <v>1178</v>
      </c>
      <c r="E64" s="143"/>
      <c r="F64" s="142"/>
      <c r="G64" s="142"/>
      <c r="H64" s="142"/>
      <c r="I64" s="142"/>
      <c r="J64" s="142"/>
      <c r="K64" s="145"/>
    </row>
    <row r="65" spans="1:11" ht="17.25">
      <c r="A65" s="143"/>
      <c r="B65" s="143"/>
      <c r="C65" s="144"/>
      <c r="D65" s="143" t="s">
        <v>1179</v>
      </c>
      <c r="E65" s="143"/>
      <c r="F65" s="142">
        <f t="shared" ref="F65:G67" si="3">H65+J65</f>
        <v>1622631</v>
      </c>
      <c r="G65" s="142">
        <f t="shared" si="3"/>
        <v>7778877</v>
      </c>
      <c r="H65" s="142">
        <v>1622631</v>
      </c>
      <c r="I65" s="142">
        <v>7628601</v>
      </c>
      <c r="J65" s="142">
        <v>0</v>
      </c>
      <c r="K65" s="145">
        <v>150276</v>
      </c>
    </row>
    <row r="66" spans="1:11" ht="17.25">
      <c r="A66" s="143"/>
      <c r="B66" s="143"/>
      <c r="C66" s="144" t="s">
        <v>1180</v>
      </c>
      <c r="D66" s="143"/>
      <c r="E66" s="143"/>
      <c r="F66" s="142">
        <f t="shared" si="3"/>
        <v>8139690</v>
      </c>
      <c r="G66" s="142">
        <f t="shared" si="3"/>
        <v>40941211</v>
      </c>
      <c r="H66" s="142">
        <f>SUM(H67:H70)</f>
        <v>7139490</v>
      </c>
      <c r="I66" s="142">
        <f>SUM(I67:I70)</f>
        <v>35443128</v>
      </c>
      <c r="J66" s="142">
        <f>SUM(J67:J70)</f>
        <v>1000200</v>
      </c>
      <c r="K66" s="142">
        <f>SUM(K67:K70)</f>
        <v>5498083</v>
      </c>
    </row>
    <row r="67" spans="1:11" ht="17.25">
      <c r="A67" s="143"/>
      <c r="B67" s="143"/>
      <c r="C67" s="144"/>
      <c r="D67" s="143" t="s">
        <v>1181</v>
      </c>
      <c r="E67" s="143"/>
      <c r="F67" s="142">
        <f t="shared" si="3"/>
        <v>7486939</v>
      </c>
      <c r="G67" s="142">
        <f t="shared" si="3"/>
        <v>29865605</v>
      </c>
      <c r="H67" s="142">
        <v>6486739</v>
      </c>
      <c r="I67" s="142">
        <v>24367522</v>
      </c>
      <c r="J67" s="142">
        <v>1000200</v>
      </c>
      <c r="K67" s="145">
        <v>5498083</v>
      </c>
    </row>
    <row r="68" spans="1:11" ht="17.25">
      <c r="A68" s="143"/>
      <c r="B68" s="143"/>
      <c r="C68" s="144"/>
      <c r="D68" s="143" t="s">
        <v>1182</v>
      </c>
      <c r="E68" s="143"/>
      <c r="F68" s="142"/>
      <c r="G68" s="142"/>
      <c r="H68" s="142"/>
      <c r="I68" s="142"/>
      <c r="J68" s="142"/>
      <c r="K68" s="145"/>
    </row>
    <row r="69" spans="1:11" ht="17.25">
      <c r="A69" s="143"/>
      <c r="B69" s="143"/>
      <c r="C69" s="144"/>
      <c r="D69" s="143" t="s">
        <v>1183</v>
      </c>
      <c r="E69" s="143"/>
      <c r="F69" s="142">
        <f t="shared" ref="F69:G74" si="4">H69+J69</f>
        <v>292629</v>
      </c>
      <c r="G69" s="142">
        <f t="shared" si="4"/>
        <v>4586749</v>
      </c>
      <c r="H69" s="142">
        <v>292629</v>
      </c>
      <c r="I69" s="142">
        <v>4586749</v>
      </c>
      <c r="J69" s="142"/>
      <c r="K69" s="145"/>
    </row>
    <row r="70" spans="1:11" ht="17.25">
      <c r="A70" s="143"/>
      <c r="B70" s="143"/>
      <c r="C70" s="144"/>
      <c r="D70" s="143" t="s">
        <v>1184</v>
      </c>
      <c r="E70" s="143"/>
      <c r="F70" s="142">
        <f t="shared" si="4"/>
        <v>360122</v>
      </c>
      <c r="G70" s="142">
        <f t="shared" si="4"/>
        <v>6488857</v>
      </c>
      <c r="H70" s="142">
        <v>360122</v>
      </c>
      <c r="I70" s="142">
        <v>6488857</v>
      </c>
      <c r="J70" s="142"/>
      <c r="K70" s="145"/>
    </row>
    <row r="71" spans="1:11" ht="17.25">
      <c r="A71" s="143"/>
      <c r="B71" s="143"/>
      <c r="C71" s="144" t="s">
        <v>1185</v>
      </c>
      <c r="D71" s="143"/>
      <c r="E71" s="143"/>
      <c r="F71" s="142">
        <f t="shared" si="4"/>
        <v>547967</v>
      </c>
      <c r="G71" s="142">
        <f t="shared" si="4"/>
        <v>10644346</v>
      </c>
      <c r="H71" s="142">
        <f>SUM(H72:H76)</f>
        <v>547967</v>
      </c>
      <c r="I71" s="142">
        <f>SUM(I72:I76)</f>
        <v>10644346</v>
      </c>
      <c r="J71" s="142">
        <f>SUM(J72:J76)</f>
        <v>0</v>
      </c>
      <c r="K71" s="142">
        <f>SUM(K72:K76)</f>
        <v>0</v>
      </c>
    </row>
    <row r="72" spans="1:11" ht="17.25">
      <c r="A72" s="143"/>
      <c r="B72" s="143"/>
      <c r="C72" s="144"/>
      <c r="D72" s="143" t="s">
        <v>1186</v>
      </c>
      <c r="E72" s="143"/>
      <c r="F72" s="142">
        <f t="shared" si="4"/>
        <v>252137</v>
      </c>
      <c r="G72" s="142">
        <f t="shared" si="4"/>
        <v>5251806</v>
      </c>
      <c r="H72" s="142">
        <v>252137</v>
      </c>
      <c r="I72" s="142">
        <v>5251806</v>
      </c>
      <c r="J72" s="142"/>
      <c r="K72" s="145"/>
    </row>
    <row r="73" spans="1:11" ht="17.25">
      <c r="A73" s="143"/>
      <c r="B73" s="143"/>
      <c r="C73" s="144"/>
      <c r="D73" s="143" t="s">
        <v>1187</v>
      </c>
      <c r="E73" s="143"/>
      <c r="F73" s="142">
        <f t="shared" si="4"/>
        <v>291642</v>
      </c>
      <c r="G73" s="142">
        <f t="shared" si="4"/>
        <v>3047746</v>
      </c>
      <c r="H73" s="142">
        <v>291642</v>
      </c>
      <c r="I73" s="142">
        <v>3047746</v>
      </c>
      <c r="J73" s="142"/>
      <c r="K73" s="145"/>
    </row>
    <row r="74" spans="1:11" ht="17.25">
      <c r="A74" s="143"/>
      <c r="B74" s="143"/>
      <c r="C74" s="144"/>
      <c r="D74" s="143" t="s">
        <v>1188</v>
      </c>
      <c r="E74" s="143"/>
      <c r="F74" s="142">
        <f t="shared" si="4"/>
        <v>4188</v>
      </c>
      <c r="G74" s="142">
        <f t="shared" si="4"/>
        <v>2344794</v>
      </c>
      <c r="H74" s="142">
        <v>4188</v>
      </c>
      <c r="I74" s="142">
        <v>2344794</v>
      </c>
      <c r="J74" s="142"/>
      <c r="K74" s="145"/>
    </row>
    <row r="75" spans="1:11" ht="17.25">
      <c r="A75" s="143"/>
      <c r="B75" s="143"/>
      <c r="C75" s="144"/>
      <c r="D75" s="143" t="s">
        <v>1189</v>
      </c>
      <c r="E75" s="143"/>
      <c r="F75" s="142"/>
      <c r="G75" s="142"/>
      <c r="H75" s="142"/>
      <c r="I75" s="142"/>
      <c r="J75" s="142"/>
      <c r="K75" s="145"/>
    </row>
    <row r="76" spans="1:11" ht="17.25">
      <c r="A76" s="143"/>
      <c r="B76" s="143"/>
      <c r="C76" s="144"/>
      <c r="D76" s="143" t="s">
        <v>1190</v>
      </c>
      <c r="E76" s="143"/>
      <c r="F76" s="142"/>
      <c r="G76" s="142"/>
      <c r="H76" s="142"/>
      <c r="I76" s="142"/>
      <c r="J76" s="142"/>
      <c r="K76" s="145"/>
    </row>
    <row r="77" spans="1:11" ht="17.25">
      <c r="A77" s="143"/>
      <c r="B77" s="143"/>
      <c r="C77" s="143" t="s">
        <v>1191</v>
      </c>
      <c r="D77" s="143"/>
      <c r="E77" s="143"/>
      <c r="F77" s="142">
        <f t="shared" ref="F77:G79" si="5">H77+J77</f>
        <v>4036435</v>
      </c>
      <c r="G77" s="142">
        <f t="shared" si="5"/>
        <v>24699156</v>
      </c>
      <c r="H77" s="142">
        <f>SUM(H78:H79)</f>
        <v>4036435</v>
      </c>
      <c r="I77" s="142">
        <f>SUM(I78:I79)</f>
        <v>24665036</v>
      </c>
      <c r="J77" s="142">
        <f>SUM(J78:J79)</f>
        <v>0</v>
      </c>
      <c r="K77" s="142">
        <f>SUM(K78:K79)</f>
        <v>34120</v>
      </c>
    </row>
    <row r="78" spans="1:11" ht="17.25">
      <c r="A78" s="143"/>
      <c r="B78" s="143"/>
      <c r="C78" s="143"/>
      <c r="D78" s="143" t="s">
        <v>1192</v>
      </c>
      <c r="E78" s="143"/>
      <c r="F78" s="142">
        <f t="shared" si="5"/>
        <v>1370185</v>
      </c>
      <c r="G78" s="142">
        <f t="shared" si="5"/>
        <v>2222703</v>
      </c>
      <c r="H78" s="142">
        <v>1370185</v>
      </c>
      <c r="I78" s="142">
        <v>2222703</v>
      </c>
      <c r="J78" s="142"/>
      <c r="K78" s="145"/>
    </row>
    <row r="79" spans="1:11" ht="17.25">
      <c r="A79" s="143"/>
      <c r="B79" s="143"/>
      <c r="C79" s="143"/>
      <c r="D79" s="143" t="s">
        <v>1193</v>
      </c>
      <c r="E79" s="143"/>
      <c r="F79" s="142">
        <f t="shared" si="5"/>
        <v>2666250</v>
      </c>
      <c r="G79" s="142">
        <f t="shared" si="5"/>
        <v>22476453</v>
      </c>
      <c r="H79" s="142">
        <v>2666250</v>
      </c>
      <c r="I79" s="142">
        <v>22442333</v>
      </c>
      <c r="J79" s="142">
        <v>0</v>
      </c>
      <c r="K79" s="145">
        <v>34120</v>
      </c>
    </row>
    <row r="80" spans="1:11" ht="19.5">
      <c r="A80" s="259" t="s">
        <v>1116</v>
      </c>
      <c r="B80" s="260"/>
      <c r="C80" s="260"/>
      <c r="D80" s="260"/>
      <c r="E80" s="261"/>
      <c r="F80" s="264" t="s">
        <v>1117</v>
      </c>
      <c r="G80" s="265"/>
      <c r="H80" s="162" t="s">
        <v>1118</v>
      </c>
      <c r="I80" s="163" t="s">
        <v>1168</v>
      </c>
      <c r="J80" s="162" t="s">
        <v>1120</v>
      </c>
      <c r="K80" s="164" t="s">
        <v>1169</v>
      </c>
    </row>
    <row r="81" spans="1:11" ht="19.5">
      <c r="A81" s="262"/>
      <c r="B81" s="262"/>
      <c r="C81" s="262"/>
      <c r="D81" s="262"/>
      <c r="E81" s="263"/>
      <c r="F81" s="165" t="s">
        <v>1122</v>
      </c>
      <c r="G81" s="165" t="s">
        <v>1123</v>
      </c>
      <c r="H81" s="165" t="s">
        <v>1122</v>
      </c>
      <c r="I81" s="165" t="s">
        <v>1123</v>
      </c>
      <c r="J81" s="165" t="s">
        <v>1122</v>
      </c>
      <c r="K81" s="161" t="s">
        <v>1123</v>
      </c>
    </row>
    <row r="82" spans="1:11" ht="17.25">
      <c r="A82" s="143"/>
      <c r="B82" s="143"/>
      <c r="C82" s="143" t="s">
        <v>1194</v>
      </c>
      <c r="D82" s="143"/>
      <c r="E82" s="143"/>
      <c r="F82" s="142">
        <f>H82+J82</f>
        <v>26877</v>
      </c>
      <c r="G82" s="142">
        <f>I82+K82</f>
        <v>7240158</v>
      </c>
      <c r="H82" s="142">
        <f>SUM(H83:H84)</f>
        <v>26877</v>
      </c>
      <c r="I82" s="142">
        <f>SUM(I83:I84)</f>
        <v>7240158</v>
      </c>
      <c r="J82" s="142">
        <f>SUM(J83:J84)</f>
        <v>0</v>
      </c>
      <c r="K82" s="142">
        <f>SUM(K83:K84)</f>
        <v>0</v>
      </c>
    </row>
    <row r="83" spans="1:11" ht="17.25">
      <c r="A83" s="143"/>
      <c r="B83" s="143"/>
      <c r="C83" s="143"/>
      <c r="D83" s="143" t="s">
        <v>1195</v>
      </c>
      <c r="E83" s="143"/>
      <c r="F83" s="142">
        <f>H83+J83</f>
        <v>26877</v>
      </c>
      <c r="G83" s="142">
        <f>I83+K83</f>
        <v>7240158</v>
      </c>
      <c r="H83" s="142">
        <v>26877</v>
      </c>
      <c r="I83" s="142">
        <v>7240158</v>
      </c>
      <c r="J83" s="142"/>
      <c r="K83" s="145"/>
    </row>
    <row r="84" spans="1:11" ht="17.25">
      <c r="A84" s="143"/>
      <c r="B84" s="143"/>
      <c r="C84" s="143"/>
      <c r="D84" s="143" t="s">
        <v>1196</v>
      </c>
      <c r="E84" s="143"/>
      <c r="F84" s="142"/>
      <c r="G84" s="142"/>
      <c r="H84" s="142"/>
      <c r="I84" s="142"/>
      <c r="J84" s="142"/>
      <c r="K84" s="145"/>
    </row>
    <row r="85" spans="1:11" ht="17.25">
      <c r="A85" s="143"/>
      <c r="B85" s="143"/>
      <c r="C85" s="143" t="s">
        <v>1197</v>
      </c>
      <c r="D85" s="143"/>
      <c r="E85" s="143"/>
      <c r="F85" s="142"/>
      <c r="G85" s="142"/>
      <c r="H85" s="142"/>
      <c r="I85" s="142"/>
      <c r="J85" s="142"/>
      <c r="K85" s="145"/>
    </row>
    <row r="86" spans="1:11" ht="17.25">
      <c r="A86" s="143"/>
      <c r="B86" s="143"/>
      <c r="C86" s="143"/>
      <c r="D86" s="143" t="s">
        <v>1198</v>
      </c>
      <c r="E86" s="143"/>
      <c r="F86" s="142"/>
      <c r="G86" s="142"/>
      <c r="H86" s="142"/>
      <c r="I86" s="142"/>
      <c r="J86" s="142"/>
      <c r="K86" s="145"/>
    </row>
    <row r="87" spans="1:11" ht="17.25">
      <c r="A87" s="143"/>
      <c r="B87" s="143"/>
      <c r="C87" s="143"/>
      <c r="D87" s="143" t="s">
        <v>1199</v>
      </c>
      <c r="E87" s="143"/>
      <c r="F87" s="142"/>
      <c r="G87" s="142"/>
      <c r="H87" s="142"/>
      <c r="I87" s="142"/>
      <c r="J87" s="142"/>
      <c r="K87" s="145"/>
    </row>
    <row r="88" spans="1:11" ht="17.25">
      <c r="A88" s="143"/>
      <c r="B88" s="143"/>
      <c r="C88" s="143" t="s">
        <v>1200</v>
      </c>
      <c r="D88" s="143"/>
      <c r="E88" s="143"/>
      <c r="F88" s="142"/>
      <c r="G88" s="142"/>
      <c r="H88" s="142"/>
      <c r="I88" s="142"/>
      <c r="J88" s="142"/>
      <c r="K88" s="142"/>
    </row>
    <row r="89" spans="1:11" ht="17.25">
      <c r="A89" s="143"/>
      <c r="B89" s="143"/>
      <c r="C89" s="143"/>
      <c r="D89" s="143" t="s">
        <v>1201</v>
      </c>
      <c r="E89" s="143"/>
      <c r="F89" s="142"/>
      <c r="G89" s="142"/>
      <c r="H89" s="142"/>
      <c r="I89" s="142"/>
      <c r="J89" s="142"/>
      <c r="K89" s="145"/>
    </row>
    <row r="90" spans="1:11" ht="17.25">
      <c r="A90" s="143"/>
      <c r="B90" s="143"/>
      <c r="C90" s="166" t="s">
        <v>1202</v>
      </c>
      <c r="D90" s="143"/>
      <c r="E90" s="143"/>
      <c r="F90" s="142">
        <f t="shared" ref="F90:G98" si="6">H90+J90</f>
        <v>0</v>
      </c>
      <c r="G90" s="142">
        <f t="shared" si="6"/>
        <v>122920</v>
      </c>
      <c r="H90" s="142">
        <v>0</v>
      </c>
      <c r="I90" s="142">
        <v>122920</v>
      </c>
      <c r="J90" s="142"/>
      <c r="K90" s="145"/>
    </row>
    <row r="91" spans="1:11" ht="17.25">
      <c r="A91" s="143"/>
      <c r="B91" s="144" t="s">
        <v>1203</v>
      </c>
      <c r="C91" s="143"/>
      <c r="D91" s="143"/>
      <c r="E91" s="143"/>
      <c r="F91" s="142">
        <f t="shared" si="6"/>
        <v>21952135</v>
      </c>
      <c r="G91" s="142">
        <f t="shared" si="6"/>
        <v>176555756</v>
      </c>
      <c r="H91" s="142">
        <f>H92+H97+H101+H108+H114+H117</f>
        <v>21878343</v>
      </c>
      <c r="I91" s="142">
        <f>I92+I97+I101+I108+I114+I117</f>
        <v>77255150</v>
      </c>
      <c r="J91" s="142">
        <f>J92+J97+J101+J108+J114+J117</f>
        <v>73792</v>
      </c>
      <c r="K91" s="142">
        <f>K92+K97+K101+K108+K114+K117</f>
        <v>99300606</v>
      </c>
    </row>
    <row r="92" spans="1:11" ht="17.25">
      <c r="A92" s="143"/>
      <c r="B92" s="143"/>
      <c r="C92" s="144" t="s">
        <v>1171</v>
      </c>
      <c r="D92" s="143"/>
      <c r="E92" s="143"/>
      <c r="F92" s="142">
        <f t="shared" si="6"/>
        <v>2145038</v>
      </c>
      <c r="G92" s="142">
        <f t="shared" si="6"/>
        <v>34044982</v>
      </c>
      <c r="H92" s="142">
        <f>SUM(H93:H96)</f>
        <v>2145038</v>
      </c>
      <c r="I92" s="142">
        <f>SUM(I93:I96)</f>
        <v>9490954</v>
      </c>
      <c r="J92" s="142">
        <f>SUM(J93:J96)</f>
        <v>0</v>
      </c>
      <c r="K92" s="142">
        <f>SUM(K93:K96)</f>
        <v>24554028</v>
      </c>
    </row>
    <row r="93" spans="1:11" ht="17.25">
      <c r="A93" s="143"/>
      <c r="B93" s="143"/>
      <c r="C93" s="144"/>
      <c r="D93" s="143" t="s">
        <v>1172</v>
      </c>
      <c r="E93" s="143"/>
      <c r="F93" s="142">
        <f t="shared" si="6"/>
        <v>-274973</v>
      </c>
      <c r="G93" s="142">
        <f t="shared" si="6"/>
        <v>25027</v>
      </c>
      <c r="H93" s="142">
        <v>-274973</v>
      </c>
      <c r="I93" s="142">
        <v>25027</v>
      </c>
      <c r="J93" s="142"/>
      <c r="K93" s="145"/>
    </row>
    <row r="94" spans="1:11" ht="17.25">
      <c r="A94" s="143"/>
      <c r="B94" s="143"/>
      <c r="C94" s="144"/>
      <c r="D94" s="143" t="s">
        <v>1173</v>
      </c>
      <c r="E94" s="143"/>
      <c r="F94" s="142">
        <f t="shared" si="6"/>
        <v>356137</v>
      </c>
      <c r="G94" s="142">
        <f t="shared" si="6"/>
        <v>861301</v>
      </c>
      <c r="H94" s="142">
        <v>356137</v>
      </c>
      <c r="I94" s="142">
        <v>572095</v>
      </c>
      <c r="J94" s="142">
        <v>0</v>
      </c>
      <c r="K94" s="145">
        <v>289206</v>
      </c>
    </row>
    <row r="95" spans="1:11" ht="17.25">
      <c r="A95" s="143"/>
      <c r="B95" s="143"/>
      <c r="C95" s="144"/>
      <c r="D95" s="143" t="s">
        <v>1174</v>
      </c>
      <c r="E95" s="143"/>
      <c r="F95" s="142">
        <f t="shared" si="6"/>
        <v>2063874</v>
      </c>
      <c r="G95" s="142">
        <f t="shared" si="6"/>
        <v>33158654</v>
      </c>
      <c r="H95" s="142">
        <v>2063874</v>
      </c>
      <c r="I95" s="142">
        <v>8893832</v>
      </c>
      <c r="J95" s="142">
        <v>0</v>
      </c>
      <c r="K95" s="145">
        <v>24264822</v>
      </c>
    </row>
    <row r="96" spans="1:11" ht="17.25">
      <c r="A96" s="143"/>
      <c r="B96" s="143"/>
      <c r="C96" s="144"/>
      <c r="D96" s="143" t="s">
        <v>1175</v>
      </c>
      <c r="E96" s="143"/>
      <c r="F96" s="142">
        <f t="shared" si="6"/>
        <v>0</v>
      </c>
      <c r="G96" s="142">
        <f t="shared" si="6"/>
        <v>0</v>
      </c>
      <c r="H96" s="142"/>
      <c r="I96" s="142"/>
      <c r="J96" s="142"/>
      <c r="K96" s="145"/>
    </row>
    <row r="97" spans="1:11" ht="17.25">
      <c r="A97" s="143"/>
      <c r="B97" s="143"/>
      <c r="C97" s="144" t="s">
        <v>1176</v>
      </c>
      <c r="D97" s="143"/>
      <c r="E97" s="143"/>
      <c r="F97" s="142">
        <f t="shared" si="6"/>
        <v>63314</v>
      </c>
      <c r="G97" s="142">
        <f t="shared" si="6"/>
        <v>237876</v>
      </c>
      <c r="H97" s="142">
        <f>SUM(H98:H100)</f>
        <v>63314</v>
      </c>
      <c r="I97" s="142">
        <f>SUM(I98:I100)</f>
        <v>237876</v>
      </c>
      <c r="J97" s="142">
        <f>SUM(J98:J100)</f>
        <v>0</v>
      </c>
      <c r="K97" s="142">
        <f>SUM(K98:K100)</f>
        <v>0</v>
      </c>
    </row>
    <row r="98" spans="1:11" ht="17.25">
      <c r="A98" s="143"/>
      <c r="B98" s="143"/>
      <c r="C98" s="144"/>
      <c r="D98" s="143" t="s">
        <v>1177</v>
      </c>
      <c r="E98" s="143"/>
      <c r="F98" s="142">
        <f t="shared" si="6"/>
        <v>0</v>
      </c>
      <c r="G98" s="142">
        <f t="shared" si="6"/>
        <v>0</v>
      </c>
      <c r="H98" s="142"/>
      <c r="I98" s="142"/>
      <c r="J98" s="142"/>
      <c r="K98" s="145"/>
    </row>
    <row r="99" spans="1:11" ht="17.25">
      <c r="A99" s="143"/>
      <c r="B99" s="143"/>
      <c r="C99" s="144"/>
      <c r="D99" s="143" t="s">
        <v>1178</v>
      </c>
      <c r="E99" s="143"/>
      <c r="F99" s="142"/>
      <c r="G99" s="142"/>
      <c r="H99" s="142"/>
      <c r="I99" s="142"/>
      <c r="J99" s="142"/>
      <c r="K99" s="145"/>
    </row>
    <row r="100" spans="1:11" ht="17.25">
      <c r="A100" s="143"/>
      <c r="B100" s="143"/>
      <c r="C100" s="144"/>
      <c r="D100" s="143" t="s">
        <v>1179</v>
      </c>
      <c r="E100" s="143"/>
      <c r="F100" s="142">
        <f t="shared" ref="F100:G102" si="7">H100+J100</f>
        <v>63314</v>
      </c>
      <c r="G100" s="142">
        <f t="shared" si="7"/>
        <v>237876</v>
      </c>
      <c r="H100" s="142">
        <v>63314</v>
      </c>
      <c r="I100" s="142">
        <v>237876</v>
      </c>
      <c r="J100" s="142">
        <v>0</v>
      </c>
      <c r="K100" s="145">
        <v>0</v>
      </c>
    </row>
    <row r="101" spans="1:11" ht="17.25">
      <c r="A101" s="143"/>
      <c r="B101" s="143"/>
      <c r="C101" s="144" t="s">
        <v>1180</v>
      </c>
      <c r="D101" s="143"/>
      <c r="E101" s="143"/>
      <c r="F101" s="142">
        <f t="shared" si="7"/>
        <v>19619983</v>
      </c>
      <c r="G101" s="142">
        <f t="shared" si="7"/>
        <v>138707598</v>
      </c>
      <c r="H101" s="142">
        <f>SUM(H102:H105)</f>
        <v>19546191</v>
      </c>
      <c r="I101" s="142">
        <f>SUM(I102:I105)</f>
        <v>63961020</v>
      </c>
      <c r="J101" s="142">
        <f>SUM(J102:J105)</f>
        <v>73792</v>
      </c>
      <c r="K101" s="142">
        <f>SUM(K102:K105)</f>
        <v>74746578</v>
      </c>
    </row>
    <row r="102" spans="1:11" ht="17.25">
      <c r="A102" s="143"/>
      <c r="B102" s="143"/>
      <c r="C102" s="144"/>
      <c r="D102" s="143" t="s">
        <v>1181</v>
      </c>
      <c r="E102" s="143"/>
      <c r="F102" s="142">
        <f t="shared" si="7"/>
        <v>460950</v>
      </c>
      <c r="G102" s="142">
        <f t="shared" si="7"/>
        <v>16119005</v>
      </c>
      <c r="H102" s="142">
        <v>395850</v>
      </c>
      <c r="I102" s="142">
        <v>1077883</v>
      </c>
      <c r="J102" s="142">
        <v>65100</v>
      </c>
      <c r="K102" s="145">
        <v>15041122</v>
      </c>
    </row>
    <row r="103" spans="1:11" ht="17.25">
      <c r="A103" s="143"/>
      <c r="B103" s="143"/>
      <c r="C103" s="144"/>
      <c r="D103" s="143" t="s">
        <v>1182</v>
      </c>
      <c r="E103" s="143"/>
      <c r="F103" s="142"/>
      <c r="G103" s="142"/>
      <c r="H103" s="142"/>
      <c r="I103" s="142"/>
      <c r="J103" s="142"/>
      <c r="K103" s="145"/>
    </row>
    <row r="104" spans="1:11" ht="17.25">
      <c r="A104" s="143"/>
      <c r="B104" s="143"/>
      <c r="C104" s="144"/>
      <c r="D104" s="143" t="s">
        <v>1183</v>
      </c>
      <c r="E104" s="143"/>
      <c r="F104" s="142">
        <f>H104+J104</f>
        <v>0</v>
      </c>
      <c r="G104" s="142">
        <f>I104+K104</f>
        <v>0</v>
      </c>
      <c r="H104" s="142"/>
      <c r="I104" s="142"/>
      <c r="J104" s="142"/>
      <c r="K104" s="145"/>
    </row>
    <row r="105" spans="1:11" ht="17.25">
      <c r="A105" s="143"/>
      <c r="B105" s="143"/>
      <c r="C105" s="144"/>
      <c r="D105" s="143" t="s">
        <v>1184</v>
      </c>
      <c r="E105" s="143"/>
      <c r="F105" s="142">
        <f>H105+J105</f>
        <v>19159033</v>
      </c>
      <c r="G105" s="142">
        <f>I105+K105</f>
        <v>122588593</v>
      </c>
      <c r="H105" s="142">
        <v>19150341</v>
      </c>
      <c r="I105" s="142">
        <v>62883137</v>
      </c>
      <c r="J105" s="142">
        <v>8692</v>
      </c>
      <c r="K105" s="145">
        <v>59705456</v>
      </c>
    </row>
    <row r="106" spans="1:11" ht="19.5">
      <c r="A106" s="259" t="s">
        <v>1116</v>
      </c>
      <c r="B106" s="260"/>
      <c r="C106" s="260"/>
      <c r="D106" s="260"/>
      <c r="E106" s="261"/>
      <c r="F106" s="264" t="s">
        <v>1117</v>
      </c>
      <c r="G106" s="265"/>
      <c r="H106" s="162" t="s">
        <v>1118</v>
      </c>
      <c r="I106" s="163" t="s">
        <v>1168</v>
      </c>
      <c r="J106" s="162" t="s">
        <v>1120</v>
      </c>
      <c r="K106" s="164" t="s">
        <v>1169</v>
      </c>
    </row>
    <row r="107" spans="1:11" ht="19.5">
      <c r="A107" s="262"/>
      <c r="B107" s="262"/>
      <c r="C107" s="262"/>
      <c r="D107" s="262"/>
      <c r="E107" s="263"/>
      <c r="F107" s="165" t="s">
        <v>1122</v>
      </c>
      <c r="G107" s="165" t="s">
        <v>1123</v>
      </c>
      <c r="H107" s="165" t="s">
        <v>1122</v>
      </c>
      <c r="I107" s="165" t="s">
        <v>1123</v>
      </c>
      <c r="J107" s="165" t="s">
        <v>1122</v>
      </c>
      <c r="K107" s="161" t="s">
        <v>1123</v>
      </c>
    </row>
    <row r="108" spans="1:11" ht="17.25">
      <c r="A108" s="143"/>
      <c r="B108" s="143"/>
      <c r="C108" s="144" t="s">
        <v>1185</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1186</v>
      </c>
      <c r="E109" s="143"/>
      <c r="F109" s="142">
        <f t="shared" si="8"/>
        <v>0</v>
      </c>
      <c r="G109" s="142">
        <f t="shared" si="8"/>
        <v>0</v>
      </c>
      <c r="H109" s="142"/>
      <c r="I109" s="142"/>
      <c r="J109" s="142"/>
      <c r="K109" s="145"/>
    </row>
    <row r="110" spans="1:11" ht="17.25">
      <c r="A110" s="143"/>
      <c r="B110" s="143"/>
      <c r="C110" s="144"/>
      <c r="D110" s="143" t="s">
        <v>1187</v>
      </c>
      <c r="E110" s="143"/>
      <c r="F110" s="142">
        <f t="shared" si="8"/>
        <v>0</v>
      </c>
      <c r="G110" s="142">
        <f t="shared" si="8"/>
        <v>0</v>
      </c>
      <c r="H110" s="142"/>
      <c r="I110" s="142"/>
      <c r="J110" s="142"/>
      <c r="K110" s="145"/>
    </row>
    <row r="111" spans="1:11" ht="17.25">
      <c r="A111" s="143"/>
      <c r="B111" s="143"/>
      <c r="C111" s="144"/>
      <c r="D111" s="143" t="s">
        <v>1188</v>
      </c>
      <c r="E111" s="143"/>
      <c r="F111" s="142">
        <f t="shared" si="8"/>
        <v>0</v>
      </c>
      <c r="G111" s="142">
        <f t="shared" si="8"/>
        <v>0</v>
      </c>
      <c r="H111" s="142"/>
      <c r="I111" s="142"/>
      <c r="J111" s="142"/>
      <c r="K111" s="145"/>
    </row>
    <row r="112" spans="1:11" ht="17.25">
      <c r="A112" s="143"/>
      <c r="B112" s="143"/>
      <c r="C112" s="144"/>
      <c r="D112" s="143" t="s">
        <v>1189</v>
      </c>
      <c r="E112" s="143"/>
      <c r="F112" s="142"/>
      <c r="G112" s="142"/>
      <c r="H112" s="142"/>
      <c r="I112" s="142"/>
      <c r="J112" s="142"/>
      <c r="K112" s="145"/>
    </row>
    <row r="113" spans="1:11" ht="17.25">
      <c r="A113" s="143"/>
      <c r="B113" s="143"/>
      <c r="C113" s="144"/>
      <c r="D113" s="143" t="s">
        <v>1190</v>
      </c>
      <c r="E113" s="143"/>
      <c r="F113" s="142"/>
      <c r="G113" s="142"/>
      <c r="H113" s="142"/>
      <c r="I113" s="142"/>
      <c r="J113" s="142"/>
      <c r="K113" s="145"/>
    </row>
    <row r="114" spans="1:11" ht="17.25">
      <c r="A114" s="143"/>
      <c r="B114" s="143"/>
      <c r="C114" s="143" t="s">
        <v>1191</v>
      </c>
      <c r="D114" s="143"/>
      <c r="E114" s="143"/>
      <c r="F114" s="142">
        <f t="shared" ref="F114:G118" si="9">H114+J114</f>
        <v>123800</v>
      </c>
      <c r="G114" s="142">
        <f t="shared" si="9"/>
        <v>1005300</v>
      </c>
      <c r="H114" s="142">
        <f>SUM(H115:H116)</f>
        <v>123800</v>
      </c>
      <c r="I114" s="142">
        <f>SUM(I115:I116)</f>
        <v>1005300</v>
      </c>
      <c r="J114" s="142">
        <f>SUM(J115:J116)</f>
        <v>0</v>
      </c>
      <c r="K114" s="142">
        <f>SUM(K115:K116)</f>
        <v>0</v>
      </c>
    </row>
    <row r="115" spans="1:11" ht="17.25">
      <c r="A115" s="143"/>
      <c r="B115" s="143"/>
      <c r="C115" s="143"/>
      <c r="D115" s="143" t="s">
        <v>1192</v>
      </c>
      <c r="E115" s="143"/>
      <c r="F115" s="142">
        <f t="shared" si="9"/>
        <v>0</v>
      </c>
      <c r="G115" s="142">
        <f t="shared" si="9"/>
        <v>0</v>
      </c>
      <c r="H115" s="142"/>
      <c r="I115" s="142"/>
      <c r="J115" s="142"/>
      <c r="K115" s="145"/>
    </row>
    <row r="116" spans="1:11" ht="17.25">
      <c r="A116" s="143"/>
      <c r="B116" s="143"/>
      <c r="C116" s="143"/>
      <c r="D116" s="143" t="s">
        <v>1193</v>
      </c>
      <c r="E116" s="143"/>
      <c r="F116" s="142">
        <f t="shared" si="9"/>
        <v>123800</v>
      </c>
      <c r="G116" s="142">
        <f t="shared" si="9"/>
        <v>1005300</v>
      </c>
      <c r="H116" s="142">
        <v>123800</v>
      </c>
      <c r="I116" s="142">
        <v>1005300</v>
      </c>
      <c r="J116" s="142"/>
      <c r="K116" s="145"/>
    </row>
    <row r="117" spans="1:11" ht="17.25">
      <c r="A117" s="143"/>
      <c r="B117" s="143"/>
      <c r="C117" s="143" t="s">
        <v>1204</v>
      </c>
      <c r="D117" s="143"/>
      <c r="E117" s="143"/>
      <c r="F117" s="142">
        <f t="shared" si="9"/>
        <v>0</v>
      </c>
      <c r="G117" s="142">
        <f t="shared" si="9"/>
        <v>2560000</v>
      </c>
      <c r="H117" s="142">
        <v>0</v>
      </c>
      <c r="I117" s="142">
        <v>2560000</v>
      </c>
      <c r="J117" s="142"/>
      <c r="K117" s="145"/>
    </row>
    <row r="118" spans="1:11" ht="17.25">
      <c r="A118" s="143"/>
      <c r="B118" s="147" t="s">
        <v>1157</v>
      </c>
      <c r="C118" s="143"/>
      <c r="D118" s="143"/>
      <c r="E118" s="143"/>
      <c r="F118" s="142">
        <f t="shared" si="9"/>
        <v>45521401</v>
      </c>
      <c r="G118" s="142">
        <f t="shared" si="9"/>
        <v>349177340</v>
      </c>
      <c r="H118" s="142">
        <f>H56+H91</f>
        <v>44447409</v>
      </c>
      <c r="I118" s="142">
        <f>I56+I91</f>
        <v>244194255</v>
      </c>
      <c r="J118" s="142">
        <f>J56+J91</f>
        <v>1073992</v>
      </c>
      <c r="K118" s="142">
        <f>K56+K91</f>
        <v>104983085</v>
      </c>
    </row>
    <row r="119" spans="1:11" ht="17.25">
      <c r="A119" s="143"/>
      <c r="B119" s="143" t="s">
        <v>1205</v>
      </c>
      <c r="C119" s="143"/>
      <c r="D119" s="143"/>
      <c r="E119" s="143"/>
      <c r="F119" s="142"/>
      <c r="G119" s="142"/>
      <c r="H119" s="148"/>
      <c r="I119" s="149"/>
      <c r="J119" s="149"/>
      <c r="K119" s="150"/>
    </row>
    <row r="120" spans="1:11" ht="17.25">
      <c r="A120" s="143"/>
      <c r="B120" s="143" t="s">
        <v>1206</v>
      </c>
      <c r="C120" s="143"/>
      <c r="D120" s="143"/>
      <c r="E120" s="143"/>
      <c r="F120" s="142">
        <f>H120+J120</f>
        <v>-6851498</v>
      </c>
      <c r="G120" s="142">
        <f>I120+K120</f>
        <v>-1917</v>
      </c>
      <c r="H120" s="151">
        <v>-6851498</v>
      </c>
      <c r="I120" s="152">
        <v>-1917</v>
      </c>
      <c r="J120" s="152"/>
      <c r="K120" s="153"/>
    </row>
    <row r="121" spans="1:11" ht="17.25">
      <c r="A121" s="143"/>
      <c r="B121" s="143" t="s">
        <v>1207</v>
      </c>
      <c r="C121" s="143"/>
      <c r="D121" s="143"/>
      <c r="E121" s="143"/>
      <c r="F121" s="142"/>
      <c r="G121" s="142"/>
      <c r="H121" s="151"/>
      <c r="I121" s="152"/>
      <c r="J121" s="152"/>
      <c r="K121" s="153"/>
    </row>
    <row r="122" spans="1:11" ht="17.25">
      <c r="A122" s="143"/>
      <c r="B122" s="143" t="s">
        <v>1208</v>
      </c>
      <c r="C122" s="143"/>
      <c r="D122" s="143"/>
      <c r="E122" s="143"/>
      <c r="F122" s="142">
        <f>H122+J122</f>
        <v>0</v>
      </c>
      <c r="G122" s="142">
        <f>I122+K122</f>
        <v>465599</v>
      </c>
      <c r="H122" s="151">
        <v>0</v>
      </c>
      <c r="I122" s="152">
        <v>465599</v>
      </c>
      <c r="J122" s="152"/>
      <c r="K122" s="153"/>
    </row>
    <row r="123" spans="1:11" ht="17.25">
      <c r="A123" s="167"/>
      <c r="B123" s="143" t="s">
        <v>1204</v>
      </c>
      <c r="C123" s="167"/>
      <c r="D123" s="167"/>
      <c r="E123" s="167"/>
      <c r="F123" s="142"/>
      <c r="G123" s="142"/>
      <c r="H123" s="151"/>
      <c r="I123" s="152"/>
      <c r="J123" s="152"/>
      <c r="K123" s="153"/>
    </row>
    <row r="124" spans="1:11" ht="17.25">
      <c r="A124" s="143"/>
      <c r="B124" s="143" t="s">
        <v>1209</v>
      </c>
      <c r="C124" s="143"/>
      <c r="D124" s="143"/>
      <c r="E124" s="143"/>
      <c r="F124" s="142"/>
      <c r="G124" s="142"/>
      <c r="H124" s="151"/>
      <c r="I124" s="152"/>
      <c r="J124" s="152"/>
      <c r="K124" s="153"/>
    </row>
    <row r="125" spans="1:11" ht="17.25">
      <c r="A125" s="143" t="s">
        <v>1210</v>
      </c>
      <c r="B125" s="143"/>
      <c r="C125" s="143"/>
      <c r="D125" s="143"/>
      <c r="E125" s="143"/>
      <c r="F125" s="142"/>
      <c r="G125" s="142"/>
      <c r="H125" s="151"/>
      <c r="I125" s="152"/>
      <c r="J125" s="152"/>
      <c r="K125" s="153"/>
    </row>
    <row r="126" spans="1:11" ht="17.25">
      <c r="A126" s="143"/>
      <c r="B126" s="143" t="s">
        <v>1211</v>
      </c>
      <c r="C126" s="143"/>
      <c r="D126" s="143"/>
      <c r="E126" s="143"/>
      <c r="F126" s="142"/>
      <c r="G126" s="142"/>
      <c r="H126" s="151"/>
      <c r="I126" s="152"/>
      <c r="J126" s="152"/>
      <c r="K126" s="153"/>
    </row>
    <row r="127" spans="1:11" ht="17.25">
      <c r="A127" s="147" t="s">
        <v>1212</v>
      </c>
      <c r="B127" s="143"/>
      <c r="C127" s="143"/>
      <c r="D127" s="143"/>
      <c r="E127" s="168"/>
      <c r="F127" s="142">
        <f>F118+F119+F120+F121+F122+F123+F124+F125</f>
        <v>38669903</v>
      </c>
      <c r="G127" s="142">
        <f>G118+G119+G120+G121+G122+G123+G124+G125</f>
        <v>349641022</v>
      </c>
      <c r="H127" s="151"/>
      <c r="I127" s="152"/>
      <c r="J127" s="152"/>
      <c r="K127" s="153"/>
    </row>
    <row r="128" spans="1:11" ht="17.25">
      <c r="A128" s="143" t="s">
        <v>1213</v>
      </c>
      <c r="B128" s="143"/>
      <c r="C128" s="143"/>
      <c r="D128" s="143"/>
      <c r="E128" s="169"/>
      <c r="F128" s="142">
        <f>F53-F127</f>
        <v>183506341</v>
      </c>
      <c r="G128" s="142"/>
      <c r="H128" s="151"/>
      <c r="I128" s="152"/>
      <c r="J128" s="152"/>
      <c r="K128" s="153"/>
    </row>
    <row r="129" spans="1:11" ht="17.25">
      <c r="A129" s="143" t="s">
        <v>1214</v>
      </c>
      <c r="B129" s="143"/>
      <c r="C129" s="143"/>
      <c r="D129" s="143"/>
      <c r="E129" s="143"/>
      <c r="F129" s="142">
        <f>F127+F128</f>
        <v>222176244</v>
      </c>
      <c r="G129" s="142"/>
      <c r="H129" s="151"/>
      <c r="I129" s="152"/>
      <c r="J129" s="152"/>
      <c r="K129" s="153"/>
    </row>
    <row r="130" spans="1:11" ht="17.25">
      <c r="A130" s="143" t="s">
        <v>1215</v>
      </c>
      <c r="B130" s="143"/>
      <c r="C130" s="143"/>
      <c r="D130" s="143"/>
      <c r="E130" s="143"/>
      <c r="F130" s="157">
        <v>342164</v>
      </c>
      <c r="G130" s="142"/>
      <c r="H130" s="170"/>
      <c r="I130" s="152"/>
      <c r="J130" s="152"/>
      <c r="K130" s="153"/>
    </row>
    <row r="131" spans="1:11" ht="17.25">
      <c r="A131" s="147" t="s">
        <v>1216</v>
      </c>
      <c r="B131" s="143"/>
      <c r="C131" s="143"/>
      <c r="D131" s="143"/>
      <c r="E131" s="143"/>
      <c r="F131" s="157">
        <f>F128+F130</f>
        <v>183848505</v>
      </c>
      <c r="G131" s="142"/>
      <c r="H131" s="171"/>
      <c r="I131" s="159"/>
      <c r="J131" s="159"/>
      <c r="K131" s="160"/>
    </row>
    <row r="132" spans="1:11" ht="17.25">
      <c r="A132" s="140" t="s">
        <v>1217</v>
      </c>
      <c r="B132" s="140"/>
      <c r="C132" s="140"/>
      <c r="D132" s="140"/>
      <c r="E132" s="140" t="s">
        <v>1218</v>
      </c>
      <c r="F132" s="254" t="s">
        <v>1219</v>
      </c>
      <c r="G132" s="255"/>
      <c r="H132" s="172" t="s">
        <v>1220</v>
      </c>
      <c r="I132" s="172"/>
      <c r="J132" s="256" t="s">
        <v>1221</v>
      </c>
      <c r="K132" s="256"/>
    </row>
    <row r="133" spans="1:11" ht="17.25">
      <c r="A133" s="140"/>
      <c r="B133" s="140"/>
      <c r="C133" s="140"/>
      <c r="D133" s="140"/>
      <c r="E133" s="140"/>
      <c r="F133" s="257" t="s">
        <v>1222</v>
      </c>
      <c r="G133" s="258"/>
      <c r="H133" s="172"/>
      <c r="I133" s="172"/>
      <c r="J133" s="172"/>
      <c r="K133" s="172"/>
    </row>
    <row r="134" spans="1:11" ht="17.25">
      <c r="A134" s="140" t="s">
        <v>1223</v>
      </c>
    </row>
    <row r="135" spans="1:11" ht="17.25">
      <c r="A135" s="140" t="s">
        <v>1224</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2CBC5472-E29E-4332-8AAE-93EF02ABAD81}"/>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8572-18D9-4AA5-A571-980E40C59A3C}">
  <dimension ref="A1:K40"/>
  <sheetViews>
    <sheetView workbookViewId="0">
      <selection activeCell="K1" sqref="K1"/>
    </sheetView>
  </sheetViews>
  <sheetFormatPr defaultRowHeight="16.5"/>
  <cols>
    <col min="4" max="4" width="13.5" bestFit="1" customWidth="1"/>
    <col min="6" max="6" width="10" bestFit="1" customWidth="1"/>
    <col min="10" max="10" width="25.5" bestFit="1" customWidth="1"/>
    <col min="11" max="11" width="13.25" customWidth="1"/>
  </cols>
  <sheetData>
    <row r="1" spans="1:11">
      <c r="A1" s="272" t="s">
        <v>1226</v>
      </c>
      <c r="B1" s="272"/>
      <c r="C1" s="273"/>
      <c r="D1" s="273"/>
      <c r="E1" s="273"/>
      <c r="F1" s="273"/>
      <c r="G1" s="274" t="s">
        <v>1227</v>
      </c>
      <c r="H1" s="272" t="s">
        <v>1228</v>
      </c>
      <c r="I1" s="272"/>
      <c r="J1" s="272"/>
      <c r="K1" s="275" t="s">
        <v>1229</v>
      </c>
    </row>
    <row r="2" spans="1:11">
      <c r="A2" s="272" t="s">
        <v>1230</v>
      </c>
      <c r="B2" s="272"/>
      <c r="C2" s="276" t="s">
        <v>1231</v>
      </c>
      <c r="D2" s="277"/>
      <c r="E2" s="273"/>
      <c r="F2" s="273"/>
      <c r="G2" s="274" t="s">
        <v>1232</v>
      </c>
      <c r="H2" s="272" t="s">
        <v>1233</v>
      </c>
      <c r="I2" s="272"/>
      <c r="J2" s="272"/>
      <c r="K2" s="278"/>
    </row>
    <row r="3" spans="1:11" ht="25.5">
      <c r="A3" s="279" t="s">
        <v>1234</v>
      </c>
      <c r="B3" s="279"/>
      <c r="C3" s="279"/>
      <c r="D3" s="279"/>
      <c r="E3" s="279"/>
      <c r="F3" s="279"/>
      <c r="G3" s="279"/>
      <c r="H3" s="279"/>
      <c r="I3" s="279"/>
      <c r="J3" s="279"/>
      <c r="K3" s="278"/>
    </row>
    <row r="4" spans="1:11">
      <c r="A4" s="280"/>
      <c r="B4" s="280"/>
      <c r="C4" s="280"/>
      <c r="D4" s="280"/>
      <c r="E4" s="280"/>
      <c r="F4" s="280"/>
      <c r="G4" s="273"/>
      <c r="H4" s="273"/>
      <c r="I4" s="273"/>
      <c r="J4" s="273"/>
      <c r="K4" s="278"/>
    </row>
    <row r="5" spans="1:11">
      <c r="A5" s="281" t="s">
        <v>1276</v>
      </c>
      <c r="B5" s="281"/>
      <c r="C5" s="281"/>
      <c r="D5" s="281"/>
      <c r="E5" s="281"/>
      <c r="F5" s="281"/>
      <c r="G5" s="281"/>
      <c r="H5" s="281"/>
      <c r="I5" s="281"/>
      <c r="J5" s="281"/>
      <c r="K5" s="282"/>
    </row>
    <row r="6" spans="1:11">
      <c r="A6" s="283" t="s">
        <v>1235</v>
      </c>
      <c r="B6" s="283"/>
      <c r="C6" s="284" t="s">
        <v>1236</v>
      </c>
      <c r="D6" s="284"/>
      <c r="E6" s="285" t="s">
        <v>1237</v>
      </c>
      <c r="F6" s="285"/>
      <c r="G6" s="285"/>
      <c r="H6" s="285"/>
      <c r="I6" s="285"/>
      <c r="J6" s="285"/>
      <c r="K6" s="282"/>
    </row>
    <row r="7" spans="1:11">
      <c r="A7" s="283"/>
      <c r="B7" s="283"/>
      <c r="C7" s="284"/>
      <c r="D7" s="284"/>
      <c r="E7" s="286" t="s">
        <v>1238</v>
      </c>
      <c r="F7" s="286"/>
      <c r="G7" s="286" t="s">
        <v>1239</v>
      </c>
      <c r="H7" s="286"/>
      <c r="I7" s="287" t="s">
        <v>1240</v>
      </c>
      <c r="J7" s="287"/>
      <c r="K7" s="282"/>
    </row>
    <row r="8" spans="1:11">
      <c r="A8" s="283"/>
      <c r="B8" s="283"/>
      <c r="C8" s="284"/>
      <c r="D8" s="284"/>
      <c r="E8" s="286"/>
      <c r="F8" s="286"/>
      <c r="G8" s="286"/>
      <c r="H8" s="286"/>
      <c r="I8" s="287"/>
      <c r="J8" s="287"/>
      <c r="K8" s="282"/>
    </row>
    <row r="9" spans="1:11">
      <c r="A9" s="283"/>
      <c r="B9" s="283"/>
      <c r="C9" s="284"/>
      <c r="D9" s="284"/>
      <c r="E9" s="286"/>
      <c r="F9" s="286"/>
      <c r="G9" s="286"/>
      <c r="H9" s="286"/>
      <c r="I9" s="287"/>
      <c r="J9" s="287"/>
      <c r="K9" s="288"/>
    </row>
    <row r="10" spans="1:11">
      <c r="A10" s="283"/>
      <c r="B10" s="283"/>
      <c r="C10" s="284"/>
      <c r="D10" s="284"/>
      <c r="E10" s="286"/>
      <c r="F10" s="286"/>
      <c r="G10" s="286"/>
      <c r="H10" s="286"/>
      <c r="I10" s="287"/>
      <c r="J10" s="287"/>
      <c r="K10" s="278"/>
    </row>
    <row r="11" spans="1:11">
      <c r="A11" s="289" t="s">
        <v>1241</v>
      </c>
      <c r="B11" s="289"/>
      <c r="C11" s="290"/>
      <c r="D11" s="291">
        <v>209150</v>
      </c>
      <c r="E11" s="291"/>
      <c r="F11" s="291">
        <v>44415</v>
      </c>
      <c r="G11" s="291"/>
      <c r="H11" s="308" t="s">
        <v>1273</v>
      </c>
      <c r="I11" s="291"/>
      <c r="J11" s="291">
        <v>164735</v>
      </c>
      <c r="K11" s="278"/>
    </row>
    <row r="12" spans="1:11">
      <c r="A12" s="292" t="s">
        <v>1242</v>
      </c>
      <c r="B12" s="292"/>
      <c r="C12" s="290"/>
      <c r="D12" s="291">
        <v>73641</v>
      </c>
      <c r="E12" s="293"/>
      <c r="F12" s="291">
        <v>7286</v>
      </c>
      <c r="G12" s="293"/>
      <c r="H12" s="291">
        <f>'[2]填表-總表'!F7</f>
        <v>0</v>
      </c>
      <c r="I12" s="293"/>
      <c r="J12" s="291">
        <v>66355</v>
      </c>
      <c r="K12" s="278"/>
    </row>
    <row r="13" spans="1:11">
      <c r="A13" s="292" t="s">
        <v>1243</v>
      </c>
      <c r="B13" s="292"/>
      <c r="C13" s="290"/>
      <c r="D13" s="291">
        <v>38343</v>
      </c>
      <c r="E13" s="294"/>
      <c r="F13" s="291">
        <v>7723</v>
      </c>
      <c r="G13" s="294"/>
      <c r="H13" s="308" t="s">
        <v>1273</v>
      </c>
      <c r="I13" s="294"/>
      <c r="J13" s="291">
        <v>30620</v>
      </c>
      <c r="K13" s="278"/>
    </row>
    <row r="14" spans="1:11">
      <c r="A14" s="292" t="s">
        <v>1244</v>
      </c>
      <c r="B14" s="292"/>
      <c r="C14" s="290"/>
      <c r="D14" s="291">
        <v>3667</v>
      </c>
      <c r="E14" s="294"/>
      <c r="F14" s="291">
        <v>3667</v>
      </c>
      <c r="G14" s="294"/>
      <c r="H14" s="291">
        <f>'[2]填表-總表'!H7</f>
        <v>0</v>
      </c>
      <c r="I14" s="294"/>
      <c r="J14" s="291">
        <f>'[2]填表-總表'!H8+'[2]填表-總表'!H13+'[2]填表-總表'!H20</f>
        <v>0</v>
      </c>
      <c r="K14" s="278"/>
    </row>
    <row r="15" spans="1:11">
      <c r="A15" s="292" t="s">
        <v>1245</v>
      </c>
      <c r="B15" s="292"/>
      <c r="C15" s="290"/>
      <c r="D15" s="291">
        <v>8950</v>
      </c>
      <c r="E15" s="294"/>
      <c r="F15" s="291">
        <v>3725</v>
      </c>
      <c r="G15" s="294"/>
      <c r="H15" s="291">
        <f>'[2]填表-總表'!I7</f>
        <v>0</v>
      </c>
      <c r="I15" s="294"/>
      <c r="J15" s="291">
        <v>5225</v>
      </c>
      <c r="K15" s="278"/>
    </row>
    <row r="16" spans="1:11">
      <c r="A16" s="292" t="s">
        <v>1246</v>
      </c>
      <c r="B16" s="292"/>
      <c r="C16" s="290"/>
      <c r="D16" s="291">
        <v>3923</v>
      </c>
      <c r="E16" s="294"/>
      <c r="F16" s="291">
        <v>3870</v>
      </c>
      <c r="G16" s="294"/>
      <c r="H16" s="308" t="s">
        <v>1273</v>
      </c>
      <c r="I16" s="294"/>
      <c r="J16" s="291">
        <v>53</v>
      </c>
      <c r="K16" s="278"/>
    </row>
    <row r="17" spans="1:11">
      <c r="A17" s="292" t="s">
        <v>1274</v>
      </c>
      <c r="B17" s="292"/>
      <c r="C17" s="290"/>
      <c r="D17" s="291">
        <v>8156</v>
      </c>
      <c r="E17" s="294"/>
      <c r="F17" s="291">
        <v>4318</v>
      </c>
      <c r="G17" s="294"/>
      <c r="H17" s="291">
        <f>'[2]填表-總表'!K7</f>
        <v>0</v>
      </c>
      <c r="I17" s="294"/>
      <c r="J17" s="291">
        <v>3838</v>
      </c>
      <c r="K17" s="278"/>
    </row>
    <row r="18" spans="1:11">
      <c r="A18" s="292" t="s">
        <v>1247</v>
      </c>
      <c r="B18" s="292"/>
      <c r="C18" s="290"/>
      <c r="D18" s="291">
        <v>31521</v>
      </c>
      <c r="E18" s="294"/>
      <c r="F18" s="291">
        <v>4355</v>
      </c>
      <c r="G18" s="294"/>
      <c r="H18" s="308" t="s">
        <v>1273</v>
      </c>
      <c r="I18" s="294"/>
      <c r="J18" s="291">
        <v>27166</v>
      </c>
    </row>
    <row r="19" spans="1:11">
      <c r="A19" s="292" t="s">
        <v>1248</v>
      </c>
      <c r="B19" s="292"/>
      <c r="C19" s="290"/>
      <c r="D19" s="291">
        <f t="shared" ref="D12:D34" si="0">F19+H19+J19</f>
        <v>0</v>
      </c>
      <c r="E19" s="294"/>
      <c r="F19" s="291">
        <f>'[2]填表-總表'!M6</f>
        <v>0</v>
      </c>
      <c r="G19" s="294"/>
      <c r="H19" s="291">
        <f>'[2]填表-總表'!M7</f>
        <v>0</v>
      </c>
      <c r="I19" s="294"/>
      <c r="J19" s="291">
        <f>'[2]填表-總表'!M8+'[2]填表-總表'!M13+'[2]填表-總表'!M20</f>
        <v>0</v>
      </c>
    </row>
    <row r="20" spans="1:11">
      <c r="A20" s="292" t="s">
        <v>1249</v>
      </c>
      <c r="B20" s="292"/>
      <c r="C20" s="290"/>
      <c r="D20" s="291">
        <v>34229</v>
      </c>
      <c r="E20" s="294"/>
      <c r="F20" s="291">
        <v>3940</v>
      </c>
      <c r="G20" s="294"/>
      <c r="H20" s="291">
        <f>'[2]填表-總表'!N7</f>
        <v>0</v>
      </c>
      <c r="I20" s="294"/>
      <c r="J20" s="291">
        <v>30289</v>
      </c>
    </row>
    <row r="21" spans="1:11">
      <c r="A21" s="292" t="s">
        <v>1250</v>
      </c>
      <c r="B21" s="292"/>
      <c r="C21" s="290"/>
      <c r="D21" s="291">
        <v>385</v>
      </c>
      <c r="E21" s="294"/>
      <c r="F21" s="291">
        <v>385</v>
      </c>
      <c r="G21" s="294"/>
      <c r="H21" s="291">
        <f>'[2]填表-總表'!O7</f>
        <v>0</v>
      </c>
      <c r="I21" s="294"/>
      <c r="J21" s="291">
        <f>'[2]填表-總表'!O8+'[2]填表-總表'!O13+'[2]填表-總表'!O20</f>
        <v>0</v>
      </c>
    </row>
    <row r="22" spans="1:11">
      <c r="A22" s="295" t="s">
        <v>1251</v>
      </c>
      <c r="B22" s="295"/>
      <c r="C22" s="290"/>
      <c r="D22" s="291">
        <v>5539</v>
      </c>
      <c r="E22" s="294"/>
      <c r="F22" s="291">
        <v>4520</v>
      </c>
      <c r="G22" s="294"/>
      <c r="H22" s="308" t="s">
        <v>1273</v>
      </c>
      <c r="I22" s="294"/>
      <c r="J22" s="291">
        <v>1019</v>
      </c>
    </row>
    <row r="23" spans="1:11">
      <c r="A23" s="295" t="s">
        <v>1252</v>
      </c>
      <c r="B23" s="295"/>
      <c r="C23" s="290"/>
      <c r="D23" s="291">
        <f t="shared" si="0"/>
        <v>0</v>
      </c>
      <c r="E23" s="294"/>
      <c r="F23" s="291">
        <f>'[2]填表-總表'!T6</f>
        <v>0</v>
      </c>
      <c r="G23" s="294"/>
      <c r="H23" s="291">
        <f>'[2]填表-總表'!T7</f>
        <v>0</v>
      </c>
      <c r="I23" s="294"/>
      <c r="J23" s="291">
        <f>'[2]填表-總表'!T8+'[2]填表-總表'!T13+'[2]填表-總表'!T20</f>
        <v>0</v>
      </c>
    </row>
    <row r="24" spans="1:11">
      <c r="A24" s="295" t="s">
        <v>1253</v>
      </c>
      <c r="B24" s="295"/>
      <c r="C24" s="290"/>
      <c r="D24" s="291">
        <v>250</v>
      </c>
      <c r="E24" s="294"/>
      <c r="F24" s="291">
        <v>250</v>
      </c>
      <c r="G24" s="294"/>
      <c r="H24" s="291">
        <f>'[2]填表-總表'!U7</f>
        <v>0</v>
      </c>
      <c r="I24" s="294"/>
      <c r="J24" s="291">
        <f>'[2]填表-總表'!U8+'[2]填表-總表'!U13+'[2]填表-總表'!U20</f>
        <v>0</v>
      </c>
    </row>
    <row r="25" spans="1:11">
      <c r="A25" s="295" t="s">
        <v>1254</v>
      </c>
      <c r="B25" s="295"/>
      <c r="C25" s="290"/>
      <c r="D25" s="291">
        <f t="shared" si="0"/>
        <v>0</v>
      </c>
      <c r="E25" s="294"/>
      <c r="F25" s="291">
        <f>'[2]填表-總表'!V6</f>
        <v>0</v>
      </c>
      <c r="G25" s="294"/>
      <c r="H25" s="294">
        <f>'[2]填表-總表'!V7</f>
        <v>0</v>
      </c>
      <c r="I25" s="294"/>
      <c r="J25" s="294">
        <f>'[2]填表-總表'!V8+'[2]填表-總表'!V13+'[2]填表-總表'!V20</f>
        <v>0</v>
      </c>
    </row>
    <row r="26" spans="1:11">
      <c r="A26" s="295" t="s">
        <v>1255</v>
      </c>
      <c r="B26" s="295"/>
      <c r="C26" s="290"/>
      <c r="D26" s="291">
        <f t="shared" si="0"/>
        <v>0</v>
      </c>
      <c r="E26" s="294"/>
      <c r="F26" s="291">
        <f>'[2]填表-總表'!W6</f>
        <v>0</v>
      </c>
      <c r="G26" s="294"/>
      <c r="H26" s="294">
        <f>'[2]填表-總表'!W7</f>
        <v>0</v>
      </c>
      <c r="I26" s="294"/>
      <c r="J26" s="294">
        <f>'[2]填表-總表'!W8+'[2]填表-總表'!W13+'[2]填表-總表'!W20</f>
        <v>0</v>
      </c>
    </row>
    <row r="27" spans="1:11">
      <c r="A27" s="295" t="s">
        <v>1256</v>
      </c>
      <c r="B27" s="295"/>
      <c r="C27" s="290"/>
      <c r="D27" s="291">
        <v>498</v>
      </c>
      <c r="E27" s="294"/>
      <c r="F27" s="291">
        <v>328</v>
      </c>
      <c r="G27" s="294"/>
      <c r="H27" s="294">
        <f>'[2]填表-總表'!X7</f>
        <v>0</v>
      </c>
      <c r="I27" s="294"/>
      <c r="J27" s="294">
        <v>170</v>
      </c>
    </row>
    <row r="28" spans="1:11">
      <c r="A28" s="295" t="s">
        <v>1257</v>
      </c>
      <c r="B28" s="295"/>
      <c r="C28" s="290"/>
      <c r="D28" s="291">
        <v>48</v>
      </c>
      <c r="E28" s="296"/>
      <c r="F28" s="291">
        <v>48</v>
      </c>
      <c r="G28" s="296"/>
      <c r="H28" s="296">
        <f>'[2]填表-總表'!Y7</f>
        <v>0</v>
      </c>
      <c r="I28" s="296"/>
      <c r="J28" s="296">
        <f>'[2]填表-總表'!Y8+'[2]填表-總表'!Y13+'[2]填表-總表'!Y20</f>
        <v>0</v>
      </c>
    </row>
    <row r="29" spans="1:11">
      <c r="A29" s="295" t="s">
        <v>1258</v>
      </c>
      <c r="B29" s="295"/>
      <c r="C29" s="290"/>
      <c r="D29" s="291">
        <f t="shared" si="0"/>
        <v>0</v>
      </c>
      <c r="E29" s="296"/>
      <c r="F29" s="291">
        <f>'[2]填表-總表'!Z6</f>
        <v>0</v>
      </c>
      <c r="G29" s="296"/>
      <c r="H29" s="296">
        <f>'[2]填表-總表'!Z7</f>
        <v>0</v>
      </c>
      <c r="I29" s="296"/>
      <c r="J29" s="296">
        <f>'[2]填表-總表'!Z8+'[2]填表-總表'!Z13+'[2]填表-總表'!Z20</f>
        <v>0</v>
      </c>
    </row>
    <row r="30" spans="1:11">
      <c r="A30" s="295" t="s">
        <v>1259</v>
      </c>
      <c r="B30" s="295"/>
      <c r="C30" s="290"/>
      <c r="D30" s="297">
        <f t="shared" si="0"/>
        <v>0</v>
      </c>
      <c r="E30" s="296"/>
      <c r="F30" s="297">
        <f>'[2]填表-總表'!AA6</f>
        <v>0</v>
      </c>
      <c r="G30" s="296"/>
      <c r="H30" s="296">
        <f>'[2]填表-總表'!AA7</f>
        <v>0</v>
      </c>
      <c r="I30" s="296"/>
      <c r="J30" s="296">
        <f>'[2]填表-總表'!AA8+'[2]填表-總表'!AA13+'[2]填表-總表'!AA20</f>
        <v>0</v>
      </c>
    </row>
    <row r="31" spans="1:11">
      <c r="A31" s="295" t="s">
        <v>1260</v>
      </c>
      <c r="B31" s="295"/>
      <c r="C31" s="290"/>
      <c r="D31" s="309" t="s">
        <v>1273</v>
      </c>
      <c r="E31" s="296"/>
      <c r="F31" s="297">
        <f>'[2]填表-總表'!AB6</f>
        <v>0</v>
      </c>
      <c r="G31" s="296"/>
      <c r="H31" s="294" t="s">
        <v>1273</v>
      </c>
      <c r="I31" s="296"/>
      <c r="J31" s="296">
        <f>'[2]填表-總表'!AB8+'[2]填表-總表'!AB13+'[2]填表-總表'!AB20</f>
        <v>0</v>
      </c>
    </row>
    <row r="32" spans="1:11">
      <c r="A32" s="295" t="s">
        <v>1261</v>
      </c>
      <c r="B32" s="295"/>
      <c r="C32" s="290"/>
      <c r="D32" s="308" t="s">
        <v>1273</v>
      </c>
      <c r="E32" s="296"/>
      <c r="F32" s="308" t="s">
        <v>1273</v>
      </c>
      <c r="G32" s="296"/>
      <c r="H32" s="296">
        <f>'[2]填表-總表'!AC7</f>
        <v>0</v>
      </c>
      <c r="I32" s="296"/>
      <c r="J32" s="296">
        <f>'[2]填表-總表'!AC8+'[2]填表-總表'!AC13+'[2]填表-總表'!AC20</f>
        <v>0</v>
      </c>
    </row>
    <row r="33" spans="1:10">
      <c r="A33" s="295" t="s">
        <v>1262</v>
      </c>
      <c r="B33" s="295"/>
      <c r="C33" s="290"/>
      <c r="D33" s="291">
        <f t="shared" si="0"/>
        <v>0</v>
      </c>
      <c r="E33" s="296"/>
      <c r="F33" s="291">
        <f>'[2]填表-總表'!AD6</f>
        <v>0</v>
      </c>
      <c r="G33" s="296"/>
      <c r="H33" s="296">
        <f>'[2]填表-總表'!AD7</f>
        <v>0</v>
      </c>
      <c r="I33" s="296"/>
      <c r="J33" s="296">
        <f>'[2]填表-總表'!AD8+'[2]填表-總表'!AD13+'[2]填表-總表'!AD20</f>
        <v>0</v>
      </c>
    </row>
    <row r="34" spans="1:10">
      <c r="A34" s="298" t="s">
        <v>1263</v>
      </c>
      <c r="B34" s="298"/>
      <c r="C34" s="299"/>
      <c r="D34" s="300">
        <f t="shared" si="0"/>
        <v>0</v>
      </c>
      <c r="E34" s="301"/>
      <c r="F34" s="300">
        <f>'[2]填表-總表'!AE6</f>
        <v>0</v>
      </c>
      <c r="G34" s="301"/>
      <c r="H34" s="301">
        <f>'[2]填表-總表'!AE7</f>
        <v>0</v>
      </c>
      <c r="I34" s="301"/>
      <c r="J34" s="301">
        <f>'[2]填表-總表'!AE8+'[2]填表-總表'!AE13+'[2]填表-總表'!AE20</f>
        <v>0</v>
      </c>
    </row>
    <row r="35" spans="1:10">
      <c r="A35" s="302" t="s">
        <v>1264</v>
      </c>
      <c r="B35" s="303" t="s">
        <v>1265</v>
      </c>
      <c r="C35" s="304"/>
      <c r="D35" s="305" t="s">
        <v>1266</v>
      </c>
      <c r="E35" s="304"/>
      <c r="F35" s="304"/>
      <c r="G35" s="304" t="s">
        <v>1267</v>
      </c>
      <c r="H35" s="273"/>
      <c r="I35" s="304" t="s">
        <v>1268</v>
      </c>
      <c r="J35" s="304"/>
    </row>
    <row r="36" spans="1:10">
      <c r="A36" s="305"/>
      <c r="B36" s="305"/>
      <c r="C36" s="273"/>
      <c r="D36" s="273"/>
      <c r="E36" s="304"/>
      <c r="F36" s="304"/>
      <c r="G36" s="273"/>
      <c r="H36" s="273"/>
      <c r="I36" s="273"/>
      <c r="J36" s="304"/>
    </row>
    <row r="37" spans="1:10">
      <c r="A37" s="305"/>
      <c r="B37" s="305"/>
      <c r="C37" s="273"/>
      <c r="D37" s="273"/>
      <c r="E37" s="304"/>
      <c r="F37" s="304"/>
      <c r="G37" s="273"/>
      <c r="H37" s="273"/>
      <c r="I37" s="273"/>
      <c r="J37" s="304" t="s">
        <v>1275</v>
      </c>
    </row>
    <row r="38" spans="1:10">
      <c r="A38" s="306" t="s">
        <v>1269</v>
      </c>
      <c r="B38" s="307"/>
      <c r="C38" s="273"/>
      <c r="D38" s="273"/>
      <c r="E38" s="273"/>
      <c r="F38" s="273"/>
      <c r="G38" s="273"/>
      <c r="H38" s="273"/>
      <c r="I38" s="273"/>
      <c r="J38" s="273"/>
    </row>
    <row r="39" spans="1:10">
      <c r="A39" s="306" t="s">
        <v>1270</v>
      </c>
      <c r="B39" s="307"/>
      <c r="C39" s="273"/>
      <c r="D39" s="273"/>
      <c r="E39" s="273"/>
      <c r="F39" s="273"/>
      <c r="G39" s="273"/>
      <c r="H39" s="273"/>
      <c r="I39" s="273"/>
      <c r="J39" s="273"/>
    </row>
    <row r="40" spans="1:10">
      <c r="A40" s="306" t="s">
        <v>1271</v>
      </c>
      <c r="B40" s="307"/>
      <c r="C40" s="273"/>
      <c r="D40" s="273"/>
      <c r="E40" s="273"/>
      <c r="F40" s="273"/>
      <c r="G40" s="273"/>
      <c r="H40" s="273"/>
      <c r="I40" s="273"/>
      <c r="J40" s="273"/>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4" type="noConversion"/>
  <hyperlinks>
    <hyperlink ref="K1" location="預告統計資料發布時間表!A1" display="返回發布時間表" xr:uid="{EEAD1600-8B9B-4F49-AC94-3B4AC65A0B47}"/>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1129E-CDC3-46D5-96F4-5CF3B8714A55}">
  <dimension ref="A1:G30"/>
  <sheetViews>
    <sheetView workbookViewId="0">
      <selection activeCell="G2" sqref="G2"/>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310" t="s">
        <v>1277</v>
      </c>
      <c r="B1" s="311"/>
      <c r="C1" s="311"/>
      <c r="D1" s="310" t="s">
        <v>1106</v>
      </c>
      <c r="E1" s="312" t="s">
        <v>1278</v>
      </c>
      <c r="F1" s="313"/>
    </row>
    <row r="2" spans="1:7" ht="17.25" thickBot="1">
      <c r="A2" s="310" t="s">
        <v>1279</v>
      </c>
      <c r="B2" s="314" t="s">
        <v>1280</v>
      </c>
      <c r="C2" s="315"/>
      <c r="D2" s="310" t="s">
        <v>1281</v>
      </c>
      <c r="E2" s="312" t="s">
        <v>1282</v>
      </c>
      <c r="F2" s="313"/>
      <c r="G2" s="316" t="s">
        <v>1283</v>
      </c>
    </row>
    <row r="3" spans="1:7" ht="27.75">
      <c r="A3" s="317" t="s">
        <v>1284</v>
      </c>
      <c r="B3" s="317"/>
      <c r="C3" s="317"/>
      <c r="D3" s="317"/>
      <c r="E3" s="317"/>
      <c r="F3" s="317"/>
      <c r="G3" s="311"/>
    </row>
    <row r="4" spans="1:7">
      <c r="A4" s="318"/>
      <c r="B4" s="318"/>
      <c r="C4" s="318"/>
      <c r="D4" s="318"/>
      <c r="E4" s="318"/>
      <c r="F4" s="318"/>
      <c r="G4" s="311"/>
    </row>
    <row r="5" spans="1:7" ht="17.25" thickBot="1">
      <c r="A5" s="319" t="s">
        <v>1314</v>
      </c>
      <c r="B5" s="319"/>
      <c r="C5" s="319"/>
      <c r="D5" s="319"/>
      <c r="E5" s="319"/>
      <c r="F5" s="319"/>
      <c r="G5" s="311"/>
    </row>
    <row r="6" spans="1:7">
      <c r="A6" s="320" t="s">
        <v>1285</v>
      </c>
      <c r="B6" s="320"/>
      <c r="C6" s="321"/>
      <c r="D6" s="322" t="s">
        <v>1286</v>
      </c>
      <c r="E6" s="323"/>
      <c r="F6" s="324" t="s">
        <v>1287</v>
      </c>
      <c r="G6" s="311"/>
    </row>
    <row r="7" spans="1:7" ht="78.75" thickBot="1">
      <c r="A7" s="325"/>
      <c r="B7" s="325"/>
      <c r="C7" s="326"/>
      <c r="D7" s="327"/>
      <c r="E7" s="328" t="s">
        <v>1288</v>
      </c>
      <c r="F7" s="329"/>
      <c r="G7" s="311"/>
    </row>
    <row r="8" spans="1:7" ht="19.5">
      <c r="A8" s="330" t="s">
        <v>1289</v>
      </c>
      <c r="B8" s="331" t="s">
        <v>1290</v>
      </c>
      <c r="C8" s="332"/>
      <c r="D8" s="369">
        <v>109.62</v>
      </c>
      <c r="E8" s="333"/>
      <c r="F8" s="334">
        <v>1.21</v>
      </c>
      <c r="G8" s="311"/>
    </row>
    <row r="9" spans="1:7" ht="19.5">
      <c r="A9" s="330"/>
      <c r="B9" s="335" t="s">
        <v>1291</v>
      </c>
      <c r="C9" s="336"/>
      <c r="D9" s="354">
        <v>109.62</v>
      </c>
      <c r="E9" s="338"/>
      <c r="F9" s="339">
        <v>1.21</v>
      </c>
      <c r="G9" s="311"/>
    </row>
    <row r="10" spans="1:7" ht="19.5">
      <c r="A10" s="330"/>
      <c r="B10" s="340" t="s">
        <v>1292</v>
      </c>
      <c r="C10" s="341"/>
      <c r="D10" s="337"/>
      <c r="E10" s="338"/>
      <c r="F10" s="342"/>
      <c r="G10" s="311"/>
    </row>
    <row r="11" spans="1:7" ht="19.5">
      <c r="A11" s="343"/>
      <c r="B11" s="344" t="s">
        <v>1293</v>
      </c>
      <c r="C11" s="345"/>
      <c r="D11" s="337"/>
      <c r="E11" s="338"/>
      <c r="F11" s="342"/>
      <c r="G11" s="311"/>
    </row>
    <row r="12" spans="1:7" ht="19.5">
      <c r="A12" s="346" t="s">
        <v>1294</v>
      </c>
      <c r="B12" s="340" t="s">
        <v>1290</v>
      </c>
      <c r="C12" s="341"/>
      <c r="D12" s="337"/>
      <c r="E12" s="338"/>
      <c r="F12" s="342"/>
      <c r="G12" s="311"/>
    </row>
    <row r="13" spans="1:7" ht="19.5">
      <c r="A13" s="347"/>
      <c r="B13" s="340" t="s">
        <v>1295</v>
      </c>
      <c r="C13" s="341"/>
      <c r="D13" s="354">
        <v>109.62</v>
      </c>
      <c r="E13" s="338"/>
      <c r="F13" s="348"/>
      <c r="G13" s="311"/>
    </row>
    <row r="14" spans="1:7" ht="19.5">
      <c r="A14" s="347"/>
      <c r="B14" s="340" t="s">
        <v>1296</v>
      </c>
      <c r="C14" s="341"/>
      <c r="D14" s="354">
        <v>109.62</v>
      </c>
      <c r="E14" s="338"/>
      <c r="F14" s="348"/>
      <c r="G14" s="311"/>
    </row>
    <row r="15" spans="1:7" ht="19.5">
      <c r="A15" s="347"/>
      <c r="B15" s="349" t="s">
        <v>1297</v>
      </c>
      <c r="C15" s="350" t="s">
        <v>1298</v>
      </c>
      <c r="D15" s="370">
        <v>286.87</v>
      </c>
      <c r="E15" s="333"/>
      <c r="F15" s="371">
        <v>1.21</v>
      </c>
      <c r="G15" s="311"/>
    </row>
    <row r="16" spans="1:7" ht="19.5">
      <c r="A16" s="347"/>
      <c r="B16" s="349"/>
      <c r="C16" s="351" t="s">
        <v>1300</v>
      </c>
      <c r="D16" s="354">
        <v>109.62</v>
      </c>
      <c r="E16" s="338"/>
      <c r="F16" s="372">
        <v>1.21</v>
      </c>
      <c r="G16" s="311"/>
    </row>
    <row r="17" spans="1:7" ht="19.5">
      <c r="A17" s="347"/>
      <c r="B17" s="352"/>
      <c r="C17" s="351" t="s">
        <v>1301</v>
      </c>
      <c r="D17" s="354">
        <v>177.25</v>
      </c>
      <c r="E17" s="338"/>
      <c r="F17" s="348"/>
      <c r="G17" s="311"/>
    </row>
    <row r="18" spans="1:7" ht="19.5">
      <c r="A18" s="347"/>
      <c r="B18" s="353" t="s">
        <v>1302</v>
      </c>
      <c r="C18" s="351" t="s">
        <v>1298</v>
      </c>
      <c r="D18" s="354"/>
      <c r="E18" s="338"/>
      <c r="F18" s="348"/>
      <c r="G18" s="311"/>
    </row>
    <row r="19" spans="1:7" ht="19.5">
      <c r="A19" s="347"/>
      <c r="B19" s="349"/>
      <c r="C19" s="351" t="s">
        <v>1300</v>
      </c>
      <c r="D19" s="355" t="s">
        <v>1273</v>
      </c>
      <c r="E19" s="338"/>
      <c r="F19" s="348"/>
      <c r="G19" s="311"/>
    </row>
    <row r="20" spans="1:7" ht="19.5">
      <c r="A20" s="347"/>
      <c r="B20" s="352"/>
      <c r="C20" s="351" t="s">
        <v>1301</v>
      </c>
      <c r="D20" s="356" t="s">
        <v>1299</v>
      </c>
      <c r="E20" s="338"/>
      <c r="F20" s="348"/>
      <c r="G20" s="311"/>
    </row>
    <row r="21" spans="1:7" ht="19.5">
      <c r="A21" s="347"/>
      <c r="B21" s="344" t="s">
        <v>1303</v>
      </c>
      <c r="C21" s="351" t="s">
        <v>1304</v>
      </c>
      <c r="D21" s="357"/>
      <c r="E21" s="357"/>
      <c r="F21" s="342"/>
      <c r="G21" s="311"/>
    </row>
    <row r="22" spans="1:7" ht="19.5">
      <c r="A22" s="347"/>
      <c r="B22" s="344"/>
      <c r="C22" s="351" t="s">
        <v>1305</v>
      </c>
      <c r="D22" s="357"/>
      <c r="E22" s="357"/>
      <c r="F22" s="342"/>
      <c r="G22" s="311"/>
    </row>
    <row r="23" spans="1:7" ht="19.5">
      <c r="A23" s="358"/>
      <c r="B23" s="344"/>
      <c r="C23" s="351" t="s">
        <v>1306</v>
      </c>
      <c r="D23" s="357"/>
      <c r="E23" s="357"/>
      <c r="F23" s="339"/>
      <c r="G23" s="311"/>
    </row>
    <row r="24" spans="1:7" ht="20.25" thickBot="1">
      <c r="A24" s="359" t="s">
        <v>1307</v>
      </c>
      <c r="B24" s="359"/>
      <c r="C24" s="360"/>
      <c r="D24" s="361"/>
      <c r="E24" s="362"/>
      <c r="F24" s="363"/>
      <c r="G24" s="311"/>
    </row>
    <row r="25" spans="1:7">
      <c r="A25" s="364" t="s">
        <v>1217</v>
      </c>
      <c r="B25" s="311" t="s">
        <v>1308</v>
      </c>
      <c r="C25" s="311" t="s">
        <v>1309</v>
      </c>
      <c r="D25" s="311" t="s">
        <v>1310</v>
      </c>
      <c r="E25" s="364"/>
      <c r="F25" s="365"/>
      <c r="G25" s="311"/>
    </row>
    <row r="26" spans="1:7">
      <c r="A26" s="366"/>
      <c r="B26" s="366"/>
      <c r="C26" s="366" t="s">
        <v>1311</v>
      </c>
      <c r="D26" s="366"/>
      <c r="E26" s="366"/>
      <c r="F26" s="367" t="s">
        <v>1315</v>
      </c>
      <c r="G26" s="311"/>
    </row>
    <row r="27" spans="1:7">
      <c r="A27" s="311"/>
      <c r="B27" s="311"/>
      <c r="C27" s="365"/>
      <c r="D27" s="311"/>
      <c r="E27" s="311"/>
      <c r="F27" s="365"/>
      <c r="G27" s="311"/>
    </row>
    <row r="28" spans="1:7">
      <c r="A28" s="311"/>
      <c r="B28" s="311"/>
      <c r="C28" s="365"/>
      <c r="D28" s="311"/>
      <c r="E28" s="311"/>
      <c r="F28" s="365"/>
      <c r="G28" s="311"/>
    </row>
    <row r="29" spans="1:7">
      <c r="A29" s="368" t="s">
        <v>1312</v>
      </c>
      <c r="B29" s="311"/>
      <c r="C29" s="365"/>
      <c r="D29" s="311"/>
      <c r="E29" s="311"/>
      <c r="F29" s="365"/>
      <c r="G29" s="311"/>
    </row>
    <row r="30" spans="1:7">
      <c r="A30" s="368" t="s">
        <v>1313</v>
      </c>
      <c r="B30" s="311"/>
      <c r="C30" s="365"/>
      <c r="D30" s="311"/>
      <c r="E30" s="311"/>
      <c r="F30" s="365"/>
      <c r="G30" s="311"/>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E1:F1"/>
    <mergeCell ref="E2:F2"/>
    <mergeCell ref="A3:F3"/>
    <mergeCell ref="A4:F4"/>
    <mergeCell ref="A5:F5"/>
    <mergeCell ref="A6:C7"/>
    <mergeCell ref="D6:D7"/>
    <mergeCell ref="F6:F7"/>
  </mergeCells>
  <phoneticPr fontId="14" type="noConversion"/>
  <hyperlinks>
    <hyperlink ref="G1" location="預告統計資料發布時間表!A1" display="返回發佈時間表" xr:uid="{24CDD85C-4CDC-441E-95DE-11F1E333FD68}"/>
    <hyperlink ref="G2" location="預告統計資料發布時間表!A1" display="返回發佈時間表" xr:uid="{100F9521-0D9D-4717-AFFB-3AB66C1EB482}"/>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D7807-3C6A-44AE-A5CA-96046180E881}">
  <dimension ref="A1:M18"/>
  <sheetViews>
    <sheetView workbookViewId="0">
      <selection activeCell="M1" sqref="M1"/>
    </sheetView>
  </sheetViews>
  <sheetFormatPr defaultRowHeight="16.5"/>
  <sheetData>
    <row r="1" spans="1:13" ht="17.25">
      <c r="A1" s="373" t="s">
        <v>1317</v>
      </c>
      <c r="B1" s="374"/>
      <c r="C1" s="375"/>
      <c r="D1" s="374"/>
      <c r="E1" s="374"/>
      <c r="F1" s="374"/>
      <c r="G1" s="375"/>
      <c r="H1" s="375"/>
      <c r="I1" s="376" t="s">
        <v>1106</v>
      </c>
      <c r="J1" s="376"/>
      <c r="K1" s="376" t="s">
        <v>1318</v>
      </c>
      <c r="L1" s="376"/>
      <c r="M1" s="377" t="s">
        <v>1319</v>
      </c>
    </row>
    <row r="2" spans="1:13" ht="19.5">
      <c r="A2" s="373" t="s">
        <v>1320</v>
      </c>
      <c r="B2" s="378" t="s">
        <v>1321</v>
      </c>
      <c r="C2" s="375"/>
      <c r="D2" s="379"/>
      <c r="E2" s="379"/>
      <c r="F2" s="379"/>
      <c r="G2" s="378"/>
      <c r="H2" s="375"/>
      <c r="I2" s="376" t="s">
        <v>1322</v>
      </c>
      <c r="J2" s="376"/>
      <c r="K2" s="376" t="s">
        <v>1348</v>
      </c>
      <c r="L2" s="376"/>
      <c r="M2" s="380"/>
    </row>
    <row r="3" spans="1:13" ht="25.5">
      <c r="A3" s="381" t="s">
        <v>1323</v>
      </c>
      <c r="B3" s="382"/>
      <c r="C3" s="382"/>
      <c r="D3" s="382"/>
      <c r="E3" s="382"/>
      <c r="F3" s="382"/>
      <c r="G3" s="382"/>
      <c r="H3" s="382"/>
      <c r="I3" s="382"/>
      <c r="J3" s="382"/>
      <c r="K3" s="382"/>
      <c r="L3" s="382"/>
      <c r="M3" s="383"/>
    </row>
    <row r="4" spans="1:13" ht="20.25" thickBot="1">
      <c r="A4" s="384"/>
      <c r="B4" s="385"/>
      <c r="C4" s="385"/>
      <c r="D4" s="385"/>
      <c r="E4" s="385"/>
      <c r="F4" s="386" t="s">
        <v>1347</v>
      </c>
      <c r="G4" s="386"/>
      <c r="H4" s="386"/>
      <c r="I4" s="385"/>
      <c r="J4" s="385"/>
      <c r="K4" s="387" t="s">
        <v>1324</v>
      </c>
      <c r="L4" s="387"/>
      <c r="M4" s="388"/>
    </row>
    <row r="5" spans="1:13">
      <c r="A5" s="389" t="s">
        <v>1325</v>
      </c>
      <c r="B5" s="390" t="s">
        <v>1326</v>
      </c>
      <c r="C5" s="391" t="s">
        <v>1327</v>
      </c>
      <c r="D5" s="392"/>
      <c r="E5" s="392"/>
      <c r="F5" s="392"/>
      <c r="G5" s="392"/>
      <c r="H5" s="392"/>
      <c r="I5" s="392"/>
      <c r="J5" s="393" t="s">
        <v>1328</v>
      </c>
      <c r="K5" s="394"/>
      <c r="L5" s="391"/>
      <c r="M5" s="395"/>
    </row>
    <row r="6" spans="1:13">
      <c r="A6" s="396"/>
      <c r="B6" s="397"/>
      <c r="C6" s="398" t="s">
        <v>1329</v>
      </c>
      <c r="D6" s="399" t="s">
        <v>1330</v>
      </c>
      <c r="E6" s="399"/>
      <c r="F6" s="399"/>
      <c r="G6" s="399" t="s">
        <v>1331</v>
      </c>
      <c r="H6" s="399"/>
      <c r="I6" s="399"/>
      <c r="J6" s="399" t="s">
        <v>1332</v>
      </c>
      <c r="K6" s="399"/>
      <c r="L6" s="399"/>
      <c r="M6" s="395"/>
    </row>
    <row r="7" spans="1:13" ht="17.25" thickBot="1">
      <c r="A7" s="400"/>
      <c r="B7" s="401"/>
      <c r="C7" s="402"/>
      <c r="D7" s="403" t="s">
        <v>1333</v>
      </c>
      <c r="E7" s="403" t="s">
        <v>1334</v>
      </c>
      <c r="F7" s="403" t="s">
        <v>1335</v>
      </c>
      <c r="G7" s="403" t="s">
        <v>1333</v>
      </c>
      <c r="H7" s="403" t="s">
        <v>1334</v>
      </c>
      <c r="I7" s="403" t="s">
        <v>1335</v>
      </c>
      <c r="J7" s="403" t="s">
        <v>1333</v>
      </c>
      <c r="K7" s="403" t="s">
        <v>1334</v>
      </c>
      <c r="L7" s="403" t="s">
        <v>1335</v>
      </c>
      <c r="M7" s="395"/>
    </row>
    <row r="8" spans="1:13">
      <c r="A8" s="404" t="s">
        <v>1336</v>
      </c>
      <c r="B8" s="405" t="s">
        <v>1273</v>
      </c>
      <c r="C8" s="405" t="s">
        <v>1273</v>
      </c>
      <c r="D8" s="405" t="s">
        <v>1273</v>
      </c>
      <c r="E8" s="405" t="s">
        <v>1273</v>
      </c>
      <c r="F8" s="405" t="s">
        <v>1273</v>
      </c>
      <c r="G8" s="405" t="s">
        <v>1273</v>
      </c>
      <c r="H8" s="405" t="s">
        <v>1273</v>
      </c>
      <c r="I8" s="405" t="s">
        <v>1273</v>
      </c>
      <c r="J8" s="405" t="s">
        <v>1273</v>
      </c>
      <c r="K8" s="405" t="s">
        <v>1273</v>
      </c>
      <c r="L8" s="406" t="s">
        <v>1273</v>
      </c>
      <c r="M8" s="395"/>
    </row>
    <row r="9" spans="1:13">
      <c r="A9" s="407" t="s">
        <v>1337</v>
      </c>
      <c r="B9" s="408" t="s">
        <v>1273</v>
      </c>
      <c r="C9" s="408" t="s">
        <v>1273</v>
      </c>
      <c r="D9" s="408" t="s">
        <v>1273</v>
      </c>
      <c r="E9" s="408" t="s">
        <v>1273</v>
      </c>
      <c r="F9" s="408" t="s">
        <v>1273</v>
      </c>
      <c r="G9" s="408" t="s">
        <v>1273</v>
      </c>
      <c r="H9" s="408" t="s">
        <v>1273</v>
      </c>
      <c r="I9" s="408" t="s">
        <v>1273</v>
      </c>
      <c r="J9" s="408" t="s">
        <v>1273</v>
      </c>
      <c r="K9" s="408" t="s">
        <v>1273</v>
      </c>
      <c r="L9" s="409" t="s">
        <v>1273</v>
      </c>
      <c r="M9" s="395"/>
    </row>
    <row r="10" spans="1:13">
      <c r="A10" s="407" t="s">
        <v>1338</v>
      </c>
      <c r="B10" s="405" t="s">
        <v>1273</v>
      </c>
      <c r="C10" s="405" t="s">
        <v>1273</v>
      </c>
      <c r="D10" s="408" t="s">
        <v>1273</v>
      </c>
      <c r="E10" s="408" t="s">
        <v>1273</v>
      </c>
      <c r="F10" s="408" t="s">
        <v>1273</v>
      </c>
      <c r="G10" s="405" t="s">
        <v>1273</v>
      </c>
      <c r="H10" s="405" t="s">
        <v>1273</v>
      </c>
      <c r="I10" s="408" t="s">
        <v>1273</v>
      </c>
      <c r="J10" s="405" t="s">
        <v>1273</v>
      </c>
      <c r="K10" s="405" t="s">
        <v>1273</v>
      </c>
      <c r="L10" s="409" t="s">
        <v>1273</v>
      </c>
      <c r="M10" s="395"/>
    </row>
    <row r="11" spans="1:13" ht="17.25" thickBot="1">
      <c r="A11" s="410" t="s">
        <v>1339</v>
      </c>
      <c r="B11" s="405" t="s">
        <v>1273</v>
      </c>
      <c r="C11" s="405" t="s">
        <v>1273</v>
      </c>
      <c r="D11" s="411" t="s">
        <v>1273</v>
      </c>
      <c r="E11" s="411" t="s">
        <v>1273</v>
      </c>
      <c r="F11" s="411" t="s">
        <v>1273</v>
      </c>
      <c r="G11" s="405" t="s">
        <v>1273</v>
      </c>
      <c r="H11" s="405" t="s">
        <v>1273</v>
      </c>
      <c r="I11" s="411" t="s">
        <v>1273</v>
      </c>
      <c r="J11" s="411" t="s">
        <v>1273</v>
      </c>
      <c r="K11" s="411" t="s">
        <v>1273</v>
      </c>
      <c r="L11" s="412" t="s">
        <v>1273</v>
      </c>
      <c r="M11" s="395"/>
    </row>
    <row r="12" spans="1:13">
      <c r="A12" s="413" t="s">
        <v>1217</v>
      </c>
      <c r="B12" s="388"/>
      <c r="C12" s="388"/>
      <c r="D12" s="388" t="s">
        <v>1218</v>
      </c>
      <c r="E12" s="414"/>
      <c r="F12" s="413" t="s">
        <v>1340</v>
      </c>
      <c r="G12" s="388"/>
      <c r="H12" s="388"/>
      <c r="I12" s="388"/>
      <c r="J12" s="415" t="s">
        <v>1341</v>
      </c>
      <c r="K12" s="416"/>
      <c r="L12" s="416"/>
      <c r="M12" s="388"/>
    </row>
    <row r="13" spans="1:13">
      <c r="A13" s="388"/>
      <c r="B13" s="388"/>
      <c r="C13" s="388"/>
      <c r="D13" s="414"/>
      <c r="E13" s="414"/>
      <c r="F13" s="388" t="s">
        <v>1342</v>
      </c>
      <c r="G13" s="388"/>
      <c r="H13" s="388"/>
      <c r="I13" s="388"/>
      <c r="J13" s="388"/>
      <c r="K13" s="387"/>
      <c r="L13" s="387"/>
      <c r="M13" s="388"/>
    </row>
    <row r="14" spans="1:13">
      <c r="A14" s="413"/>
      <c r="B14" s="388"/>
      <c r="C14" s="388"/>
      <c r="D14" s="414"/>
      <c r="E14" s="414"/>
      <c r="F14" s="414"/>
      <c r="G14" s="388"/>
      <c r="H14" s="388"/>
      <c r="I14" s="388"/>
      <c r="J14" s="388"/>
      <c r="K14" s="388"/>
      <c r="L14" s="388"/>
      <c r="M14" s="388"/>
    </row>
    <row r="15" spans="1:13">
      <c r="A15" s="388" t="s">
        <v>1343</v>
      </c>
      <c r="B15" s="388"/>
      <c r="C15" s="388"/>
      <c r="D15" s="388"/>
      <c r="E15" s="388"/>
      <c r="F15" s="388"/>
      <c r="G15" s="388"/>
      <c r="H15" s="388"/>
      <c r="I15" s="388"/>
      <c r="J15" s="388"/>
      <c r="K15" s="388"/>
      <c r="L15" s="388"/>
      <c r="M15" s="388"/>
    </row>
    <row r="16" spans="1:13">
      <c r="A16" s="417" t="s">
        <v>1344</v>
      </c>
      <c r="B16" s="417"/>
      <c r="C16" s="417"/>
      <c r="D16" s="417"/>
      <c r="E16" s="417"/>
      <c r="F16" s="417"/>
      <c r="G16" s="417"/>
      <c r="H16" s="417"/>
      <c r="I16" s="417"/>
      <c r="J16" s="417"/>
      <c r="K16" s="417"/>
      <c r="L16" s="417"/>
      <c r="M16" s="388"/>
    </row>
    <row r="17" spans="1:13">
      <c r="A17" s="418" t="s">
        <v>1345</v>
      </c>
      <c r="B17" s="418"/>
      <c r="C17" s="418"/>
      <c r="D17" s="418"/>
      <c r="E17" s="418"/>
      <c r="F17" s="418"/>
      <c r="G17" s="418"/>
      <c r="H17" s="418"/>
      <c r="I17" s="418"/>
      <c r="J17" s="418"/>
      <c r="K17" s="418"/>
      <c r="L17" s="418"/>
      <c r="M17" s="388"/>
    </row>
    <row r="18" spans="1:13">
      <c r="A18" s="418" t="s">
        <v>1346</v>
      </c>
      <c r="B18" s="418"/>
      <c r="C18" s="418"/>
      <c r="D18" s="418"/>
      <c r="E18" s="418"/>
      <c r="F18" s="418"/>
      <c r="G18" s="418"/>
      <c r="H18" s="418"/>
      <c r="I18" s="418"/>
      <c r="J18" s="418"/>
      <c r="K18" s="418"/>
      <c r="L18" s="418"/>
      <c r="M18" s="388"/>
    </row>
  </sheetData>
  <mergeCells count="19">
    <mergeCell ref="K13:L13"/>
    <mergeCell ref="A16:L16"/>
    <mergeCell ref="A17:L17"/>
    <mergeCell ref="A18:L18"/>
    <mergeCell ref="A5:A7"/>
    <mergeCell ref="B5:B7"/>
    <mergeCell ref="C5:I5"/>
    <mergeCell ref="J5:L5"/>
    <mergeCell ref="C6:C7"/>
    <mergeCell ref="D6:F6"/>
    <mergeCell ref="G6:I6"/>
    <mergeCell ref="J6:L6"/>
    <mergeCell ref="I1:J1"/>
    <mergeCell ref="K1:L1"/>
    <mergeCell ref="I2:J2"/>
    <mergeCell ref="K2:L2"/>
    <mergeCell ref="A3:L3"/>
    <mergeCell ref="F4:H4"/>
    <mergeCell ref="K4:L4"/>
  </mergeCells>
  <phoneticPr fontId="14" type="noConversion"/>
  <hyperlinks>
    <hyperlink ref="M1" location="預告統計資料發布時間表!A1" display="回發布時間表" xr:uid="{B0B15DDB-D502-4F2B-BAEA-4329E51A0EA3}"/>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78841-7162-47F1-9151-D2432B206B33}">
  <dimension ref="A1:G17"/>
  <sheetViews>
    <sheetView workbookViewId="0"/>
  </sheetViews>
  <sheetFormatPr defaultRowHeight="16.5"/>
  <cols>
    <col min="1" max="1" width="18.625" customWidth="1"/>
    <col min="2" max="2" width="24.25" bestFit="1" customWidth="1"/>
    <col min="3" max="3" width="25.5" bestFit="1" customWidth="1"/>
    <col min="4" max="4" width="35.875" bestFit="1" customWidth="1"/>
    <col min="5" max="5" width="12.5" customWidth="1"/>
    <col min="6" max="6" width="14.625" bestFit="1" customWidth="1"/>
    <col min="7" max="7" width="12.5" bestFit="1" customWidth="1"/>
  </cols>
  <sheetData>
    <row r="1" spans="1:7">
      <c r="A1" s="419" t="s">
        <v>1350</v>
      </c>
      <c r="B1" s="420"/>
      <c r="C1" s="420"/>
      <c r="D1" s="421"/>
      <c r="E1" s="419" t="s">
        <v>1106</v>
      </c>
      <c r="F1" s="422" t="s">
        <v>1318</v>
      </c>
      <c r="G1" s="421"/>
    </row>
    <row r="2" spans="1:7">
      <c r="A2" s="419" t="s">
        <v>1351</v>
      </c>
      <c r="B2" s="423" t="s">
        <v>1352</v>
      </c>
      <c r="C2" s="421"/>
      <c r="D2" s="421"/>
      <c r="E2" s="419" t="s">
        <v>1353</v>
      </c>
      <c r="F2" s="419" t="s">
        <v>1354</v>
      </c>
      <c r="G2" s="377" t="s">
        <v>13</v>
      </c>
    </row>
    <row r="3" spans="1:7" ht="30">
      <c r="A3" s="424" t="s">
        <v>1355</v>
      </c>
      <c r="B3" s="425"/>
      <c r="C3" s="425"/>
      <c r="D3" s="425"/>
      <c r="E3" s="425"/>
      <c r="F3" s="425"/>
      <c r="G3" s="426"/>
    </row>
    <row r="4" spans="1:7" ht="19.5">
      <c r="A4" s="427" t="s">
        <v>1373</v>
      </c>
      <c r="B4" s="427"/>
      <c r="C4" s="427"/>
      <c r="D4" s="427"/>
      <c r="E4" s="427"/>
      <c r="F4" s="428" t="s">
        <v>1324</v>
      </c>
      <c r="G4" s="421"/>
    </row>
    <row r="5" spans="1:7">
      <c r="A5" s="429" t="s">
        <v>1356</v>
      </c>
      <c r="B5" s="430" t="s">
        <v>1357</v>
      </c>
      <c r="C5" s="430" t="s">
        <v>1358</v>
      </c>
      <c r="D5" s="430"/>
      <c r="E5" s="430"/>
      <c r="F5" s="431" t="s">
        <v>1359</v>
      </c>
      <c r="G5" s="420"/>
    </row>
    <row r="6" spans="1:7">
      <c r="A6" s="432"/>
      <c r="B6" s="430"/>
      <c r="C6" s="419" t="s">
        <v>1333</v>
      </c>
      <c r="D6" s="419" t="s">
        <v>1360</v>
      </c>
      <c r="E6" s="419" t="s">
        <v>1361</v>
      </c>
      <c r="F6" s="433"/>
      <c r="G6" s="420"/>
    </row>
    <row r="7" spans="1:7">
      <c r="A7" s="434" t="s">
        <v>1357</v>
      </c>
      <c r="B7" s="435">
        <v>14</v>
      </c>
      <c r="C7" s="435">
        <v>14</v>
      </c>
      <c r="D7" s="435" t="s">
        <v>1273</v>
      </c>
      <c r="E7" s="435" t="s">
        <v>1273</v>
      </c>
      <c r="F7" s="436" t="s">
        <v>1273</v>
      </c>
      <c r="G7" s="420"/>
    </row>
    <row r="8" spans="1:7">
      <c r="A8" s="434" t="s">
        <v>1362</v>
      </c>
      <c r="B8" s="435" t="s">
        <v>1273</v>
      </c>
      <c r="C8" s="435" t="s">
        <v>1273</v>
      </c>
      <c r="D8" s="437" t="s">
        <v>1273</v>
      </c>
      <c r="E8" s="437" t="s">
        <v>1273</v>
      </c>
      <c r="F8" s="438" t="s">
        <v>1273</v>
      </c>
      <c r="G8" s="420"/>
    </row>
    <row r="9" spans="1:7">
      <c r="A9" s="434" t="s">
        <v>1363</v>
      </c>
      <c r="B9" s="435">
        <v>7</v>
      </c>
      <c r="C9" s="435">
        <v>7</v>
      </c>
      <c r="D9" s="437" t="s">
        <v>1273</v>
      </c>
      <c r="E9" s="437" t="s">
        <v>1273</v>
      </c>
      <c r="F9" s="438" t="s">
        <v>1273</v>
      </c>
      <c r="G9" s="420"/>
    </row>
    <row r="10" spans="1:7">
      <c r="A10" s="434" t="s">
        <v>1364</v>
      </c>
      <c r="B10" s="435">
        <v>7</v>
      </c>
      <c r="C10" s="435">
        <v>7</v>
      </c>
      <c r="D10" s="437" t="s">
        <v>1273</v>
      </c>
      <c r="E10" s="437" t="s">
        <v>1273</v>
      </c>
      <c r="F10" s="438" t="s">
        <v>1273</v>
      </c>
      <c r="G10" s="420"/>
    </row>
    <row r="11" spans="1:7">
      <c r="A11" s="439" t="s">
        <v>1217</v>
      </c>
      <c r="B11" s="439" t="s">
        <v>1365</v>
      </c>
      <c r="C11" s="440" t="s">
        <v>1366</v>
      </c>
      <c r="D11" s="421" t="s">
        <v>1367</v>
      </c>
      <c r="E11" s="441" t="s">
        <v>1374</v>
      </c>
      <c r="F11" s="441"/>
      <c r="G11" s="421"/>
    </row>
    <row r="12" spans="1:7">
      <c r="A12" s="421"/>
      <c r="B12" s="421"/>
      <c r="C12" s="439" t="s">
        <v>1368</v>
      </c>
      <c r="D12" s="421" t="s">
        <v>1367</v>
      </c>
      <c r="E12" s="421"/>
      <c r="F12" s="421"/>
      <c r="G12" s="421"/>
    </row>
    <row r="13" spans="1:7">
      <c r="A13" s="442"/>
      <c r="B13" s="421"/>
      <c r="C13" s="443"/>
      <c r="D13" s="443"/>
      <c r="E13" s="443"/>
      <c r="F13" s="443"/>
      <c r="G13" s="421"/>
    </row>
    <row r="14" spans="1:7">
      <c r="A14" s="421" t="s">
        <v>1369</v>
      </c>
      <c r="B14" s="421"/>
      <c r="C14" s="443"/>
      <c r="D14" s="443"/>
      <c r="E14" s="444"/>
      <c r="F14" s="444"/>
      <c r="G14" s="421"/>
    </row>
    <row r="15" spans="1:7">
      <c r="A15" s="445" t="s">
        <v>1370</v>
      </c>
      <c r="B15" s="446"/>
      <c r="C15" s="446"/>
      <c r="D15" s="446"/>
      <c r="E15" s="446"/>
      <c r="F15" s="446"/>
      <c r="G15" s="421"/>
    </row>
    <row r="16" spans="1:7">
      <c r="A16" s="442" t="s">
        <v>1371</v>
      </c>
      <c r="B16" s="447"/>
      <c r="C16" s="447"/>
      <c r="D16" s="447"/>
      <c r="E16" s="447"/>
      <c r="F16" s="447"/>
      <c r="G16" s="421"/>
    </row>
    <row r="17" spans="1:7">
      <c r="A17" s="442" t="s">
        <v>1372</v>
      </c>
      <c r="B17" s="447"/>
      <c r="C17" s="447"/>
      <c r="D17" s="447"/>
      <c r="E17" s="447"/>
      <c r="F17" s="447" t="s">
        <v>1113</v>
      </c>
      <c r="G17" s="421"/>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C51777D7-E98C-4B59-A5FB-8C5FB56B5BF8}"/>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55357-64DD-49D1-AD36-6D40B1604F0A}">
  <dimension ref="A1:U16"/>
  <sheetViews>
    <sheetView workbookViewId="0">
      <selection activeCell="U2" sqref="U2"/>
    </sheetView>
  </sheetViews>
  <sheetFormatPr defaultRowHeight="16.5"/>
  <sheetData>
    <row r="1" spans="1:21">
      <c r="A1" s="448" t="s">
        <v>1350</v>
      </c>
      <c r="B1" s="449"/>
      <c r="C1" s="450"/>
      <c r="D1" s="451"/>
      <c r="E1" s="451"/>
      <c r="F1" s="451"/>
      <c r="G1" s="451"/>
      <c r="H1" s="451"/>
      <c r="I1" s="451"/>
      <c r="J1" s="451"/>
      <c r="K1" s="451"/>
      <c r="L1" s="451"/>
      <c r="M1" s="451"/>
      <c r="N1" s="451"/>
      <c r="O1" s="451"/>
      <c r="P1" s="451"/>
      <c r="Q1" s="452" t="s">
        <v>1106</v>
      </c>
      <c r="R1" s="452"/>
      <c r="S1" s="453" t="s">
        <v>1318</v>
      </c>
      <c r="T1" s="454"/>
      <c r="U1" s="421"/>
    </row>
    <row r="2" spans="1:21">
      <c r="A2" s="448" t="s">
        <v>1351</v>
      </c>
      <c r="B2" s="423" t="s">
        <v>1352</v>
      </c>
      <c r="C2" s="455"/>
      <c r="D2" s="456"/>
      <c r="E2" s="456"/>
      <c r="F2" s="456"/>
      <c r="G2" s="456"/>
      <c r="H2" s="456"/>
      <c r="I2" s="456"/>
      <c r="J2" s="456"/>
      <c r="K2" s="456"/>
      <c r="L2" s="456"/>
      <c r="M2" s="456"/>
      <c r="N2" s="456"/>
      <c r="O2" s="456"/>
      <c r="P2" s="456"/>
      <c r="Q2" s="452" t="s">
        <v>1353</v>
      </c>
      <c r="R2" s="452"/>
      <c r="S2" s="452" t="s">
        <v>1375</v>
      </c>
      <c r="T2" s="452"/>
      <c r="U2" s="377" t="s">
        <v>13</v>
      </c>
    </row>
    <row r="3" spans="1:21" ht="30">
      <c r="A3" s="457" t="s">
        <v>1387</v>
      </c>
      <c r="B3" s="458"/>
      <c r="C3" s="458"/>
      <c r="D3" s="458"/>
      <c r="E3" s="458"/>
      <c r="F3" s="458"/>
      <c r="G3" s="458"/>
      <c r="H3" s="458"/>
      <c r="I3" s="458"/>
      <c r="J3" s="458"/>
      <c r="K3" s="458"/>
      <c r="L3" s="458"/>
      <c r="M3" s="458"/>
      <c r="N3" s="458"/>
      <c r="O3" s="458"/>
      <c r="P3" s="458"/>
      <c r="Q3" s="458"/>
      <c r="R3" s="458"/>
      <c r="S3" s="458"/>
      <c r="T3" s="458"/>
      <c r="U3" s="377"/>
    </row>
    <row r="4" spans="1:21">
      <c r="A4" s="459"/>
      <c r="B4" s="459"/>
      <c r="C4" s="459"/>
      <c r="D4" s="459"/>
      <c r="E4" s="459"/>
      <c r="F4" s="459"/>
      <c r="G4" s="459"/>
      <c r="H4" s="459"/>
      <c r="I4" s="460" t="s">
        <v>1388</v>
      </c>
      <c r="J4" s="459"/>
      <c r="K4" s="459"/>
      <c r="L4" s="459"/>
      <c r="M4" s="459"/>
      <c r="N4" s="459"/>
      <c r="O4" s="459"/>
      <c r="P4" s="459"/>
      <c r="Q4" s="459"/>
      <c r="R4" s="459"/>
      <c r="S4" s="461" t="s">
        <v>1376</v>
      </c>
      <c r="T4" s="461"/>
      <c r="U4" s="377"/>
    </row>
    <row r="5" spans="1:21">
      <c r="A5" s="462" t="s">
        <v>1377</v>
      </c>
      <c r="B5" s="463" t="s">
        <v>1357</v>
      </c>
      <c r="C5" s="464" t="s">
        <v>1378</v>
      </c>
      <c r="D5" s="465"/>
      <c r="E5" s="465"/>
      <c r="F5" s="465"/>
      <c r="G5" s="465"/>
      <c r="H5" s="466"/>
      <c r="I5" s="464" t="s">
        <v>1379</v>
      </c>
      <c r="J5" s="465"/>
      <c r="K5" s="465"/>
      <c r="L5" s="465"/>
      <c r="M5" s="465"/>
      <c r="N5" s="466"/>
      <c r="O5" s="464" t="s">
        <v>1380</v>
      </c>
      <c r="P5" s="465"/>
      <c r="Q5" s="465"/>
      <c r="R5" s="465"/>
      <c r="S5" s="465"/>
      <c r="T5" s="465"/>
      <c r="U5" s="420"/>
    </row>
    <row r="6" spans="1:21">
      <c r="A6" s="467"/>
      <c r="B6" s="468"/>
      <c r="C6" s="464" t="s">
        <v>1381</v>
      </c>
      <c r="D6" s="465"/>
      <c r="E6" s="466"/>
      <c r="F6" s="464" t="s">
        <v>1382</v>
      </c>
      <c r="G6" s="465"/>
      <c r="H6" s="466"/>
      <c r="I6" s="464" t="s">
        <v>1381</v>
      </c>
      <c r="J6" s="465"/>
      <c r="K6" s="466"/>
      <c r="L6" s="465" t="s">
        <v>1382</v>
      </c>
      <c r="M6" s="465"/>
      <c r="N6" s="466"/>
      <c r="O6" s="464" t="s">
        <v>1383</v>
      </c>
      <c r="P6" s="465"/>
      <c r="Q6" s="466"/>
      <c r="R6" s="464" t="s">
        <v>1384</v>
      </c>
      <c r="S6" s="465"/>
      <c r="T6" s="465"/>
      <c r="U6" s="420"/>
    </row>
    <row r="7" spans="1:21">
      <c r="A7" s="469"/>
      <c r="B7" s="470"/>
      <c r="C7" s="471" t="s">
        <v>1333</v>
      </c>
      <c r="D7" s="471" t="s">
        <v>1358</v>
      </c>
      <c r="E7" s="472" t="s">
        <v>1359</v>
      </c>
      <c r="F7" s="471" t="s">
        <v>1333</v>
      </c>
      <c r="G7" s="471" t="s">
        <v>1358</v>
      </c>
      <c r="H7" s="472" t="s">
        <v>1359</v>
      </c>
      <c r="I7" s="471" t="s">
        <v>1333</v>
      </c>
      <c r="J7" s="471" t="s">
        <v>1358</v>
      </c>
      <c r="K7" s="472" t="s">
        <v>1359</v>
      </c>
      <c r="L7" s="471" t="s">
        <v>1333</v>
      </c>
      <c r="M7" s="471" t="s">
        <v>1358</v>
      </c>
      <c r="N7" s="472" t="s">
        <v>1359</v>
      </c>
      <c r="O7" s="471" t="s">
        <v>1333</v>
      </c>
      <c r="P7" s="471" t="s">
        <v>1358</v>
      </c>
      <c r="Q7" s="472" t="s">
        <v>1359</v>
      </c>
      <c r="R7" s="473" t="s">
        <v>1333</v>
      </c>
      <c r="S7" s="471" t="s">
        <v>1358</v>
      </c>
      <c r="T7" s="474" t="s">
        <v>1359</v>
      </c>
      <c r="U7" s="420"/>
    </row>
    <row r="8" spans="1:21">
      <c r="A8" s="475" t="s">
        <v>1357</v>
      </c>
      <c r="B8" s="476">
        <v>6</v>
      </c>
      <c r="C8" s="477">
        <v>6</v>
      </c>
      <c r="D8" s="477" t="s">
        <v>1299</v>
      </c>
      <c r="E8" s="477">
        <v>6</v>
      </c>
      <c r="F8" s="477" t="s">
        <v>1299</v>
      </c>
      <c r="G8" s="477" t="s">
        <v>1299</v>
      </c>
      <c r="H8" s="477" t="s">
        <v>1299</v>
      </c>
      <c r="I8" s="477" t="s">
        <v>1299</v>
      </c>
      <c r="J8" s="477" t="s">
        <v>1299</v>
      </c>
      <c r="K8" s="477" t="s">
        <v>1299</v>
      </c>
      <c r="L8" s="477" t="s">
        <v>1299</v>
      </c>
      <c r="M8" s="477" t="s">
        <v>1299</v>
      </c>
      <c r="N8" s="477" t="s">
        <v>1299</v>
      </c>
      <c r="O8" s="477" t="s">
        <v>1299</v>
      </c>
      <c r="P8" s="477" t="s">
        <v>1299</v>
      </c>
      <c r="Q8" s="477" t="s">
        <v>1299</v>
      </c>
      <c r="R8" s="477" t="s">
        <v>1299</v>
      </c>
      <c r="S8" s="477" t="s">
        <v>1299</v>
      </c>
      <c r="T8" s="477" t="s">
        <v>1299</v>
      </c>
      <c r="U8" s="420"/>
    </row>
    <row r="9" spans="1:21">
      <c r="A9" s="478" t="s">
        <v>1363</v>
      </c>
      <c r="B9" s="479">
        <v>4</v>
      </c>
      <c r="C9" s="480">
        <v>4</v>
      </c>
      <c r="D9" s="477" t="s">
        <v>1299</v>
      </c>
      <c r="E9" s="480">
        <v>4</v>
      </c>
      <c r="F9" s="477" t="s">
        <v>1299</v>
      </c>
      <c r="G9" s="477" t="s">
        <v>1299</v>
      </c>
      <c r="H9" s="477" t="s">
        <v>1299</v>
      </c>
      <c r="I9" s="477" t="s">
        <v>1299</v>
      </c>
      <c r="J9" s="477" t="s">
        <v>1299</v>
      </c>
      <c r="K9" s="477" t="s">
        <v>1299</v>
      </c>
      <c r="L9" s="477" t="s">
        <v>1299</v>
      </c>
      <c r="M9" s="477" t="s">
        <v>1299</v>
      </c>
      <c r="N9" s="477" t="s">
        <v>1299</v>
      </c>
      <c r="O9" s="477" t="s">
        <v>1299</v>
      </c>
      <c r="P9" s="477" t="s">
        <v>1299</v>
      </c>
      <c r="Q9" s="477" t="s">
        <v>1299</v>
      </c>
      <c r="R9" s="477" t="s">
        <v>1299</v>
      </c>
      <c r="S9" s="477" t="s">
        <v>1299</v>
      </c>
      <c r="T9" s="477" t="s">
        <v>1299</v>
      </c>
      <c r="U9" s="420"/>
    </row>
    <row r="10" spans="1:21">
      <c r="A10" s="478" t="s">
        <v>1364</v>
      </c>
      <c r="B10" s="479">
        <v>2</v>
      </c>
      <c r="C10" s="480">
        <v>2</v>
      </c>
      <c r="D10" s="480" t="s">
        <v>1299</v>
      </c>
      <c r="E10" s="480">
        <v>2</v>
      </c>
      <c r="F10" s="477" t="s">
        <v>1299</v>
      </c>
      <c r="G10" s="477" t="s">
        <v>1299</v>
      </c>
      <c r="H10" s="477" t="s">
        <v>1299</v>
      </c>
      <c r="I10" s="477" t="s">
        <v>1299</v>
      </c>
      <c r="J10" s="477" t="s">
        <v>1299</v>
      </c>
      <c r="K10" s="477" t="s">
        <v>1299</v>
      </c>
      <c r="L10" s="477" t="s">
        <v>1299</v>
      </c>
      <c r="M10" s="477" t="s">
        <v>1299</v>
      </c>
      <c r="N10" s="477" t="s">
        <v>1299</v>
      </c>
      <c r="O10" s="477" t="s">
        <v>1299</v>
      </c>
      <c r="P10" s="477" t="s">
        <v>1299</v>
      </c>
      <c r="Q10" s="477" t="s">
        <v>1299</v>
      </c>
      <c r="R10" s="477" t="s">
        <v>1299</v>
      </c>
      <c r="S10" s="477" t="s">
        <v>1299</v>
      </c>
      <c r="T10" s="477" t="s">
        <v>1299</v>
      </c>
      <c r="U10" s="420"/>
    </row>
    <row r="11" spans="1:21">
      <c r="A11" s="439" t="s">
        <v>1217</v>
      </c>
      <c r="B11" s="420"/>
      <c r="C11" s="420"/>
      <c r="D11" s="420" t="s">
        <v>1218</v>
      </c>
      <c r="E11" s="481"/>
      <c r="F11" s="420"/>
      <c r="G11" s="420"/>
      <c r="H11" s="482" t="s">
        <v>1366</v>
      </c>
      <c r="I11" s="483"/>
      <c r="J11" s="483"/>
      <c r="K11" s="483"/>
      <c r="L11" s="483"/>
      <c r="M11" s="420"/>
      <c r="N11" s="420" t="s">
        <v>1220</v>
      </c>
      <c r="O11" s="484" t="s">
        <v>1385</v>
      </c>
      <c r="P11" s="484"/>
      <c r="Q11" s="484"/>
      <c r="R11" s="484"/>
      <c r="S11" s="484"/>
      <c r="T11" s="484"/>
      <c r="U11" s="421"/>
    </row>
    <row r="12" spans="1:21">
      <c r="A12" s="420"/>
      <c r="B12" s="420"/>
      <c r="C12" s="420"/>
      <c r="D12" s="420"/>
      <c r="E12" s="420"/>
      <c r="F12" s="420"/>
      <c r="G12" s="420"/>
      <c r="H12" s="444" t="s">
        <v>1368</v>
      </c>
      <c r="I12" s="485"/>
      <c r="J12" s="485"/>
      <c r="K12" s="485"/>
      <c r="L12" s="485"/>
      <c r="M12" s="420"/>
      <c r="N12" s="420"/>
      <c r="O12" s="420"/>
      <c r="P12" s="420"/>
      <c r="Q12" s="420"/>
      <c r="R12" s="420"/>
      <c r="S12" s="420"/>
      <c r="T12" s="420"/>
      <c r="U12" s="421"/>
    </row>
    <row r="13" spans="1:21">
      <c r="O13" s="486"/>
      <c r="P13" s="486"/>
      <c r="Q13" s="486"/>
      <c r="R13" s="486"/>
      <c r="S13" s="486"/>
      <c r="T13" s="486"/>
      <c r="U13" s="421"/>
    </row>
    <row r="14" spans="1:21">
      <c r="A14" s="421" t="s">
        <v>1369</v>
      </c>
      <c r="B14" s="421"/>
      <c r="C14" s="443"/>
      <c r="D14" s="443"/>
      <c r="E14" s="421"/>
      <c r="F14" s="421"/>
      <c r="G14" s="421"/>
      <c r="H14" s="421"/>
      <c r="I14" s="421"/>
      <c r="J14" s="421"/>
      <c r="K14" s="421"/>
      <c r="L14" s="421"/>
      <c r="M14" s="421"/>
      <c r="N14" s="421"/>
      <c r="O14" s="487"/>
      <c r="P14" s="487"/>
      <c r="Q14" s="487"/>
      <c r="R14" s="487"/>
      <c r="S14" s="487"/>
      <c r="T14" s="487"/>
      <c r="U14" s="421"/>
    </row>
    <row r="15" spans="1:21">
      <c r="A15" s="488" t="s">
        <v>1370</v>
      </c>
      <c r="B15" s="489"/>
      <c r="C15" s="489"/>
      <c r="D15" s="489"/>
      <c r="E15" s="489"/>
      <c r="F15" s="489"/>
      <c r="G15" s="490"/>
      <c r="H15" s="490"/>
      <c r="I15" s="490"/>
      <c r="J15" s="490"/>
      <c r="K15" s="490"/>
      <c r="L15" s="490"/>
      <c r="M15" s="490"/>
      <c r="N15" s="490"/>
      <c r="O15" s="490"/>
      <c r="P15" s="490"/>
      <c r="Q15" s="490"/>
      <c r="R15" s="490"/>
      <c r="S15" s="490"/>
      <c r="T15" s="490"/>
      <c r="U15" s="421"/>
    </row>
    <row r="16" spans="1:21">
      <c r="A16" s="491" t="s">
        <v>1386</v>
      </c>
      <c r="B16" s="491"/>
      <c r="C16" s="491"/>
      <c r="D16" s="491"/>
      <c r="E16" s="491"/>
      <c r="F16" s="491"/>
      <c r="G16" s="491"/>
      <c r="H16" s="491"/>
      <c r="I16" s="491"/>
      <c r="J16" s="491"/>
      <c r="K16" s="491"/>
      <c r="L16" s="491"/>
      <c r="M16" s="492"/>
      <c r="N16" s="492"/>
      <c r="O16" s="492"/>
      <c r="P16" s="492"/>
      <c r="Q16" s="492"/>
      <c r="R16" s="492"/>
      <c r="S16" s="492"/>
      <c r="T16" s="492"/>
      <c r="U16" s="421"/>
    </row>
  </sheetData>
  <mergeCells count="23">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 ref="O6:Q6"/>
    <mergeCell ref="Q1:R1"/>
    <mergeCell ref="S1:T1"/>
    <mergeCell ref="Q2:R2"/>
    <mergeCell ref="S2:T2"/>
    <mergeCell ref="A3:T3"/>
    <mergeCell ref="S4:T4"/>
  </mergeCells>
  <phoneticPr fontId="14" type="noConversion"/>
  <hyperlinks>
    <hyperlink ref="I1" location="預告統計資料發布時間表!A1" display="回發布時間表" xr:uid="{DF0BAD41-1DA2-4B23-BA10-0879C65218B0}"/>
    <hyperlink ref="U2" location="預告統計資料發布時間表!A1" display="回發布時間表" xr:uid="{D13677B6-2F30-41B1-803D-6F0539532F37}"/>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44"/>
  <sheetViews>
    <sheetView topLeftCell="A34" workbookViewId="0">
      <selection activeCell="B1" sqref="B1"/>
    </sheetView>
  </sheetViews>
  <sheetFormatPr defaultRowHeight="16.5"/>
  <cols>
    <col min="1" max="1" width="100.625" customWidth="1"/>
  </cols>
  <sheetData>
    <row r="1" spans="1:3" ht="19.5">
      <c r="A1" s="12" t="s">
        <v>977</v>
      </c>
      <c r="B1" s="1" t="s">
        <v>18</v>
      </c>
    </row>
    <row r="2" spans="1:3" ht="19.5">
      <c r="A2" s="13" t="s">
        <v>491</v>
      </c>
    </row>
    <row r="3" spans="1:3" ht="19.5">
      <c r="A3" s="13" t="s">
        <v>23</v>
      </c>
    </row>
    <row r="4" spans="1:3" ht="19.5">
      <c r="A4" s="14" t="s">
        <v>1</v>
      </c>
    </row>
    <row r="5" spans="1:3" ht="19.5">
      <c r="A5" s="105" t="s">
        <v>965</v>
      </c>
    </row>
    <row r="6" spans="1:3" ht="19.5">
      <c r="A6" s="105" t="s">
        <v>966</v>
      </c>
    </row>
    <row r="7" spans="1:3" ht="19.5">
      <c r="A7" s="105" t="s">
        <v>967</v>
      </c>
    </row>
    <row r="8" spans="1:3" ht="19.5">
      <c r="A8" s="105" t="s">
        <v>962</v>
      </c>
    </row>
    <row r="9" spans="1:3" ht="19.5">
      <c r="A9" s="105" t="s">
        <v>968</v>
      </c>
    </row>
    <row r="10" spans="1:3" ht="19.5">
      <c r="A10" s="14" t="s">
        <v>2</v>
      </c>
    </row>
    <row r="11" spans="1:3" ht="19.5">
      <c r="A11" s="9" t="s">
        <v>19</v>
      </c>
    </row>
    <row r="12" spans="1:3" ht="97.5">
      <c r="A12" s="106" t="s">
        <v>970</v>
      </c>
    </row>
    <row r="13" spans="1:3" ht="19.5">
      <c r="A13" s="14" t="s">
        <v>4</v>
      </c>
      <c r="C13" s="11"/>
    </row>
    <row r="14" spans="1:3" ht="19.5">
      <c r="A14" s="10" t="s">
        <v>393</v>
      </c>
    </row>
    <row r="15" spans="1:3" ht="19.5">
      <c r="A15" s="10" t="s">
        <v>453</v>
      </c>
    </row>
    <row r="16" spans="1:3" ht="19.5">
      <c r="A16" s="9" t="s">
        <v>5</v>
      </c>
    </row>
    <row r="17" spans="1:1" ht="117">
      <c r="A17" s="19" t="s">
        <v>454</v>
      </c>
    </row>
    <row r="18" spans="1:1" ht="58.5">
      <c r="A18" s="19" t="s">
        <v>455</v>
      </c>
    </row>
    <row r="19" spans="1:1" ht="58.5">
      <c r="A19" s="19" t="s">
        <v>456</v>
      </c>
    </row>
    <row r="20" spans="1:1" ht="58.5">
      <c r="A20" s="19" t="s">
        <v>457</v>
      </c>
    </row>
    <row r="21" spans="1:1" ht="39">
      <c r="A21" s="19" t="s">
        <v>458</v>
      </c>
    </row>
    <row r="22" spans="1:1" ht="39">
      <c r="A22" s="19" t="s">
        <v>459</v>
      </c>
    </row>
    <row r="23" spans="1:1" ht="58.5">
      <c r="A23" s="19" t="s">
        <v>463</v>
      </c>
    </row>
    <row r="24" spans="1:1" ht="39">
      <c r="A24" s="19" t="s">
        <v>461</v>
      </c>
    </row>
    <row r="25" spans="1:1" ht="58.5">
      <c r="A25" s="19" t="s">
        <v>460</v>
      </c>
    </row>
    <row r="26" spans="1:1" ht="58.5">
      <c r="A26" s="19" t="s">
        <v>462</v>
      </c>
    </row>
    <row r="27" spans="1:1" ht="19.5">
      <c r="A27" s="19" t="s">
        <v>464</v>
      </c>
    </row>
    <row r="28" spans="1:1" ht="19.5">
      <c r="A28" s="19" t="s">
        <v>465</v>
      </c>
    </row>
    <row r="29" spans="1:1" ht="19.5">
      <c r="A29" s="19" t="s">
        <v>466</v>
      </c>
    </row>
    <row r="30" spans="1:1" ht="78">
      <c r="A30" s="19" t="s">
        <v>467</v>
      </c>
    </row>
    <row r="31" spans="1:1" ht="39">
      <c r="A31" s="19" t="s">
        <v>468</v>
      </c>
    </row>
    <row r="32" spans="1:1" ht="19.5">
      <c r="A32" s="9" t="s">
        <v>24</v>
      </c>
    </row>
    <row r="33" spans="1:1" ht="117">
      <c r="A33" s="33" t="s">
        <v>469</v>
      </c>
    </row>
    <row r="34" spans="1:1" ht="19.5">
      <c r="A34" s="31" t="s">
        <v>21</v>
      </c>
    </row>
    <row r="35" spans="1:1" ht="19.5">
      <c r="A35" s="31" t="s">
        <v>230</v>
      </c>
    </row>
    <row r="36" spans="1:1" ht="19.5">
      <c r="A36" s="31" t="s">
        <v>7</v>
      </c>
    </row>
    <row r="37" spans="1:1" ht="19.5">
      <c r="A37" s="27" t="s">
        <v>8</v>
      </c>
    </row>
    <row r="38" spans="1:1" ht="39">
      <c r="A38" s="33" t="s">
        <v>392</v>
      </c>
    </row>
    <row r="39" spans="1:1" ht="39">
      <c r="A39" s="33" t="s">
        <v>22</v>
      </c>
    </row>
    <row r="40" spans="1:1" ht="19.5">
      <c r="A40" s="27" t="s">
        <v>232</v>
      </c>
    </row>
    <row r="41" spans="1:1" ht="19.5">
      <c r="A41" s="33" t="s">
        <v>138</v>
      </c>
    </row>
    <row r="42" spans="1:1" ht="19.5">
      <c r="A42" s="33" t="s">
        <v>26</v>
      </c>
    </row>
    <row r="43" spans="1:1" ht="39">
      <c r="A43" s="25" t="s">
        <v>12</v>
      </c>
    </row>
    <row r="44" spans="1:1" ht="20.25" thickBot="1">
      <c r="A44" s="16" t="s">
        <v>10</v>
      </c>
    </row>
  </sheetData>
  <phoneticPr fontId="14" type="noConversion"/>
  <hyperlinks>
    <hyperlink ref="B1" location="預告統計資料發布時間表!A1" display="回發布時間表"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161FD-B84B-4C31-AFA7-6F5976EEBAE2}">
  <dimension ref="A1:I15"/>
  <sheetViews>
    <sheetView workbookViewId="0"/>
  </sheetViews>
  <sheetFormatPr defaultRowHeight="16.5"/>
  <cols>
    <col min="7" max="7" width="12.5" customWidth="1"/>
    <col min="8" max="8" width="14.875" customWidth="1"/>
  </cols>
  <sheetData>
    <row r="1" spans="1:9" ht="20.25" thickBot="1">
      <c r="A1" s="493" t="s">
        <v>1389</v>
      </c>
      <c r="B1" s="449"/>
      <c r="C1" s="494"/>
      <c r="D1" s="494"/>
      <c r="E1" s="495"/>
      <c r="F1" s="496"/>
      <c r="G1" s="497" t="s">
        <v>1106</v>
      </c>
      <c r="H1" s="498" t="s">
        <v>1318</v>
      </c>
      <c r="I1" s="499" t="s">
        <v>13</v>
      </c>
    </row>
    <row r="2" spans="1:9" ht="20.25" thickBot="1">
      <c r="A2" s="493" t="s">
        <v>1320</v>
      </c>
      <c r="B2" s="500" t="s">
        <v>1390</v>
      </c>
      <c r="C2" s="501"/>
      <c r="D2" s="501"/>
      <c r="E2" s="502"/>
      <c r="F2" s="503"/>
      <c r="G2" s="504" t="s">
        <v>1353</v>
      </c>
      <c r="H2" s="505" t="s">
        <v>1391</v>
      </c>
      <c r="I2" s="506"/>
    </row>
    <row r="3" spans="1:9" ht="25.5">
      <c r="A3" s="507" t="s">
        <v>1392</v>
      </c>
      <c r="B3" s="508"/>
      <c r="C3" s="508"/>
      <c r="D3" s="508"/>
      <c r="E3" s="508"/>
      <c r="F3" s="508"/>
      <c r="G3" s="508"/>
      <c r="H3" s="508"/>
      <c r="I3" s="506"/>
    </row>
    <row r="4" spans="1:9" ht="20.25" thickBot="1">
      <c r="A4" s="528" t="s">
        <v>1397</v>
      </c>
      <c r="B4" s="509"/>
      <c r="C4" s="509"/>
      <c r="D4" s="509"/>
      <c r="E4" s="509"/>
      <c r="F4" s="509"/>
      <c r="G4" s="509"/>
      <c r="H4" s="510" t="s">
        <v>1324</v>
      </c>
      <c r="I4" s="506"/>
    </row>
    <row r="5" spans="1:9">
      <c r="A5" s="511" t="s">
        <v>1377</v>
      </c>
      <c r="B5" s="512" t="s">
        <v>1357</v>
      </c>
      <c r="C5" s="513" t="s">
        <v>1383</v>
      </c>
      <c r="D5" s="514"/>
      <c r="E5" s="515"/>
      <c r="F5" s="513" t="s">
        <v>1384</v>
      </c>
      <c r="G5" s="514"/>
      <c r="H5" s="515"/>
      <c r="I5" s="516"/>
    </row>
    <row r="6" spans="1:9" ht="17.25" thickBot="1">
      <c r="A6" s="517"/>
      <c r="B6" s="518"/>
      <c r="C6" s="519" t="s">
        <v>1333</v>
      </c>
      <c r="D6" s="519" t="s">
        <v>1358</v>
      </c>
      <c r="E6" s="520" t="s">
        <v>1359</v>
      </c>
      <c r="F6" s="521" t="s">
        <v>1333</v>
      </c>
      <c r="G6" s="519" t="s">
        <v>1358</v>
      </c>
      <c r="H6" s="522" t="s">
        <v>1359</v>
      </c>
      <c r="I6" s="516"/>
    </row>
    <row r="7" spans="1:9">
      <c r="A7" s="523" t="s">
        <v>1357</v>
      </c>
      <c r="B7" s="405">
        <v>2</v>
      </c>
      <c r="C7" s="405">
        <v>2</v>
      </c>
      <c r="D7" s="405" t="s">
        <v>1273</v>
      </c>
      <c r="E7" s="405">
        <v>2</v>
      </c>
      <c r="F7" s="405">
        <v>0</v>
      </c>
      <c r="G7" s="405">
        <v>0</v>
      </c>
      <c r="H7" s="405">
        <v>0</v>
      </c>
      <c r="I7" s="524"/>
    </row>
    <row r="8" spans="1:9">
      <c r="A8" s="525" t="s">
        <v>1363</v>
      </c>
      <c r="B8" s="405">
        <v>1</v>
      </c>
      <c r="C8" s="405">
        <v>1</v>
      </c>
      <c r="D8" s="405" t="s">
        <v>1273</v>
      </c>
      <c r="E8" s="405">
        <v>1</v>
      </c>
      <c r="F8" s="405">
        <v>0</v>
      </c>
      <c r="G8" s="405">
        <v>0</v>
      </c>
      <c r="H8" s="405">
        <v>0</v>
      </c>
      <c r="I8" s="524"/>
    </row>
    <row r="9" spans="1:9" ht="17.25" thickBot="1">
      <c r="A9" s="526" t="s">
        <v>1364</v>
      </c>
      <c r="B9" s="405">
        <v>1</v>
      </c>
      <c r="C9" s="405">
        <v>1</v>
      </c>
      <c r="D9" s="405" t="s">
        <v>1273</v>
      </c>
      <c r="E9" s="405">
        <v>1</v>
      </c>
      <c r="F9" s="405">
        <v>0</v>
      </c>
      <c r="G9" s="405">
        <v>0</v>
      </c>
      <c r="H9" s="405">
        <v>0</v>
      </c>
      <c r="I9" s="524"/>
    </row>
    <row r="10" spans="1:9">
      <c r="A10" s="413" t="s">
        <v>1217</v>
      </c>
      <c r="B10" s="388"/>
      <c r="C10" s="388" t="s">
        <v>1218</v>
      </c>
      <c r="D10" s="414"/>
      <c r="E10" s="413" t="s">
        <v>1340</v>
      </c>
      <c r="F10" s="388"/>
      <c r="G10" s="415" t="s">
        <v>1341</v>
      </c>
      <c r="H10" s="416"/>
      <c r="I10" s="506"/>
    </row>
    <row r="11" spans="1:9">
      <c r="A11" s="388"/>
      <c r="B11" s="388"/>
      <c r="C11" s="414"/>
      <c r="D11" s="414"/>
      <c r="E11" s="388" t="s">
        <v>1393</v>
      </c>
      <c r="F11" s="388"/>
      <c r="G11" s="388"/>
      <c r="H11" s="527"/>
      <c r="I11" s="506"/>
    </row>
    <row r="12" spans="1:9">
      <c r="A12" s="413"/>
      <c r="B12" s="388"/>
      <c r="C12" s="414"/>
      <c r="D12" s="414"/>
      <c r="E12" s="414"/>
      <c r="F12" s="388"/>
      <c r="G12" s="388"/>
      <c r="H12" s="388"/>
      <c r="I12" s="506"/>
    </row>
    <row r="13" spans="1:9">
      <c r="A13" s="388" t="s">
        <v>1394</v>
      </c>
      <c r="B13" s="388"/>
      <c r="C13" s="388"/>
      <c r="D13" s="414"/>
      <c r="E13" s="414"/>
      <c r="F13" s="414"/>
      <c r="G13" s="388"/>
      <c r="H13" s="388"/>
      <c r="I13" s="506"/>
    </row>
    <row r="14" spans="1:9">
      <c r="A14" s="417" t="s">
        <v>1395</v>
      </c>
      <c r="B14" s="417"/>
      <c r="C14" s="417"/>
      <c r="D14" s="417"/>
      <c r="E14" s="417"/>
      <c r="F14" s="417"/>
      <c r="G14" s="417"/>
      <c r="H14" s="417"/>
      <c r="I14" s="506"/>
    </row>
    <row r="15" spans="1:9">
      <c r="A15" s="418" t="s">
        <v>1396</v>
      </c>
      <c r="B15" s="418"/>
      <c r="C15" s="418"/>
      <c r="D15" s="418"/>
      <c r="E15" s="418"/>
      <c r="F15" s="418"/>
      <c r="G15" s="418"/>
      <c r="H15" s="418"/>
      <c r="I15" s="506"/>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CE48A2A9-03D3-4B36-B534-830FA09E2635}"/>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68C4A-4038-4483-87D6-11B77D1A5472}">
  <dimension ref="A1:I16"/>
  <sheetViews>
    <sheetView workbookViewId="0">
      <selection activeCell="I2" sqref="I2"/>
    </sheetView>
  </sheetViews>
  <sheetFormatPr defaultRowHeight="16.5"/>
  <cols>
    <col min="5" max="5" width="14.625" bestFit="1" customWidth="1"/>
    <col min="7" max="7" width="11.625" bestFit="1" customWidth="1"/>
    <col min="8" max="8" width="32.125" customWidth="1"/>
  </cols>
  <sheetData>
    <row r="1" spans="1:9" ht="19.5">
      <c r="A1" s="529" t="s">
        <v>1398</v>
      </c>
      <c r="B1" s="530"/>
      <c r="C1" s="531"/>
      <c r="D1" s="530"/>
      <c r="E1" s="531"/>
      <c r="F1" s="529" t="s">
        <v>1106</v>
      </c>
      <c r="G1" s="532" t="s">
        <v>1318</v>
      </c>
      <c r="H1" s="532"/>
      <c r="I1" s="531"/>
    </row>
    <row r="2" spans="1:9" ht="19.5">
      <c r="A2" s="529" t="s">
        <v>1399</v>
      </c>
      <c r="B2" s="533" t="s">
        <v>1400</v>
      </c>
      <c r="C2" s="531"/>
      <c r="D2" s="534"/>
      <c r="E2" s="535"/>
      <c r="F2" s="529" t="s">
        <v>1353</v>
      </c>
      <c r="G2" s="536" t="s">
        <v>1401</v>
      </c>
      <c r="H2" s="536"/>
      <c r="I2" s="499" t="s">
        <v>13</v>
      </c>
    </row>
    <row r="3" spans="1:9" ht="21">
      <c r="A3" s="537" t="s">
        <v>1413</v>
      </c>
      <c r="B3" s="537"/>
      <c r="C3" s="537"/>
      <c r="D3" s="537"/>
      <c r="E3" s="537"/>
      <c r="F3" s="537"/>
      <c r="G3" s="537"/>
      <c r="H3" s="537"/>
      <c r="I3" s="538"/>
    </row>
    <row r="4" spans="1:9" ht="20.25" thickBot="1">
      <c r="A4" s="539" t="s">
        <v>1414</v>
      </c>
      <c r="B4" s="539"/>
      <c r="C4" s="539"/>
      <c r="D4" s="539"/>
      <c r="E4" s="539"/>
      <c r="F4" s="539"/>
      <c r="G4" s="539"/>
      <c r="H4" s="539"/>
      <c r="I4" s="540"/>
    </row>
    <row r="5" spans="1:9">
      <c r="A5" s="541" t="s">
        <v>1402</v>
      </c>
      <c r="B5" s="542" t="s">
        <v>1403</v>
      </c>
      <c r="C5" s="543" t="s">
        <v>1327</v>
      </c>
      <c r="D5" s="544"/>
      <c r="E5" s="544"/>
      <c r="F5" s="545" t="s">
        <v>1404</v>
      </c>
      <c r="G5" s="546"/>
      <c r="H5" s="546"/>
      <c r="I5" s="547"/>
    </row>
    <row r="6" spans="1:9">
      <c r="A6" s="548"/>
      <c r="B6" s="549"/>
      <c r="C6" s="550" t="s">
        <v>1405</v>
      </c>
      <c r="D6" s="551" t="s">
        <v>1406</v>
      </c>
      <c r="E6" s="551" t="s">
        <v>1407</v>
      </c>
      <c r="F6" s="550" t="s">
        <v>1405</v>
      </c>
      <c r="G6" s="551" t="s">
        <v>1332</v>
      </c>
      <c r="H6" s="552" t="s">
        <v>1407</v>
      </c>
      <c r="I6" s="547"/>
    </row>
    <row r="7" spans="1:9">
      <c r="A7" s="553" t="s">
        <v>1408</v>
      </c>
      <c r="B7" s="554" t="s">
        <v>1299</v>
      </c>
      <c r="C7" s="555" t="s">
        <v>1299</v>
      </c>
      <c r="D7" s="555" t="s">
        <v>1299</v>
      </c>
      <c r="E7" s="555" t="s">
        <v>1299</v>
      </c>
      <c r="F7" s="555" t="s">
        <v>1299</v>
      </c>
      <c r="G7" s="555" t="s">
        <v>1299</v>
      </c>
      <c r="H7" s="556" t="s">
        <v>1299</v>
      </c>
      <c r="I7" s="547"/>
    </row>
    <row r="8" spans="1:9">
      <c r="A8" s="557" t="s">
        <v>1337</v>
      </c>
      <c r="B8" s="558" t="s">
        <v>1299</v>
      </c>
      <c r="C8" s="559" t="s">
        <v>1299</v>
      </c>
      <c r="D8" s="559" t="s">
        <v>1299</v>
      </c>
      <c r="E8" s="559" t="s">
        <v>1299</v>
      </c>
      <c r="F8" s="559" t="s">
        <v>1299</v>
      </c>
      <c r="G8" s="560" t="s">
        <v>1299</v>
      </c>
      <c r="H8" s="561" t="s">
        <v>1299</v>
      </c>
      <c r="I8" s="547"/>
    </row>
    <row r="9" spans="1:9">
      <c r="A9" s="557" t="s">
        <v>1338</v>
      </c>
      <c r="B9" s="558" t="s">
        <v>1299</v>
      </c>
      <c r="C9" s="559" t="s">
        <v>1299</v>
      </c>
      <c r="D9" s="559" t="s">
        <v>1299</v>
      </c>
      <c r="E9" s="559" t="s">
        <v>1299</v>
      </c>
      <c r="F9" s="559" t="s">
        <v>1299</v>
      </c>
      <c r="G9" s="560" t="s">
        <v>1299</v>
      </c>
      <c r="H9" s="561" t="s">
        <v>1299</v>
      </c>
      <c r="I9" s="547"/>
    </row>
    <row r="10" spans="1:9" ht="17.25" thickBot="1">
      <c r="A10" s="562" t="s">
        <v>1409</v>
      </c>
      <c r="B10" s="563" t="s">
        <v>1299</v>
      </c>
      <c r="C10" s="564" t="s">
        <v>1299</v>
      </c>
      <c r="D10" s="564" t="s">
        <v>1299</v>
      </c>
      <c r="E10" s="564" t="s">
        <v>1299</v>
      </c>
      <c r="F10" s="564" t="s">
        <v>1299</v>
      </c>
      <c r="G10" s="565" t="s">
        <v>1299</v>
      </c>
      <c r="H10" s="566" t="s">
        <v>1299</v>
      </c>
      <c r="I10" s="547"/>
    </row>
    <row r="11" spans="1:9">
      <c r="A11" s="567" t="s">
        <v>1217</v>
      </c>
      <c r="B11" s="568"/>
      <c r="C11" s="569" t="s">
        <v>1218</v>
      </c>
      <c r="D11" s="569"/>
      <c r="E11" s="569" t="s">
        <v>1266</v>
      </c>
      <c r="F11" s="567"/>
      <c r="G11" s="570" t="s">
        <v>1341</v>
      </c>
      <c r="H11" s="571"/>
      <c r="I11" s="540"/>
    </row>
    <row r="12" spans="1:9">
      <c r="A12" s="540"/>
      <c r="B12" s="540"/>
      <c r="C12" s="540"/>
      <c r="D12" s="572"/>
      <c r="E12" s="421" t="s">
        <v>1267</v>
      </c>
      <c r="F12" s="540"/>
      <c r="G12" s="573"/>
      <c r="H12" s="573"/>
      <c r="I12" s="540"/>
    </row>
    <row r="13" spans="1:9">
      <c r="A13" s="574"/>
      <c r="B13" s="540"/>
      <c r="C13" s="540"/>
      <c r="D13" s="572"/>
      <c r="E13" s="540"/>
      <c r="F13" s="575" t="s">
        <v>1415</v>
      </c>
      <c r="G13" s="575"/>
      <c r="H13" s="575"/>
      <c r="I13" s="540"/>
    </row>
    <row r="14" spans="1:9">
      <c r="A14" s="445" t="s">
        <v>1410</v>
      </c>
      <c r="B14" s="576"/>
      <c r="C14" s="576"/>
      <c r="D14" s="576"/>
      <c r="E14" s="576"/>
      <c r="F14" s="576"/>
      <c r="G14" s="576"/>
      <c r="H14" s="576"/>
      <c r="I14" s="540"/>
    </row>
    <row r="15" spans="1:9">
      <c r="A15" s="577" t="s">
        <v>1411</v>
      </c>
      <c r="B15" s="577"/>
      <c r="C15" s="577"/>
      <c r="D15" s="577"/>
      <c r="E15" s="577"/>
      <c r="F15" s="577"/>
      <c r="G15" s="577"/>
      <c r="H15" s="577"/>
      <c r="I15" s="540"/>
    </row>
    <row r="16" spans="1:9">
      <c r="A16" s="578" t="s">
        <v>1412</v>
      </c>
      <c r="B16" s="578"/>
      <c r="C16" s="578"/>
      <c r="D16" s="578"/>
      <c r="E16" s="578"/>
      <c r="F16" s="578"/>
      <c r="G16" s="578"/>
      <c r="H16" s="578"/>
      <c r="I16" s="540"/>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32F9A964-C793-4541-B955-6CDFEBD99BE8}"/>
    <hyperlink ref="I2" location="預告統計資料發布時間表!A1" display="回發布時間表" xr:uid="{3228DFAC-1CFF-464E-A684-81EE811EE1EC}"/>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B509-6816-4467-81B2-8DCECA842673}">
  <dimension ref="A1:I16"/>
  <sheetViews>
    <sheetView workbookViewId="0">
      <selection activeCell="I2" sqref="I2"/>
    </sheetView>
  </sheetViews>
  <sheetFormatPr defaultRowHeight="16.5"/>
  <cols>
    <col min="5" max="5" width="18.125" customWidth="1"/>
    <col min="8" max="8" width="37.875" customWidth="1"/>
  </cols>
  <sheetData>
    <row r="1" spans="1:9" ht="19.5">
      <c r="A1" s="579" t="s">
        <v>1416</v>
      </c>
      <c r="B1" s="530"/>
      <c r="C1" s="531"/>
      <c r="D1" s="530"/>
      <c r="E1" s="531"/>
      <c r="F1" s="580" t="s">
        <v>1417</v>
      </c>
      <c r="G1" s="581" t="s">
        <v>1318</v>
      </c>
      <c r="H1" s="582"/>
      <c r="I1" s="531"/>
    </row>
    <row r="2" spans="1:9" ht="19.5">
      <c r="A2" s="580" t="s">
        <v>1418</v>
      </c>
      <c r="B2" s="535" t="s">
        <v>1419</v>
      </c>
      <c r="C2" s="531"/>
      <c r="D2" s="534"/>
      <c r="E2" s="535"/>
      <c r="F2" s="580" t="s">
        <v>1420</v>
      </c>
      <c r="G2" s="536" t="s">
        <v>1421</v>
      </c>
      <c r="H2" s="536"/>
      <c r="I2" s="499" t="s">
        <v>13</v>
      </c>
    </row>
    <row r="3" spans="1:9" ht="21">
      <c r="A3" s="583" t="s">
        <v>1422</v>
      </c>
      <c r="B3" s="584"/>
      <c r="C3" s="584"/>
      <c r="D3" s="584"/>
      <c r="E3" s="584"/>
      <c r="F3" s="584"/>
      <c r="G3" s="584"/>
      <c r="H3" s="584"/>
      <c r="I3" s="538"/>
    </row>
    <row r="4" spans="1:9" ht="20.25" thickBot="1">
      <c r="A4" s="585" t="s">
        <v>1429</v>
      </c>
      <c r="B4" s="586"/>
      <c r="C4" s="586"/>
      <c r="D4" s="586"/>
      <c r="E4" s="586"/>
      <c r="F4" s="586"/>
      <c r="G4" s="586"/>
      <c r="H4" s="586"/>
      <c r="I4" s="540"/>
    </row>
    <row r="5" spans="1:9">
      <c r="A5" s="587" t="s">
        <v>1423</v>
      </c>
      <c r="B5" s="588" t="s">
        <v>1424</v>
      </c>
      <c r="C5" s="589"/>
      <c r="D5" s="590" t="s">
        <v>1358</v>
      </c>
      <c r="E5" s="589"/>
      <c r="F5" s="590" t="s">
        <v>1359</v>
      </c>
      <c r="G5" s="591"/>
      <c r="H5" s="589"/>
    </row>
    <row r="6" spans="1:9" ht="17.25" thickBot="1">
      <c r="A6" s="548"/>
      <c r="B6" s="592"/>
      <c r="C6" s="593"/>
      <c r="D6" s="592"/>
      <c r="E6" s="593"/>
      <c r="F6" s="592"/>
      <c r="G6" s="594"/>
      <c r="H6" s="593"/>
    </row>
    <row r="7" spans="1:9">
      <c r="A7" s="595" t="s">
        <v>1425</v>
      </c>
      <c r="B7" s="596" t="s">
        <v>1299</v>
      </c>
      <c r="C7" s="597"/>
      <c r="D7" s="596" t="s">
        <v>1299</v>
      </c>
      <c r="E7" s="597"/>
      <c r="F7" s="598" t="s">
        <v>1272</v>
      </c>
      <c r="G7" s="599"/>
      <c r="H7" s="600"/>
    </row>
    <row r="8" spans="1:9">
      <c r="A8" s="601" t="s">
        <v>1426</v>
      </c>
      <c r="B8" s="596" t="s">
        <v>1299</v>
      </c>
      <c r="C8" s="597"/>
      <c r="D8" s="596" t="s">
        <v>1299</v>
      </c>
      <c r="E8" s="597"/>
      <c r="F8" s="602" t="s">
        <v>1272</v>
      </c>
      <c r="G8" s="603"/>
      <c r="H8" s="604"/>
    </row>
    <row r="9" spans="1:9">
      <c r="A9" s="601" t="s">
        <v>1427</v>
      </c>
      <c r="B9" s="596" t="s">
        <v>1299</v>
      </c>
      <c r="C9" s="597"/>
      <c r="D9" s="596" t="s">
        <v>1299</v>
      </c>
      <c r="E9" s="597"/>
      <c r="F9" s="602" t="s">
        <v>1272</v>
      </c>
      <c r="G9" s="603"/>
      <c r="H9" s="604"/>
    </row>
    <row r="10" spans="1:9" ht="17.25" thickBot="1">
      <c r="A10" s="605" t="s">
        <v>1428</v>
      </c>
      <c r="B10" s="606" t="s">
        <v>1299</v>
      </c>
      <c r="C10" s="593"/>
      <c r="D10" s="606" t="s">
        <v>1299</v>
      </c>
      <c r="E10" s="593"/>
      <c r="F10" s="607" t="s">
        <v>1272</v>
      </c>
      <c r="G10" s="608"/>
      <c r="H10" s="609"/>
    </row>
    <row r="11" spans="1:9">
      <c r="A11" s="567" t="s">
        <v>1217</v>
      </c>
      <c r="B11" s="568"/>
      <c r="C11" s="569" t="s">
        <v>1218</v>
      </c>
      <c r="D11" s="569"/>
      <c r="E11" s="569" t="s">
        <v>1266</v>
      </c>
      <c r="F11" s="567"/>
      <c r="G11" s="570" t="s">
        <v>1341</v>
      </c>
      <c r="H11" s="571"/>
    </row>
    <row r="12" spans="1:9">
      <c r="A12" s="540"/>
      <c r="B12" s="540"/>
      <c r="C12" s="540"/>
      <c r="D12" s="572"/>
      <c r="E12" s="421" t="s">
        <v>1267</v>
      </c>
      <c r="F12" s="540"/>
      <c r="G12" s="573"/>
      <c r="H12" s="573"/>
    </row>
    <row r="13" spans="1:9">
      <c r="A13" s="574"/>
      <c r="B13" s="540"/>
      <c r="C13" s="540"/>
      <c r="D13" s="572"/>
      <c r="E13" s="540"/>
      <c r="F13" s="575" t="s">
        <v>1430</v>
      </c>
      <c r="G13" s="575"/>
      <c r="H13" s="575"/>
    </row>
    <row r="14" spans="1:9">
      <c r="A14" s="445" t="s">
        <v>1410</v>
      </c>
      <c r="B14" s="576"/>
      <c r="C14" s="576"/>
      <c r="D14" s="576"/>
      <c r="E14" s="576"/>
      <c r="F14" s="576"/>
      <c r="G14" s="576"/>
      <c r="H14" s="576"/>
    </row>
    <row r="15" spans="1:9">
      <c r="A15" s="577" t="s">
        <v>1411</v>
      </c>
      <c r="B15" s="577"/>
      <c r="C15" s="577"/>
      <c r="D15" s="577"/>
      <c r="E15" s="577"/>
      <c r="F15" s="577"/>
      <c r="G15" s="577"/>
      <c r="H15" s="577"/>
    </row>
    <row r="16" spans="1:9">
      <c r="A16" s="578" t="s">
        <v>1412</v>
      </c>
      <c r="B16" s="578"/>
      <c r="C16" s="578"/>
      <c r="D16" s="578"/>
      <c r="E16" s="578"/>
      <c r="F16" s="578"/>
      <c r="G16" s="578"/>
      <c r="H16" s="578"/>
    </row>
  </sheetData>
  <mergeCells count="25">
    <mergeCell ref="G12:H12"/>
    <mergeCell ref="F13:H13"/>
    <mergeCell ref="A14:H14"/>
    <mergeCell ref="A15:H15"/>
    <mergeCell ref="A16:H16"/>
    <mergeCell ref="B9:C9"/>
    <mergeCell ref="D9:E9"/>
    <mergeCell ref="F9:H9"/>
    <mergeCell ref="B10:C10"/>
    <mergeCell ref="D10:E10"/>
    <mergeCell ref="F10:H10"/>
    <mergeCell ref="B7:C7"/>
    <mergeCell ref="D7:E7"/>
    <mergeCell ref="F7:H7"/>
    <mergeCell ref="B8:C8"/>
    <mergeCell ref="D8:E8"/>
    <mergeCell ref="F8:H8"/>
    <mergeCell ref="G1:H1"/>
    <mergeCell ref="G2:H2"/>
    <mergeCell ref="A3:H3"/>
    <mergeCell ref="A4:H4"/>
    <mergeCell ref="A5:A6"/>
    <mergeCell ref="B5:C6"/>
    <mergeCell ref="D5:E6"/>
    <mergeCell ref="F5:H6"/>
  </mergeCells>
  <phoneticPr fontId="14" type="noConversion"/>
  <hyperlinks>
    <hyperlink ref="I1" location="預告統計資料發布時間表!A1" display="回發布時間表" xr:uid="{FF7B4AFC-F251-437A-96F4-32F3B35BA369}"/>
    <hyperlink ref="I2" location="預告統計資料發布時間表!A1" display="回發布時間表" xr:uid="{D5BDBC9B-5ED7-4693-B4BA-517B8763A1F5}"/>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F724B-8793-442C-A320-BB2E7807E4FB}">
  <dimension ref="A1:I25"/>
  <sheetViews>
    <sheetView workbookViewId="0">
      <selection activeCell="I2" sqref="I2"/>
    </sheetView>
  </sheetViews>
  <sheetFormatPr defaultRowHeight="16.5"/>
  <cols>
    <col min="1" max="1" width="20.5" customWidth="1"/>
    <col min="5" max="5" width="17.75" customWidth="1"/>
    <col min="8" max="8" width="26.25" customWidth="1"/>
  </cols>
  <sheetData>
    <row r="1" spans="1:9" ht="19.5">
      <c r="A1" s="579" t="s">
        <v>1416</v>
      </c>
      <c r="B1" s="530"/>
      <c r="C1" s="531"/>
      <c r="D1" s="530"/>
      <c r="E1" s="531"/>
      <c r="F1" s="580" t="s">
        <v>1417</v>
      </c>
      <c r="G1" s="581" t="s">
        <v>1318</v>
      </c>
      <c r="H1" s="582"/>
      <c r="I1" s="531"/>
    </row>
    <row r="2" spans="1:9" ht="19.5">
      <c r="A2" s="580" t="s">
        <v>1418</v>
      </c>
      <c r="B2" s="535" t="s">
        <v>1419</v>
      </c>
      <c r="C2" s="531"/>
      <c r="D2" s="534"/>
      <c r="E2" s="535"/>
      <c r="F2" s="580" t="s">
        <v>1420</v>
      </c>
      <c r="G2" s="536" t="s">
        <v>1431</v>
      </c>
      <c r="H2" s="536"/>
      <c r="I2" s="499" t="s">
        <v>13</v>
      </c>
    </row>
    <row r="3" spans="1:9" ht="21">
      <c r="A3" s="610" t="s">
        <v>1432</v>
      </c>
      <c r="B3" s="584"/>
      <c r="C3" s="584"/>
      <c r="D3" s="584"/>
      <c r="E3" s="584"/>
      <c r="F3" s="584"/>
      <c r="G3" s="584"/>
      <c r="H3" s="584"/>
      <c r="I3" s="538"/>
    </row>
    <row r="4" spans="1:9" ht="20.25" thickBot="1">
      <c r="A4" s="585" t="s">
        <v>1443</v>
      </c>
      <c r="B4" s="586"/>
      <c r="C4" s="586"/>
      <c r="D4" s="586"/>
      <c r="E4" s="586"/>
      <c r="F4" s="586"/>
      <c r="G4" s="586"/>
      <c r="H4" s="586"/>
      <c r="I4" s="540"/>
    </row>
    <row r="5" spans="1:9">
      <c r="A5" s="611" t="s">
        <v>1433</v>
      </c>
      <c r="B5" s="590" t="s">
        <v>1434</v>
      </c>
      <c r="C5" s="612"/>
      <c r="D5" s="613" t="s">
        <v>1435</v>
      </c>
      <c r="E5" s="614"/>
      <c r="F5" s="613" t="s">
        <v>1436</v>
      </c>
      <c r="G5" s="615"/>
      <c r="H5" s="616"/>
    </row>
    <row r="6" spans="1:9" ht="17.25" thickBot="1">
      <c r="A6" s="548"/>
      <c r="B6" s="617"/>
      <c r="C6" s="618"/>
      <c r="D6" s="619"/>
      <c r="E6" s="620"/>
      <c r="F6" s="619"/>
      <c r="G6" s="621"/>
      <c r="H6" s="622"/>
    </row>
    <row r="7" spans="1:9">
      <c r="A7" s="623" t="s">
        <v>1437</v>
      </c>
      <c r="B7" s="624">
        <v>10</v>
      </c>
      <c r="C7" s="591"/>
      <c r="D7" s="591">
        <v>0</v>
      </c>
      <c r="E7" s="591"/>
      <c r="F7" s="591">
        <v>0</v>
      </c>
      <c r="G7" s="591"/>
      <c r="H7" s="591"/>
    </row>
    <row r="8" spans="1:9" ht="17.25" thickBot="1">
      <c r="A8" s="625"/>
      <c r="B8" s="626"/>
      <c r="C8" s="280"/>
      <c r="D8" s="280"/>
      <c r="E8" s="280"/>
      <c r="F8" s="280"/>
      <c r="G8" s="280"/>
      <c r="H8" s="280"/>
    </row>
    <row r="9" spans="1:9">
      <c r="A9" s="623" t="s">
        <v>1438</v>
      </c>
      <c r="B9" s="626">
        <v>0</v>
      </c>
      <c r="C9" s="280"/>
      <c r="D9" s="280">
        <v>0</v>
      </c>
      <c r="E9" s="280"/>
      <c r="F9" s="280">
        <v>0</v>
      </c>
      <c r="G9" s="280"/>
      <c r="H9" s="280"/>
    </row>
    <row r="10" spans="1:9" ht="17.25" thickBot="1">
      <c r="A10" s="625"/>
      <c r="B10" s="626"/>
      <c r="C10" s="280"/>
      <c r="D10" s="280"/>
      <c r="E10" s="280"/>
      <c r="F10" s="280"/>
      <c r="G10" s="280"/>
      <c r="H10" s="280"/>
    </row>
    <row r="11" spans="1:9">
      <c r="A11" s="623" t="s">
        <v>1439</v>
      </c>
      <c r="B11" s="626">
        <v>0</v>
      </c>
      <c r="C11" s="280"/>
      <c r="D11" s="280">
        <v>0</v>
      </c>
      <c r="E11" s="280"/>
      <c r="F11" s="280">
        <v>0</v>
      </c>
      <c r="G11" s="280"/>
      <c r="H11" s="280"/>
    </row>
    <row r="12" spans="1:9" ht="17.25" thickBot="1">
      <c r="A12" s="625"/>
      <c r="B12" s="626"/>
      <c r="C12" s="280"/>
      <c r="D12" s="280"/>
      <c r="E12" s="280"/>
      <c r="F12" s="280"/>
      <c r="G12" s="280"/>
      <c r="H12" s="280"/>
    </row>
    <row r="13" spans="1:9">
      <c r="A13" s="623" t="s">
        <v>1440</v>
      </c>
      <c r="B13" s="626">
        <v>0</v>
      </c>
      <c r="C13" s="280"/>
      <c r="D13" s="280">
        <v>0</v>
      </c>
      <c r="E13" s="280"/>
      <c r="F13" s="280">
        <v>0</v>
      </c>
      <c r="G13" s="280"/>
      <c r="H13" s="280"/>
    </row>
    <row r="14" spans="1:9" ht="17.25" thickBot="1">
      <c r="A14" s="625"/>
      <c r="B14" s="626"/>
      <c r="C14" s="280"/>
      <c r="D14" s="280"/>
      <c r="E14" s="280"/>
      <c r="F14" s="280"/>
      <c r="G14" s="280"/>
      <c r="H14" s="280"/>
    </row>
    <row r="15" spans="1:9">
      <c r="A15" s="623" t="s">
        <v>1441</v>
      </c>
      <c r="B15" s="626">
        <v>53</v>
      </c>
      <c r="C15" s="280"/>
      <c r="D15" s="280">
        <v>1</v>
      </c>
      <c r="E15" s="280"/>
      <c r="F15" s="280">
        <v>1</v>
      </c>
      <c r="G15" s="280"/>
      <c r="H15" s="280"/>
    </row>
    <row r="16" spans="1:9" ht="17.25" thickBot="1">
      <c r="A16" s="625"/>
      <c r="B16" s="626"/>
      <c r="C16" s="280"/>
      <c r="D16" s="280"/>
      <c r="E16" s="280"/>
      <c r="F16" s="280"/>
      <c r="G16" s="280"/>
      <c r="H16" s="280"/>
    </row>
    <row r="17" spans="1:8">
      <c r="A17" s="623" t="s">
        <v>1442</v>
      </c>
      <c r="B17" s="626">
        <v>0</v>
      </c>
      <c r="C17" s="280"/>
      <c r="D17" s="280">
        <v>0</v>
      </c>
      <c r="E17" s="280"/>
      <c r="F17" s="280">
        <v>0</v>
      </c>
      <c r="G17" s="280"/>
      <c r="H17" s="280"/>
    </row>
    <row r="18" spans="1:8" ht="17.25" thickBot="1">
      <c r="A18" s="625"/>
      <c r="B18" s="627"/>
      <c r="C18" s="594"/>
      <c r="D18" s="594"/>
      <c r="E18" s="594"/>
      <c r="F18" s="594"/>
      <c r="G18" s="594"/>
      <c r="H18" s="594"/>
    </row>
    <row r="20" spans="1:8">
      <c r="A20" s="567" t="s">
        <v>1217</v>
      </c>
      <c r="B20" s="568"/>
      <c r="C20" s="569" t="s">
        <v>1218</v>
      </c>
      <c r="D20" s="569"/>
      <c r="E20" s="569" t="s">
        <v>1266</v>
      </c>
      <c r="F20" s="567"/>
      <c r="G20" s="570" t="s">
        <v>1341</v>
      </c>
      <c r="H20" s="571"/>
    </row>
    <row r="21" spans="1:8">
      <c r="A21" s="540"/>
      <c r="B21" s="540"/>
      <c r="C21" s="540"/>
      <c r="D21" s="572"/>
      <c r="E21" s="421" t="s">
        <v>1267</v>
      </c>
      <c r="F21" s="540"/>
      <c r="G21" s="573"/>
      <c r="H21" s="573"/>
    </row>
    <row r="22" spans="1:8">
      <c r="A22" s="574"/>
      <c r="B22" s="540"/>
      <c r="C22" s="540"/>
      <c r="D22" s="572"/>
      <c r="E22" s="540"/>
      <c r="F22" s="575" t="s">
        <v>1430</v>
      </c>
      <c r="G22" s="575"/>
      <c r="H22" s="575"/>
    </row>
    <row r="23" spans="1:8">
      <c r="A23" s="445" t="s">
        <v>1410</v>
      </c>
      <c r="B23" s="576"/>
      <c r="C23" s="576"/>
      <c r="D23" s="576"/>
      <c r="E23" s="576"/>
      <c r="F23" s="576"/>
      <c r="G23" s="576"/>
      <c r="H23" s="576"/>
    </row>
    <row r="24" spans="1:8">
      <c r="A24" s="577" t="s">
        <v>1411</v>
      </c>
      <c r="B24" s="577"/>
      <c r="C24" s="577"/>
      <c r="D24" s="577"/>
      <c r="E24" s="577"/>
      <c r="F24" s="577"/>
      <c r="G24" s="577"/>
      <c r="H24" s="577"/>
    </row>
    <row r="25" spans="1:8">
      <c r="A25" s="578" t="s">
        <v>1412</v>
      </c>
      <c r="B25" s="578"/>
      <c r="C25" s="578"/>
      <c r="D25" s="578"/>
      <c r="E25" s="578"/>
      <c r="F25" s="578"/>
      <c r="G25" s="578"/>
      <c r="H25" s="578"/>
    </row>
  </sheetData>
  <mergeCells count="37">
    <mergeCell ref="G21:H21"/>
    <mergeCell ref="F22:H22"/>
    <mergeCell ref="A23:H23"/>
    <mergeCell ref="A24:H24"/>
    <mergeCell ref="A25:H25"/>
    <mergeCell ref="A15:A16"/>
    <mergeCell ref="B15:C16"/>
    <mergeCell ref="D15:E16"/>
    <mergeCell ref="F15:H16"/>
    <mergeCell ref="A17:A18"/>
    <mergeCell ref="B17:C18"/>
    <mergeCell ref="D17:E18"/>
    <mergeCell ref="F17:H18"/>
    <mergeCell ref="A11:A12"/>
    <mergeCell ref="B11:C12"/>
    <mergeCell ref="D11:E12"/>
    <mergeCell ref="F11:H12"/>
    <mergeCell ref="A13:A14"/>
    <mergeCell ref="B13:C14"/>
    <mergeCell ref="D13:E14"/>
    <mergeCell ref="F13:H14"/>
    <mergeCell ref="A7:A8"/>
    <mergeCell ref="B7:C8"/>
    <mergeCell ref="D7:E8"/>
    <mergeCell ref="F7:H8"/>
    <mergeCell ref="A9:A10"/>
    <mergeCell ref="B9:C10"/>
    <mergeCell ref="D9:E10"/>
    <mergeCell ref="F9:H10"/>
    <mergeCell ref="G1:H1"/>
    <mergeCell ref="G2:H2"/>
    <mergeCell ref="A3:H3"/>
    <mergeCell ref="A4:H4"/>
    <mergeCell ref="A5:A6"/>
    <mergeCell ref="B5:C6"/>
    <mergeCell ref="D5:E6"/>
    <mergeCell ref="F5:H6"/>
  </mergeCells>
  <phoneticPr fontId="14" type="noConversion"/>
  <hyperlinks>
    <hyperlink ref="I1" location="預告統計資料發布時間表!A1" display="回發布時間表" xr:uid="{1E72D7C9-3F4C-4321-8F2A-5040129E6A50}"/>
    <hyperlink ref="I2" location="預告統計資料發布時間表!A1" display="回發布時間表" xr:uid="{39418F05-9FEF-4213-9E58-703C59D3504E}"/>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5B6B-9C92-4862-8757-A8B66078800C}">
  <dimension ref="A1:AI42"/>
  <sheetViews>
    <sheetView topLeftCell="Q2" zoomScale="80" zoomScaleNormal="80" workbookViewId="0">
      <selection activeCell="AI2" sqref="AI2"/>
    </sheetView>
  </sheetViews>
  <sheetFormatPr defaultRowHeight="16.5"/>
  <cols>
    <col min="1" max="1" width="58.375" customWidth="1"/>
    <col min="2" max="2" width="30.125" bestFit="1" customWidth="1"/>
    <col min="3" max="3" width="22.5" bestFit="1" customWidth="1"/>
    <col min="4" max="5" width="10.125" bestFit="1" customWidth="1"/>
    <col min="6" max="7" width="31.625" bestFit="1" customWidth="1"/>
    <col min="8" max="8" width="10.125" bestFit="1" customWidth="1"/>
    <col min="9" max="9" width="16.25" bestFit="1" customWidth="1"/>
    <col min="10" max="10" width="25.5" bestFit="1" customWidth="1"/>
    <col min="11" max="11" width="10.125" bestFit="1" customWidth="1"/>
    <col min="13" max="13" width="36.5" customWidth="1"/>
    <col min="14" max="15" width="23.25" bestFit="1" customWidth="1"/>
    <col min="16" max="18" width="13.25" bestFit="1" customWidth="1"/>
    <col min="19" max="19" width="14.25" bestFit="1" customWidth="1"/>
    <col min="20" max="20" width="10.125" bestFit="1" customWidth="1"/>
    <col min="21" max="21" width="13.25" bestFit="1" customWidth="1"/>
    <col min="22" max="22" width="17.625" bestFit="1" customWidth="1"/>
    <col min="24" max="24" width="64.5" customWidth="1"/>
    <col min="25" max="25" width="19.25" customWidth="1"/>
    <col min="26" max="26" width="11.75" customWidth="1"/>
    <col min="27" max="27" width="14.875" bestFit="1" customWidth="1"/>
    <col min="28" max="30" width="12.5" bestFit="1" customWidth="1"/>
    <col min="31" max="31" width="13.25" bestFit="1" customWidth="1"/>
    <col min="32" max="32" width="5.125" customWidth="1"/>
  </cols>
  <sheetData>
    <row r="1" spans="1:35" ht="20.25" thickBot="1">
      <c r="M1" s="628" t="s">
        <v>1444</v>
      </c>
      <c r="N1" s="492"/>
      <c r="O1" s="492"/>
      <c r="P1" s="492"/>
      <c r="Q1" s="492"/>
      <c r="R1" s="492"/>
      <c r="S1" s="492"/>
      <c r="T1" s="492"/>
      <c r="U1" s="628" t="s">
        <v>1106</v>
      </c>
      <c r="V1" s="629" t="s">
        <v>1445</v>
      </c>
      <c r="W1" s="630"/>
      <c r="X1" s="628" t="s">
        <v>1446</v>
      </c>
      <c r="Y1" s="492"/>
      <c r="Z1" s="492"/>
      <c r="AA1" s="492"/>
      <c r="AB1" s="492"/>
      <c r="AC1" s="492"/>
      <c r="AD1" s="492"/>
      <c r="AE1" s="631" t="s">
        <v>1106</v>
      </c>
      <c r="AF1" s="632" t="s">
        <v>1278</v>
      </c>
      <c r="AG1" s="633"/>
      <c r="AH1" s="492"/>
      <c r="AI1" s="630"/>
    </row>
    <row r="2" spans="1:35" ht="20.25" thickBot="1">
      <c r="M2" s="628" t="s">
        <v>1447</v>
      </c>
      <c r="N2" s="634" t="s">
        <v>1448</v>
      </c>
      <c r="O2" s="634" t="s">
        <v>1448</v>
      </c>
      <c r="P2" s="634"/>
      <c r="Q2" s="634"/>
      <c r="R2" s="634"/>
      <c r="S2" s="634"/>
      <c r="T2" s="634"/>
      <c r="U2" s="628" t="s">
        <v>1353</v>
      </c>
      <c r="V2" s="629" t="s">
        <v>1449</v>
      </c>
      <c r="W2" s="630"/>
      <c r="X2" s="628" t="s">
        <v>1450</v>
      </c>
      <c r="Y2" s="492" t="s">
        <v>1448</v>
      </c>
      <c r="Z2" s="492"/>
      <c r="AA2" s="634"/>
      <c r="AB2" s="634"/>
      <c r="AC2" s="634"/>
      <c r="AD2" s="634"/>
      <c r="AE2" s="628" t="s">
        <v>1353</v>
      </c>
      <c r="AF2" s="635" t="s">
        <v>1449</v>
      </c>
      <c r="AG2" s="636"/>
      <c r="AH2" s="492"/>
      <c r="AI2" s="637" t="s">
        <v>1319</v>
      </c>
    </row>
    <row r="3" spans="1:35" ht="39" thickBot="1">
      <c r="M3" s="638" t="s">
        <v>1451</v>
      </c>
      <c r="N3" s="638"/>
      <c r="O3" s="638"/>
      <c r="P3" s="638"/>
      <c r="Q3" s="638"/>
      <c r="R3" s="638"/>
      <c r="S3" s="638"/>
      <c r="T3" s="638"/>
      <c r="U3" s="638"/>
      <c r="V3" s="638"/>
      <c r="W3" s="639"/>
      <c r="X3" s="638" t="s">
        <v>1452</v>
      </c>
      <c r="Y3" s="638"/>
      <c r="Z3" s="638"/>
      <c r="AA3" s="638"/>
      <c r="AB3" s="638"/>
      <c r="AC3" s="638"/>
      <c r="AD3" s="638"/>
      <c r="AE3" s="638"/>
      <c r="AF3" s="638"/>
      <c r="AG3" s="638"/>
      <c r="AH3" s="492"/>
      <c r="AI3" s="639"/>
    </row>
    <row r="4" spans="1:35" ht="21.75" thickBot="1">
      <c r="M4" s="640" t="s">
        <v>1453</v>
      </c>
      <c r="N4" s="641" t="s">
        <v>1531</v>
      </c>
      <c r="O4" s="642"/>
      <c r="P4" s="642"/>
      <c r="Q4" s="642"/>
      <c r="R4" s="642"/>
      <c r="S4" s="642"/>
      <c r="T4" s="642"/>
      <c r="U4" s="643"/>
      <c r="V4" s="644" t="s">
        <v>1454</v>
      </c>
      <c r="W4" s="639"/>
      <c r="X4" s="645" t="s">
        <v>1455</v>
      </c>
      <c r="Y4" s="646" t="s">
        <v>1530</v>
      </c>
      <c r="Z4" s="647"/>
      <c r="AA4" s="647"/>
      <c r="AB4" s="647"/>
      <c r="AC4" s="647"/>
      <c r="AD4" s="647"/>
      <c r="AE4" s="647"/>
      <c r="AF4" s="648" t="s">
        <v>1456</v>
      </c>
      <c r="AG4" s="649"/>
      <c r="AH4" s="492"/>
      <c r="AI4" s="639"/>
    </row>
    <row r="5" spans="1:35" ht="20.25" thickBot="1">
      <c r="A5" s="628" t="s">
        <v>1446</v>
      </c>
      <c r="B5" s="650"/>
      <c r="C5" s="492"/>
      <c r="D5" s="492"/>
      <c r="E5" s="492"/>
      <c r="F5" s="492"/>
      <c r="G5" s="492"/>
      <c r="H5" s="492"/>
      <c r="I5" s="628" t="s">
        <v>1106</v>
      </c>
      <c r="J5" s="651" t="s">
        <v>1457</v>
      </c>
      <c r="K5" s="652"/>
      <c r="L5" s="492"/>
      <c r="M5" s="653" t="s">
        <v>1458</v>
      </c>
      <c r="N5" s="654" t="s">
        <v>1459</v>
      </c>
      <c r="O5" s="655"/>
      <c r="P5" s="655"/>
      <c r="Q5" s="655"/>
      <c r="R5" s="655"/>
      <c r="S5" s="655"/>
      <c r="T5" s="655"/>
      <c r="U5" s="655"/>
      <c r="V5" s="655"/>
      <c r="W5" s="639"/>
      <c r="X5" s="656" t="s">
        <v>1460</v>
      </c>
      <c r="Y5" s="657" t="s">
        <v>1461</v>
      </c>
      <c r="Z5" s="658"/>
      <c r="AA5" s="658"/>
      <c r="AB5" s="659" t="s">
        <v>1462</v>
      </c>
      <c r="AC5" s="660"/>
      <c r="AD5" s="660"/>
      <c r="AE5" s="658" t="s">
        <v>1463</v>
      </c>
      <c r="AF5" s="660"/>
      <c r="AG5" s="661"/>
      <c r="AH5" s="492"/>
      <c r="AI5" s="639"/>
    </row>
    <row r="6" spans="1:35" ht="20.25" thickBot="1">
      <c r="A6" s="628" t="s">
        <v>1450</v>
      </c>
      <c r="B6" s="662" t="s">
        <v>1448</v>
      </c>
      <c r="C6" s="663"/>
      <c r="D6" s="634"/>
      <c r="E6" s="634"/>
      <c r="F6" s="634"/>
      <c r="G6" s="634"/>
      <c r="H6" s="634"/>
      <c r="I6" s="628" t="s">
        <v>1322</v>
      </c>
      <c r="J6" s="651" t="s">
        <v>1449</v>
      </c>
      <c r="K6" s="652"/>
      <c r="L6" s="492"/>
      <c r="M6" s="664"/>
      <c r="N6" s="665" t="s">
        <v>1464</v>
      </c>
      <c r="O6" s="267" t="s">
        <v>1465</v>
      </c>
      <c r="P6" s="666"/>
      <c r="Q6" s="666"/>
      <c r="R6" s="666"/>
      <c r="S6" s="666"/>
      <c r="T6" s="667" t="s">
        <v>1466</v>
      </c>
      <c r="U6" s="666"/>
      <c r="V6" s="668"/>
      <c r="W6" s="639"/>
      <c r="X6" s="669"/>
      <c r="Y6" s="670" t="s">
        <v>1298</v>
      </c>
      <c r="Z6" s="671" t="s">
        <v>1467</v>
      </c>
      <c r="AA6" s="671" t="s">
        <v>1468</v>
      </c>
      <c r="AB6" s="671" t="s">
        <v>1298</v>
      </c>
      <c r="AC6" s="672" t="s">
        <v>1467</v>
      </c>
      <c r="AD6" s="672" t="s">
        <v>1468</v>
      </c>
      <c r="AE6" s="672" t="s">
        <v>1298</v>
      </c>
      <c r="AF6" s="672" t="s">
        <v>1467</v>
      </c>
      <c r="AG6" s="673" t="s">
        <v>1468</v>
      </c>
      <c r="AH6" s="492"/>
      <c r="AI6" s="639"/>
    </row>
    <row r="7" spans="1:35" ht="98.25" thickBot="1">
      <c r="A7" s="674" t="s">
        <v>1469</v>
      </c>
      <c r="B7" s="674"/>
      <c r="C7" s="674"/>
      <c r="D7" s="674"/>
      <c r="E7" s="674"/>
      <c r="F7" s="674"/>
      <c r="G7" s="674"/>
      <c r="H7" s="674"/>
      <c r="I7" s="674"/>
      <c r="J7" s="674"/>
      <c r="K7" s="674"/>
      <c r="L7" s="492"/>
      <c r="M7" s="675"/>
      <c r="N7" s="676"/>
      <c r="O7" s="671" t="s">
        <v>1298</v>
      </c>
      <c r="P7" s="671" t="s">
        <v>1470</v>
      </c>
      <c r="Q7" s="671" t="s">
        <v>1471</v>
      </c>
      <c r="R7" s="671" t="s">
        <v>1472</v>
      </c>
      <c r="S7" s="677" t="s">
        <v>1473</v>
      </c>
      <c r="T7" s="671" t="s">
        <v>1298</v>
      </c>
      <c r="U7" s="678" t="s">
        <v>1474</v>
      </c>
      <c r="V7" s="679" t="s">
        <v>1475</v>
      </c>
      <c r="W7" s="639"/>
      <c r="X7" s="680" t="s">
        <v>1290</v>
      </c>
      <c r="Y7" s="681">
        <v>16</v>
      </c>
      <c r="Z7" s="682">
        <v>11</v>
      </c>
      <c r="AA7" s="682">
        <v>5</v>
      </c>
      <c r="AB7" s="682">
        <f>SUM(AC7:AD7)</f>
        <v>0</v>
      </c>
      <c r="AC7" s="683">
        <v>0</v>
      </c>
      <c r="AD7" s="683">
        <v>0</v>
      </c>
      <c r="AE7" s="683">
        <v>16</v>
      </c>
      <c r="AF7" s="683">
        <v>11</v>
      </c>
      <c r="AG7" s="683">
        <v>5</v>
      </c>
      <c r="AH7" s="492"/>
      <c r="AI7" s="639"/>
    </row>
    <row r="8" spans="1:35" ht="20.25" thickBot="1">
      <c r="A8" s="684" t="s">
        <v>1476</v>
      </c>
      <c r="B8" s="685" t="s">
        <v>1532</v>
      </c>
      <c r="C8" s="685"/>
      <c r="D8" s="685"/>
      <c r="E8" s="685"/>
      <c r="F8" s="685"/>
      <c r="G8" s="685"/>
      <c r="H8" s="685"/>
      <c r="I8" s="685"/>
      <c r="J8" s="686" t="s">
        <v>1477</v>
      </c>
      <c r="K8" s="687"/>
      <c r="L8" s="492"/>
      <c r="M8" s="688" t="s">
        <v>1478</v>
      </c>
      <c r="N8" s="689">
        <v>15</v>
      </c>
      <c r="O8" s="689">
        <v>15</v>
      </c>
      <c r="P8" s="690">
        <v>8</v>
      </c>
      <c r="Q8" s="690">
        <f t="shared" ref="Q8:V8" si="0">IF(AND(Q9=Q24,Q24=Q27,Q27=Q9),Q9,"F")</f>
        <v>0</v>
      </c>
      <c r="R8" s="690">
        <v>7</v>
      </c>
      <c r="S8" s="690">
        <f>IF(AND(S9=S24,S24=S27,S27=S9),S9,"F")</f>
        <v>0</v>
      </c>
      <c r="T8" s="691">
        <f>T10+T16+T17+T23</f>
        <v>0</v>
      </c>
      <c r="U8" s="690">
        <f t="shared" si="0"/>
        <v>0</v>
      </c>
      <c r="V8" s="690">
        <f t="shared" si="0"/>
        <v>0</v>
      </c>
      <c r="W8" s="639"/>
      <c r="X8" s="692" t="s">
        <v>1479</v>
      </c>
      <c r="Y8" s="693">
        <v>2</v>
      </c>
      <c r="Z8" s="694">
        <f t="shared" ref="Z8:AF8" si="1">SUM(Z9:Z13)</f>
        <v>0</v>
      </c>
      <c r="AA8" s="694">
        <v>2</v>
      </c>
      <c r="AB8" s="694">
        <f>SUM(AC8:AD8)</f>
        <v>0</v>
      </c>
      <c r="AC8" s="695">
        <f>SUM(AC9:AC13)</f>
        <v>0</v>
      </c>
      <c r="AD8" s="695">
        <f t="shared" si="1"/>
        <v>0</v>
      </c>
      <c r="AE8" s="695">
        <v>2</v>
      </c>
      <c r="AF8" s="695">
        <f t="shared" si="1"/>
        <v>0</v>
      </c>
      <c r="AG8" s="695">
        <v>2</v>
      </c>
      <c r="AH8" s="492"/>
      <c r="AI8" s="639"/>
    </row>
    <row r="9" spans="1:35" ht="19.5">
      <c r="A9" s="696" t="s">
        <v>1480</v>
      </c>
      <c r="B9" s="697" t="s">
        <v>1481</v>
      </c>
      <c r="C9" s="698"/>
      <c r="D9" s="698"/>
      <c r="E9" s="698"/>
      <c r="F9" s="698"/>
      <c r="G9" s="698"/>
      <c r="H9" s="698"/>
      <c r="I9" s="698"/>
      <c r="J9" s="698"/>
      <c r="K9" s="698"/>
      <c r="L9" s="492"/>
      <c r="M9" s="699" t="s">
        <v>1482</v>
      </c>
      <c r="N9" s="700">
        <v>15</v>
      </c>
      <c r="O9" s="700">
        <v>15</v>
      </c>
      <c r="P9" s="701">
        <v>8</v>
      </c>
      <c r="Q9" s="701">
        <f t="shared" ref="Q9:V9" si="2">SUM(Q11:Q17)+Q23</f>
        <v>0</v>
      </c>
      <c r="R9" s="701">
        <v>7</v>
      </c>
      <c r="S9" s="701">
        <f t="shared" si="2"/>
        <v>0</v>
      </c>
      <c r="T9" s="701">
        <f>SUM(U9:V9)</f>
        <v>0</v>
      </c>
      <c r="U9" s="701">
        <f t="shared" si="2"/>
        <v>0</v>
      </c>
      <c r="V9" s="701">
        <f t="shared" si="2"/>
        <v>0</v>
      </c>
      <c r="W9" s="639"/>
      <c r="X9" s="692" t="s">
        <v>1483</v>
      </c>
      <c r="Y9" s="693">
        <f t="shared" ref="Y9:Y16" si="3">SUM(Z9:AA9)</f>
        <v>0</v>
      </c>
      <c r="Z9" s="694">
        <f t="shared" ref="Z9:AA16" si="4">+AC9+AF9</f>
        <v>0</v>
      </c>
      <c r="AA9" s="694">
        <f t="shared" si="4"/>
        <v>0</v>
      </c>
      <c r="AB9" s="694">
        <v>0</v>
      </c>
      <c r="AC9" s="702"/>
      <c r="AD9" s="702"/>
      <c r="AE9" s="694">
        <v>0</v>
      </c>
      <c r="AF9" s="702"/>
      <c r="AG9" s="702"/>
      <c r="AH9" s="492"/>
      <c r="AI9" s="639"/>
    </row>
    <row r="10" spans="1:35" ht="84.75" thickBot="1">
      <c r="A10" s="703"/>
      <c r="B10" s="704" t="s">
        <v>1484</v>
      </c>
      <c r="C10" s="705" t="s">
        <v>1485</v>
      </c>
      <c r="D10" s="705" t="s">
        <v>1486</v>
      </c>
      <c r="E10" s="705" t="s">
        <v>1487</v>
      </c>
      <c r="F10" s="706" t="s">
        <v>1488</v>
      </c>
      <c r="G10" s="706" t="s">
        <v>1489</v>
      </c>
      <c r="H10" s="705" t="s">
        <v>1490</v>
      </c>
      <c r="I10" s="705" t="s">
        <v>1491</v>
      </c>
      <c r="J10" s="705" t="s">
        <v>1492</v>
      </c>
      <c r="K10" s="707" t="s">
        <v>1493</v>
      </c>
      <c r="L10" s="492"/>
      <c r="M10" s="699" t="s">
        <v>1494</v>
      </c>
      <c r="N10" s="700">
        <v>1</v>
      </c>
      <c r="O10" s="700">
        <v>1</v>
      </c>
      <c r="P10" s="701">
        <v>1</v>
      </c>
      <c r="Q10" s="701">
        <f t="shared" ref="Q10:V10" si="5">SUM(Q11:Q15)</f>
        <v>0</v>
      </c>
      <c r="R10" s="701">
        <f t="shared" si="5"/>
        <v>0</v>
      </c>
      <c r="S10" s="701">
        <f t="shared" si="5"/>
        <v>0</v>
      </c>
      <c r="T10" s="701">
        <f t="shared" ref="T10:T33" si="6">SUM(U10:V10)</f>
        <v>0</v>
      </c>
      <c r="U10" s="701">
        <f t="shared" si="5"/>
        <v>0</v>
      </c>
      <c r="V10" s="701">
        <f t="shared" si="5"/>
        <v>0</v>
      </c>
      <c r="W10" s="639"/>
      <c r="X10" s="692" t="s">
        <v>1495</v>
      </c>
      <c r="Y10" s="693">
        <f t="shared" si="3"/>
        <v>0</v>
      </c>
      <c r="Z10" s="694">
        <f t="shared" si="4"/>
        <v>0</v>
      </c>
      <c r="AA10" s="694">
        <f t="shared" si="4"/>
        <v>0</v>
      </c>
      <c r="AB10" s="694">
        <v>0</v>
      </c>
      <c r="AC10" s="702"/>
      <c r="AD10" s="702"/>
      <c r="AE10" s="694">
        <v>0</v>
      </c>
      <c r="AF10" s="702"/>
      <c r="AG10" s="702"/>
      <c r="AH10" s="492"/>
      <c r="AI10" s="639"/>
    </row>
    <row r="11" spans="1:35" ht="19.5">
      <c r="A11" s="708" t="s">
        <v>1478</v>
      </c>
      <c r="B11" s="701">
        <v>15</v>
      </c>
      <c r="C11" s="701">
        <f>C12+C18+C19+C20</f>
        <v>0</v>
      </c>
      <c r="D11" s="701">
        <f>D12+D18+D19+D20</f>
        <v>0</v>
      </c>
      <c r="E11" s="701">
        <v>0</v>
      </c>
      <c r="F11" s="701">
        <f t="shared" ref="F11:K11" si="7">IF(AND(F12=F22,F22=F25,F25=F12),F12,"F")</f>
        <v>0</v>
      </c>
      <c r="G11" s="701">
        <f t="shared" si="7"/>
        <v>0</v>
      </c>
      <c r="H11" s="701">
        <f t="shared" si="7"/>
        <v>0</v>
      </c>
      <c r="I11" s="701">
        <f t="shared" si="7"/>
        <v>0</v>
      </c>
      <c r="J11" s="701">
        <f t="shared" si="7"/>
        <v>0</v>
      </c>
      <c r="K11" s="701">
        <f t="shared" si="7"/>
        <v>0</v>
      </c>
      <c r="L11" s="492"/>
      <c r="M11" s="699" t="s">
        <v>1496</v>
      </c>
      <c r="N11" s="700">
        <f t="shared" ref="N11:O33" si="8">O11+T11</f>
        <v>0</v>
      </c>
      <c r="O11" s="700">
        <f t="shared" si="8"/>
        <v>0</v>
      </c>
      <c r="P11" s="709"/>
      <c r="Q11" s="709"/>
      <c r="R11" s="709"/>
      <c r="S11" s="709"/>
      <c r="T11" s="701">
        <f t="shared" si="6"/>
        <v>0</v>
      </c>
      <c r="U11" s="709"/>
      <c r="V11" s="709"/>
      <c r="W11" s="639"/>
      <c r="X11" s="692" t="s">
        <v>1497</v>
      </c>
      <c r="Y11" s="693">
        <v>1</v>
      </c>
      <c r="Z11" s="694">
        <f t="shared" si="4"/>
        <v>0</v>
      </c>
      <c r="AA11" s="694">
        <v>1</v>
      </c>
      <c r="AB11" s="694">
        <v>0</v>
      </c>
      <c r="AC11" s="702"/>
      <c r="AD11" s="702"/>
      <c r="AE11" s="694">
        <v>1</v>
      </c>
      <c r="AF11" s="702"/>
      <c r="AG11" s="702">
        <v>1</v>
      </c>
      <c r="AH11" s="492"/>
      <c r="AI11" s="639"/>
    </row>
    <row r="12" spans="1:35" ht="19.5">
      <c r="A12" s="699" t="s">
        <v>1482</v>
      </c>
      <c r="B12" s="701">
        <v>15</v>
      </c>
      <c r="C12" s="701">
        <f>C13+C19+C20+C21</f>
        <v>0</v>
      </c>
      <c r="D12" s="701">
        <f t="shared" ref="D12:K12" si="9">D13+D19+D20+D21</f>
        <v>0</v>
      </c>
      <c r="E12" s="701">
        <v>0</v>
      </c>
      <c r="F12" s="701">
        <f t="shared" si="9"/>
        <v>0</v>
      </c>
      <c r="G12" s="701">
        <f t="shared" si="9"/>
        <v>0</v>
      </c>
      <c r="H12" s="701">
        <f t="shared" si="9"/>
        <v>0</v>
      </c>
      <c r="I12" s="701">
        <f t="shared" si="9"/>
        <v>0</v>
      </c>
      <c r="J12" s="701">
        <f t="shared" si="9"/>
        <v>0</v>
      </c>
      <c r="K12" s="701">
        <f t="shared" si="9"/>
        <v>0</v>
      </c>
      <c r="L12" s="492"/>
      <c r="M12" s="699" t="s">
        <v>1498</v>
      </c>
      <c r="N12" s="700">
        <f t="shared" si="8"/>
        <v>0</v>
      </c>
      <c r="O12" s="700">
        <f t="shared" si="8"/>
        <v>0</v>
      </c>
      <c r="P12" s="443"/>
      <c r="Q12" s="709"/>
      <c r="R12" s="709"/>
      <c r="S12" s="709"/>
      <c r="T12" s="701">
        <f t="shared" si="6"/>
        <v>0</v>
      </c>
      <c r="U12" s="709"/>
      <c r="V12" s="709"/>
      <c r="W12" s="639"/>
      <c r="X12" s="692" t="s">
        <v>1499</v>
      </c>
      <c r="Y12" s="693">
        <v>1</v>
      </c>
      <c r="Z12" s="694">
        <f t="shared" si="4"/>
        <v>0</v>
      </c>
      <c r="AA12" s="694">
        <v>1</v>
      </c>
      <c r="AB12" s="694">
        <v>0</v>
      </c>
      <c r="AC12" s="702"/>
      <c r="AD12" s="702"/>
      <c r="AE12" s="694">
        <v>1</v>
      </c>
      <c r="AF12" s="702"/>
      <c r="AG12" s="702">
        <v>1</v>
      </c>
      <c r="AH12" s="492"/>
      <c r="AI12" s="639"/>
    </row>
    <row r="13" spans="1:35" ht="19.5">
      <c r="A13" s="699" t="s">
        <v>1494</v>
      </c>
      <c r="B13" s="701">
        <v>1</v>
      </c>
      <c r="C13" s="701">
        <f t="shared" ref="C13:K13" si="10">SUM(C14:C18)</f>
        <v>0</v>
      </c>
      <c r="D13" s="701">
        <f t="shared" si="10"/>
        <v>0</v>
      </c>
      <c r="E13" s="701">
        <v>0</v>
      </c>
      <c r="F13" s="701">
        <f t="shared" si="10"/>
        <v>0</v>
      </c>
      <c r="G13" s="701">
        <f t="shared" si="10"/>
        <v>0</v>
      </c>
      <c r="H13" s="701">
        <f t="shared" si="10"/>
        <v>0</v>
      </c>
      <c r="I13" s="701">
        <f t="shared" si="10"/>
        <v>0</v>
      </c>
      <c r="J13" s="701">
        <f t="shared" si="10"/>
        <v>0</v>
      </c>
      <c r="K13" s="701">
        <f t="shared" si="10"/>
        <v>0</v>
      </c>
      <c r="L13" s="492"/>
      <c r="M13" s="699" t="s">
        <v>1500</v>
      </c>
      <c r="N13" s="700">
        <v>1</v>
      </c>
      <c r="O13" s="700">
        <v>1</v>
      </c>
      <c r="P13" s="709">
        <v>1</v>
      </c>
      <c r="Q13" s="709"/>
      <c r="R13" s="709"/>
      <c r="S13" s="709"/>
      <c r="T13" s="701">
        <f t="shared" si="6"/>
        <v>0</v>
      </c>
      <c r="U13" s="709"/>
      <c r="V13" s="709"/>
      <c r="W13" s="639"/>
      <c r="X13" s="692" t="s">
        <v>1501</v>
      </c>
      <c r="Y13" s="693">
        <f t="shared" si="3"/>
        <v>0</v>
      </c>
      <c r="Z13" s="694">
        <f t="shared" si="4"/>
        <v>0</v>
      </c>
      <c r="AA13" s="694">
        <f t="shared" si="4"/>
        <v>0</v>
      </c>
      <c r="AB13" s="694">
        <v>0</v>
      </c>
      <c r="AC13" s="702"/>
      <c r="AD13" s="702"/>
      <c r="AE13" s="694">
        <v>0</v>
      </c>
      <c r="AF13" s="702"/>
      <c r="AG13" s="702"/>
      <c r="AH13" s="492"/>
      <c r="AI13" s="639"/>
    </row>
    <row r="14" spans="1:35" ht="19.5">
      <c r="A14" s="699" t="s">
        <v>1496</v>
      </c>
      <c r="B14" s="701">
        <f>SUM(C14:K14)</f>
        <v>0</v>
      </c>
      <c r="C14" s="710"/>
      <c r="D14" s="710"/>
      <c r="E14" s="710"/>
      <c r="F14" s="710"/>
      <c r="G14" s="710"/>
      <c r="H14" s="710"/>
      <c r="I14" s="710"/>
      <c r="J14" s="710"/>
      <c r="K14" s="710"/>
      <c r="L14" s="492"/>
      <c r="M14" s="699" t="s">
        <v>1502</v>
      </c>
      <c r="N14" s="700" t="s">
        <v>1273</v>
      </c>
      <c r="O14" s="700" t="s">
        <v>1273</v>
      </c>
      <c r="P14" s="709" t="s">
        <v>1273</v>
      </c>
      <c r="Q14" s="709"/>
      <c r="R14" s="709"/>
      <c r="S14" s="709"/>
      <c r="T14" s="701">
        <f t="shared" si="6"/>
        <v>0</v>
      </c>
      <c r="U14" s="709"/>
      <c r="V14" s="709"/>
      <c r="W14" s="639"/>
      <c r="X14" s="692" t="s">
        <v>1503</v>
      </c>
      <c r="Y14" s="693">
        <f>SUM(Z14:AA14)</f>
        <v>0</v>
      </c>
      <c r="Z14" s="694">
        <f t="shared" si="4"/>
        <v>0</v>
      </c>
      <c r="AA14" s="694">
        <f t="shared" si="4"/>
        <v>0</v>
      </c>
      <c r="AB14" s="694">
        <v>0</v>
      </c>
      <c r="AC14" s="702"/>
      <c r="AD14" s="702"/>
      <c r="AE14" s="694">
        <v>0</v>
      </c>
      <c r="AF14" s="702"/>
      <c r="AG14" s="702"/>
      <c r="AH14" s="492"/>
      <c r="AI14" s="639"/>
    </row>
    <row r="15" spans="1:35" ht="19.5">
      <c r="A15" s="699" t="s">
        <v>1498</v>
      </c>
      <c r="B15" s="701">
        <f t="shared" ref="B15:B21" si="11">SUM(C15:K15)</f>
        <v>0</v>
      </c>
      <c r="C15" s="710"/>
      <c r="D15" s="710"/>
      <c r="E15" s="710"/>
      <c r="F15" s="710"/>
      <c r="G15" s="710"/>
      <c r="H15" s="710"/>
      <c r="I15" s="710"/>
      <c r="J15" s="710"/>
      <c r="K15" s="710"/>
      <c r="L15" s="492"/>
      <c r="M15" s="699" t="s">
        <v>1504</v>
      </c>
      <c r="N15" s="700">
        <f t="shared" si="8"/>
        <v>0</v>
      </c>
      <c r="O15" s="700">
        <f t="shared" si="8"/>
        <v>0</v>
      </c>
      <c r="P15" s="709"/>
      <c r="Q15" s="709"/>
      <c r="R15" s="709"/>
      <c r="S15" s="709"/>
      <c r="T15" s="701">
        <f t="shared" si="6"/>
        <v>0</v>
      </c>
      <c r="U15" s="709"/>
      <c r="V15" s="709"/>
      <c r="W15" s="639"/>
      <c r="X15" s="692" t="s">
        <v>1505</v>
      </c>
      <c r="Y15" s="693">
        <v>14</v>
      </c>
      <c r="Z15" s="694">
        <v>11</v>
      </c>
      <c r="AA15" s="694">
        <v>3</v>
      </c>
      <c r="AB15" s="694">
        <v>0</v>
      </c>
      <c r="AC15" s="702"/>
      <c r="AD15" s="702"/>
      <c r="AE15" s="694">
        <v>14</v>
      </c>
      <c r="AF15" s="702">
        <v>12</v>
      </c>
      <c r="AG15" s="702">
        <v>3</v>
      </c>
      <c r="AH15" s="492"/>
      <c r="AI15" s="639"/>
    </row>
    <row r="16" spans="1:35" ht="20.25" thickBot="1">
      <c r="A16" s="699" t="s">
        <v>1500</v>
      </c>
      <c r="B16" s="701">
        <v>1</v>
      </c>
      <c r="C16" s="710"/>
      <c r="D16" s="710"/>
      <c r="E16" s="443"/>
      <c r="F16" s="710"/>
      <c r="G16" s="710"/>
      <c r="H16" s="710"/>
      <c r="I16" s="710"/>
      <c r="J16" s="710"/>
      <c r="K16" s="710"/>
      <c r="L16" s="492"/>
      <c r="M16" s="699" t="s">
        <v>1506</v>
      </c>
      <c r="N16" s="700" t="s">
        <v>1273</v>
      </c>
      <c r="O16" s="700" t="s">
        <v>1273</v>
      </c>
      <c r="P16" s="709" t="s">
        <v>1273</v>
      </c>
      <c r="Q16" s="709"/>
      <c r="R16" s="709"/>
      <c r="S16" s="709"/>
      <c r="T16" s="701">
        <f t="shared" si="6"/>
        <v>0</v>
      </c>
      <c r="U16" s="709"/>
      <c r="V16" s="709"/>
      <c r="W16" s="639"/>
      <c r="X16" s="711" t="s">
        <v>1507</v>
      </c>
      <c r="Y16" s="712">
        <f t="shared" si="3"/>
        <v>0</v>
      </c>
      <c r="Z16" s="713">
        <f t="shared" si="4"/>
        <v>0</v>
      </c>
      <c r="AA16" s="713">
        <f t="shared" si="4"/>
        <v>0</v>
      </c>
      <c r="AB16" s="713">
        <v>0</v>
      </c>
      <c r="AC16" s="714"/>
      <c r="AD16" s="714"/>
      <c r="AE16" s="713">
        <v>0</v>
      </c>
      <c r="AF16" s="714"/>
      <c r="AG16" s="714"/>
      <c r="AH16" s="492"/>
      <c r="AI16" s="639"/>
    </row>
    <row r="17" spans="1:35">
      <c r="A17" s="699" t="s">
        <v>1502</v>
      </c>
      <c r="B17" s="701">
        <f t="shared" si="11"/>
        <v>0</v>
      </c>
      <c r="C17" s="710"/>
      <c r="D17" s="710"/>
      <c r="E17" s="710"/>
      <c r="F17" s="710"/>
      <c r="G17" s="710"/>
      <c r="H17" s="710"/>
      <c r="I17" s="710"/>
      <c r="J17" s="710"/>
      <c r="K17" s="710"/>
      <c r="L17" s="492"/>
      <c r="M17" s="715" t="s">
        <v>1508</v>
      </c>
      <c r="N17" s="700">
        <v>14</v>
      </c>
      <c r="O17" s="700">
        <v>14</v>
      </c>
      <c r="P17" s="701">
        <v>7</v>
      </c>
      <c r="Q17" s="701">
        <f t="shared" ref="Q17:V17" si="12">SUM(Q18:Q22)</f>
        <v>0</v>
      </c>
      <c r="R17" s="701">
        <v>7</v>
      </c>
      <c r="S17" s="701">
        <f t="shared" si="12"/>
        <v>0</v>
      </c>
      <c r="T17" s="701">
        <f t="shared" si="6"/>
        <v>0</v>
      </c>
      <c r="U17" s="701">
        <f t="shared" si="12"/>
        <v>0</v>
      </c>
      <c r="V17" s="701">
        <f t="shared" si="12"/>
        <v>0</v>
      </c>
      <c r="W17" s="639"/>
      <c r="X17" s="492" t="s">
        <v>1217</v>
      </c>
      <c r="Y17" s="492" t="s">
        <v>1218</v>
      </c>
      <c r="Z17" s="492"/>
      <c r="AA17" s="492" t="s">
        <v>1509</v>
      </c>
      <c r="AB17" s="492"/>
      <c r="AC17" s="492"/>
      <c r="AD17" s="716" t="s">
        <v>1220</v>
      </c>
      <c r="AE17" s="492"/>
      <c r="AF17" s="575" t="s">
        <v>1529</v>
      </c>
      <c r="AG17" s="717"/>
      <c r="AH17" s="492"/>
      <c r="AI17" s="639"/>
    </row>
    <row r="18" spans="1:35">
      <c r="A18" s="699" t="s">
        <v>1504</v>
      </c>
      <c r="B18" s="701">
        <f t="shared" si="11"/>
        <v>0</v>
      </c>
      <c r="C18" s="710"/>
      <c r="D18" s="710"/>
      <c r="E18" s="710"/>
      <c r="F18" s="710"/>
      <c r="G18" s="710"/>
      <c r="H18" s="710"/>
      <c r="I18" s="710"/>
      <c r="J18" s="710"/>
      <c r="K18" s="710"/>
      <c r="L18" s="492"/>
      <c r="M18" s="699" t="s">
        <v>1510</v>
      </c>
      <c r="N18" s="700">
        <v>10</v>
      </c>
      <c r="O18" s="700">
        <v>10</v>
      </c>
      <c r="P18" s="709">
        <v>5</v>
      </c>
      <c r="Q18" s="709"/>
      <c r="R18" s="709">
        <v>5</v>
      </c>
      <c r="S18" s="709"/>
      <c r="T18" s="701">
        <f t="shared" si="6"/>
        <v>0</v>
      </c>
      <c r="U18" s="709"/>
      <c r="V18" s="709"/>
      <c r="W18" s="639"/>
      <c r="X18" s="492"/>
      <c r="Y18" s="492"/>
      <c r="Z18" s="492"/>
      <c r="AA18" s="492" t="s">
        <v>1393</v>
      </c>
      <c r="AB18" s="492"/>
      <c r="AC18" s="492"/>
      <c r="AD18" s="492"/>
      <c r="AE18" s="492"/>
      <c r="AF18" s="492"/>
      <c r="AG18" s="492"/>
      <c r="AH18" s="492"/>
      <c r="AI18" s="639"/>
    </row>
    <row r="19" spans="1:35">
      <c r="A19" s="699" t="s">
        <v>1506</v>
      </c>
      <c r="B19" s="701" t="s">
        <v>1273</v>
      </c>
      <c r="C19" s="718"/>
      <c r="D19" s="719"/>
      <c r="E19" s="719"/>
      <c r="F19" s="719"/>
      <c r="G19" s="719"/>
      <c r="H19" s="719"/>
      <c r="I19" s="719"/>
      <c r="J19" s="719"/>
      <c r="K19" s="710"/>
      <c r="L19" s="492"/>
      <c r="M19" s="699" t="s">
        <v>1511</v>
      </c>
      <c r="N19" s="700" t="s">
        <v>1273</v>
      </c>
      <c r="O19" s="700" t="s">
        <v>1273</v>
      </c>
      <c r="P19" s="709"/>
      <c r="Q19" s="709"/>
      <c r="R19" s="709"/>
      <c r="S19" s="709"/>
      <c r="T19" s="701">
        <f t="shared" si="6"/>
        <v>0</v>
      </c>
      <c r="U19" s="709"/>
      <c r="V19" s="709"/>
      <c r="W19" s="639"/>
      <c r="X19" s="492"/>
      <c r="Y19" s="492"/>
      <c r="Z19" s="492"/>
      <c r="AA19" s="492"/>
      <c r="AB19" s="492"/>
      <c r="AC19" s="492"/>
      <c r="AD19" s="492"/>
      <c r="AE19" s="492"/>
      <c r="AF19" s="492"/>
      <c r="AG19" s="492"/>
      <c r="AH19" s="492"/>
      <c r="AI19" s="639"/>
    </row>
    <row r="20" spans="1:35">
      <c r="A20" s="699" t="s">
        <v>1512</v>
      </c>
      <c r="B20" s="701">
        <v>14</v>
      </c>
      <c r="C20" s="720"/>
      <c r="D20" s="720"/>
      <c r="E20" s="720"/>
      <c r="F20" s="720"/>
      <c r="G20" s="720"/>
      <c r="H20" s="720"/>
      <c r="I20" s="720"/>
      <c r="J20" s="720"/>
      <c r="K20" s="710"/>
      <c r="L20" s="492"/>
      <c r="M20" s="699" t="s">
        <v>1513</v>
      </c>
      <c r="N20" s="700">
        <f t="shared" si="8"/>
        <v>0</v>
      </c>
      <c r="O20" s="700">
        <f t="shared" si="8"/>
        <v>0</v>
      </c>
      <c r="P20" s="709"/>
      <c r="Q20" s="709"/>
      <c r="R20" s="709"/>
      <c r="S20" s="709"/>
      <c r="T20" s="701">
        <f t="shared" si="6"/>
        <v>0</v>
      </c>
      <c r="U20" s="709"/>
      <c r="V20" s="709"/>
      <c r="W20" s="639"/>
      <c r="X20" s="492" t="s">
        <v>1514</v>
      </c>
      <c r="Y20" s="492"/>
      <c r="Z20" s="492"/>
      <c r="AA20" s="492"/>
      <c r="AB20" s="492"/>
      <c r="AC20" s="492"/>
      <c r="AD20" s="492"/>
      <c r="AE20" s="492"/>
      <c r="AF20" s="492"/>
      <c r="AG20" s="492"/>
      <c r="AH20" s="492"/>
      <c r="AI20" s="639"/>
    </row>
    <row r="21" spans="1:35">
      <c r="A21" s="699" t="s">
        <v>1515</v>
      </c>
      <c r="B21" s="701">
        <f t="shared" si="11"/>
        <v>0</v>
      </c>
      <c r="C21" s="721"/>
      <c r="D21" s="721"/>
      <c r="E21" s="721"/>
      <c r="F21" s="721"/>
      <c r="G21" s="721"/>
      <c r="H21" s="721"/>
      <c r="I21" s="721"/>
      <c r="J21" s="721"/>
      <c r="K21" s="721"/>
      <c r="L21" s="492"/>
      <c r="M21" s="699" t="s">
        <v>1516</v>
      </c>
      <c r="N21" s="700">
        <v>4</v>
      </c>
      <c r="O21" s="700">
        <v>4</v>
      </c>
      <c r="P21" s="709">
        <v>2</v>
      </c>
      <c r="Q21" s="709"/>
      <c r="R21" s="709">
        <v>2</v>
      </c>
      <c r="S21" s="709"/>
      <c r="T21" s="701">
        <f t="shared" si="6"/>
        <v>0</v>
      </c>
      <c r="U21" s="709"/>
      <c r="V21" s="709"/>
      <c r="W21" s="639"/>
      <c r="X21" s="492" t="s">
        <v>1517</v>
      </c>
      <c r="Y21" s="492"/>
      <c r="Z21" s="492"/>
      <c r="AA21" s="492"/>
      <c r="AB21" s="492"/>
      <c r="AC21" s="492"/>
      <c r="AD21" s="492"/>
      <c r="AE21" s="492"/>
      <c r="AF21" s="492"/>
      <c r="AG21" s="492"/>
      <c r="AH21" s="492"/>
      <c r="AI21" s="639"/>
    </row>
    <row r="22" spans="1:35">
      <c r="A22" s="699" t="s">
        <v>1518</v>
      </c>
      <c r="B22" s="701">
        <v>15</v>
      </c>
      <c r="C22" s="701">
        <f t="shared" ref="C22:K22" si="13">SUM(C23:C24)</f>
        <v>0</v>
      </c>
      <c r="D22" s="701">
        <f t="shared" si="13"/>
        <v>0</v>
      </c>
      <c r="E22" s="701">
        <f t="shared" si="13"/>
        <v>0</v>
      </c>
      <c r="F22" s="701">
        <f t="shared" si="13"/>
        <v>0</v>
      </c>
      <c r="G22" s="701">
        <f t="shared" si="13"/>
        <v>0</v>
      </c>
      <c r="H22" s="701">
        <f t="shared" si="13"/>
        <v>0</v>
      </c>
      <c r="I22" s="701">
        <f t="shared" si="13"/>
        <v>0</v>
      </c>
      <c r="J22" s="701">
        <f t="shared" si="13"/>
        <v>0</v>
      </c>
      <c r="K22" s="701">
        <f t="shared" si="13"/>
        <v>0</v>
      </c>
      <c r="L22" s="492"/>
      <c r="M22" s="699" t="s">
        <v>1519</v>
      </c>
      <c r="N22" s="700">
        <f t="shared" si="8"/>
        <v>0</v>
      </c>
      <c r="O22" s="700">
        <f t="shared" si="8"/>
        <v>0</v>
      </c>
      <c r="P22" s="709"/>
      <c r="Q22" s="709"/>
      <c r="R22" s="709"/>
      <c r="S22" s="709"/>
      <c r="T22" s="701">
        <f t="shared" si="6"/>
        <v>0</v>
      </c>
      <c r="U22" s="709"/>
      <c r="V22" s="709"/>
      <c r="W22" s="639"/>
      <c r="X22" s="639"/>
      <c r="Y22" s="639"/>
      <c r="Z22" s="639"/>
      <c r="AA22" s="639"/>
      <c r="AB22" s="639"/>
      <c r="AC22" s="639"/>
      <c r="AD22" s="639"/>
      <c r="AE22" s="639"/>
      <c r="AF22" s="639"/>
      <c r="AG22" s="639"/>
      <c r="AH22" s="639"/>
      <c r="AI22" s="639"/>
    </row>
    <row r="23" spans="1:35">
      <c r="A23" s="699" t="s">
        <v>1520</v>
      </c>
      <c r="B23" s="701">
        <v>11</v>
      </c>
      <c r="C23" s="710"/>
      <c r="D23" s="710"/>
      <c r="E23" s="710"/>
      <c r="F23" s="710"/>
      <c r="G23" s="710"/>
      <c r="H23" s="710"/>
      <c r="I23" s="710"/>
      <c r="J23" s="710"/>
      <c r="K23" s="710"/>
      <c r="L23" s="492"/>
      <c r="M23" s="715" t="s">
        <v>1515</v>
      </c>
      <c r="N23" s="700">
        <f t="shared" si="8"/>
        <v>0</v>
      </c>
      <c r="O23" s="700">
        <f t="shared" si="8"/>
        <v>0</v>
      </c>
      <c r="P23" s="709"/>
      <c r="Q23" s="709"/>
      <c r="R23" s="709"/>
      <c r="S23" s="709"/>
      <c r="T23" s="701">
        <f t="shared" si="6"/>
        <v>0</v>
      </c>
      <c r="U23" s="709"/>
      <c r="V23" s="709"/>
      <c r="W23" s="639"/>
      <c r="X23" s="639"/>
      <c r="Y23" s="639"/>
      <c r="Z23" s="639"/>
      <c r="AA23" s="639"/>
      <c r="AB23" s="639"/>
      <c r="AC23" s="639"/>
      <c r="AD23" s="639"/>
      <c r="AE23" s="639"/>
      <c r="AF23" s="639"/>
      <c r="AG23" s="639"/>
      <c r="AH23" s="639"/>
      <c r="AI23" s="639"/>
    </row>
    <row r="24" spans="1:35">
      <c r="A24" s="699" t="s">
        <v>1521</v>
      </c>
      <c r="B24" s="701">
        <v>4</v>
      </c>
      <c r="C24" s="710"/>
      <c r="D24" s="710"/>
      <c r="E24" s="710"/>
      <c r="F24" s="710"/>
      <c r="G24" s="710"/>
      <c r="H24" s="710"/>
      <c r="I24" s="710"/>
      <c r="J24" s="710"/>
      <c r="K24" s="710"/>
      <c r="L24" s="492"/>
      <c r="M24" s="699" t="s">
        <v>1518</v>
      </c>
      <c r="N24" s="700">
        <v>15</v>
      </c>
      <c r="O24" s="700">
        <v>15</v>
      </c>
      <c r="P24" s="701">
        <v>8</v>
      </c>
      <c r="Q24" s="701">
        <f t="shared" ref="Q24:V24" si="14">SUM(Q25:Q26)</f>
        <v>0</v>
      </c>
      <c r="R24" s="701">
        <v>7</v>
      </c>
      <c r="S24" s="701">
        <f t="shared" si="14"/>
        <v>0</v>
      </c>
      <c r="T24" s="701">
        <f t="shared" si="6"/>
        <v>0</v>
      </c>
      <c r="U24" s="701">
        <f t="shared" si="14"/>
        <v>0</v>
      </c>
      <c r="V24" s="701">
        <f t="shared" si="14"/>
        <v>0</v>
      </c>
      <c r="W24" s="639"/>
      <c r="X24" s="639"/>
      <c r="Y24" s="639"/>
      <c r="Z24" s="639"/>
      <c r="AA24" s="639"/>
      <c r="AB24" s="639"/>
      <c r="AC24" s="639"/>
      <c r="AD24" s="639"/>
      <c r="AE24" s="639"/>
      <c r="AF24" s="639"/>
      <c r="AG24" s="639"/>
      <c r="AH24" s="639"/>
      <c r="AI24" s="639"/>
    </row>
    <row r="25" spans="1:35">
      <c r="A25" s="699" t="s">
        <v>1522</v>
      </c>
      <c r="B25" s="701">
        <v>15</v>
      </c>
      <c r="C25" s="701">
        <f t="shared" ref="C25:K25" si="15">SUM(C26:C31)</f>
        <v>0</v>
      </c>
      <c r="D25" s="701">
        <f t="shared" si="15"/>
        <v>0</v>
      </c>
      <c r="E25" s="701">
        <f t="shared" si="15"/>
        <v>0</v>
      </c>
      <c r="F25" s="701">
        <f t="shared" si="15"/>
        <v>0</v>
      </c>
      <c r="G25" s="701">
        <f t="shared" si="15"/>
        <v>0</v>
      </c>
      <c r="H25" s="701">
        <f t="shared" si="15"/>
        <v>0</v>
      </c>
      <c r="I25" s="701">
        <f t="shared" si="15"/>
        <v>0</v>
      </c>
      <c r="J25" s="701">
        <f t="shared" si="15"/>
        <v>0</v>
      </c>
      <c r="K25" s="701">
        <f t="shared" si="15"/>
        <v>0</v>
      </c>
      <c r="L25" s="492"/>
      <c r="M25" s="699" t="s">
        <v>1520</v>
      </c>
      <c r="N25" s="700">
        <v>11</v>
      </c>
      <c r="O25" s="700">
        <v>11</v>
      </c>
      <c r="P25" s="709">
        <v>6</v>
      </c>
      <c r="Q25" s="709"/>
      <c r="R25" s="709">
        <v>5</v>
      </c>
      <c r="S25" s="709"/>
      <c r="T25" s="701">
        <f t="shared" si="6"/>
        <v>0</v>
      </c>
      <c r="U25" s="709"/>
      <c r="V25" s="709"/>
      <c r="W25" s="639"/>
      <c r="X25" s="639"/>
      <c r="Y25" s="639"/>
      <c r="Z25" s="639"/>
      <c r="AA25" s="639"/>
      <c r="AB25" s="639"/>
      <c r="AC25" s="639"/>
      <c r="AD25" s="639"/>
      <c r="AE25" s="639"/>
      <c r="AF25" s="639"/>
      <c r="AG25" s="639"/>
      <c r="AH25" s="639"/>
      <c r="AI25" s="639"/>
    </row>
    <row r="26" spans="1:35">
      <c r="A26" s="699" t="s">
        <v>1523</v>
      </c>
      <c r="B26" s="701" t="s">
        <v>1273</v>
      </c>
      <c r="C26" s="710"/>
      <c r="D26" s="710"/>
      <c r="E26" s="710"/>
      <c r="F26" s="710"/>
      <c r="G26" s="710"/>
      <c r="H26" s="710"/>
      <c r="I26" s="710"/>
      <c r="J26" s="710"/>
      <c r="K26" s="710"/>
      <c r="L26" s="492"/>
      <c r="M26" s="699" t="s">
        <v>1521</v>
      </c>
      <c r="N26" s="700">
        <v>4</v>
      </c>
      <c r="O26" s="700">
        <v>4</v>
      </c>
      <c r="P26" s="709">
        <v>2</v>
      </c>
      <c r="Q26" s="709"/>
      <c r="R26" s="709">
        <v>2</v>
      </c>
      <c r="S26" s="709"/>
      <c r="T26" s="701">
        <f t="shared" si="6"/>
        <v>0</v>
      </c>
      <c r="U26" s="709"/>
      <c r="V26" s="709"/>
      <c r="W26" s="639"/>
      <c r="X26" s="639"/>
      <c r="Y26" s="639"/>
      <c r="Z26" s="639"/>
      <c r="AA26" s="639"/>
      <c r="AB26" s="639"/>
      <c r="AC26" s="639"/>
      <c r="AD26" s="639"/>
      <c r="AE26" s="639"/>
      <c r="AF26" s="639"/>
      <c r="AG26" s="639"/>
      <c r="AH26" s="639"/>
      <c r="AI26" s="639"/>
    </row>
    <row r="27" spans="1:35">
      <c r="A27" s="699" t="s">
        <v>1524</v>
      </c>
      <c r="B27" s="701">
        <v>7</v>
      </c>
      <c r="C27" s="710"/>
      <c r="D27" s="710"/>
      <c r="E27" s="710"/>
      <c r="F27" s="710"/>
      <c r="G27" s="710"/>
      <c r="H27" s="710"/>
      <c r="I27" s="710"/>
      <c r="J27" s="710"/>
      <c r="K27" s="710"/>
      <c r="L27" s="492"/>
      <c r="M27" s="699" t="s">
        <v>1522</v>
      </c>
      <c r="N27" s="700">
        <v>15</v>
      </c>
      <c r="O27" s="700">
        <v>15</v>
      </c>
      <c r="P27" s="701">
        <v>8</v>
      </c>
      <c r="Q27" s="701">
        <f t="shared" ref="Q27:V27" si="16">SUM(Q28:Q33)</f>
        <v>0</v>
      </c>
      <c r="R27" s="701">
        <v>7</v>
      </c>
      <c r="S27" s="701">
        <f t="shared" si="16"/>
        <v>0</v>
      </c>
      <c r="T27" s="701">
        <f t="shared" si="6"/>
        <v>0</v>
      </c>
      <c r="U27" s="701">
        <f t="shared" si="16"/>
        <v>0</v>
      </c>
      <c r="V27" s="701">
        <f t="shared" si="16"/>
        <v>0</v>
      </c>
      <c r="W27" s="639"/>
      <c r="X27" s="639"/>
      <c r="Y27" s="639"/>
      <c r="Z27" s="639"/>
      <c r="AA27" s="639"/>
      <c r="AB27" s="639"/>
      <c r="AC27" s="639"/>
      <c r="AD27" s="639"/>
      <c r="AE27" s="639"/>
      <c r="AF27" s="639"/>
      <c r="AG27" s="639"/>
      <c r="AH27" s="639"/>
      <c r="AI27" s="639"/>
    </row>
    <row r="28" spans="1:35">
      <c r="A28" s="699" t="s">
        <v>1525</v>
      </c>
      <c r="B28" s="701">
        <v>6</v>
      </c>
      <c r="C28" s="710"/>
      <c r="D28" s="710"/>
      <c r="E28" s="710"/>
      <c r="F28" s="710"/>
      <c r="G28" s="710"/>
      <c r="H28" s="710"/>
      <c r="I28" s="710"/>
      <c r="J28" s="710"/>
      <c r="K28" s="710"/>
      <c r="L28" s="492"/>
      <c r="M28" s="699" t="s">
        <v>1523</v>
      </c>
      <c r="N28" s="700" t="s">
        <v>1273</v>
      </c>
      <c r="O28" s="700" t="s">
        <v>1273</v>
      </c>
      <c r="P28" s="709"/>
      <c r="Q28" s="709"/>
      <c r="R28" s="709"/>
      <c r="S28" s="709"/>
      <c r="T28" s="701">
        <f t="shared" si="6"/>
        <v>0</v>
      </c>
      <c r="U28" s="709"/>
      <c r="V28" s="709"/>
      <c r="W28" s="639"/>
      <c r="X28" s="639"/>
      <c r="Y28" s="639"/>
      <c r="Z28" s="639"/>
      <c r="AA28" s="639"/>
      <c r="AB28" s="639"/>
      <c r="AC28" s="639"/>
      <c r="AD28" s="639"/>
      <c r="AE28" s="639"/>
      <c r="AF28" s="639"/>
      <c r="AG28" s="639"/>
      <c r="AH28" s="639"/>
      <c r="AI28" s="639"/>
    </row>
    <row r="29" spans="1:35">
      <c r="A29" s="699" t="s">
        <v>1526</v>
      </c>
      <c r="B29" s="701">
        <v>2</v>
      </c>
      <c r="C29" s="710"/>
      <c r="D29" s="710"/>
      <c r="E29" s="710"/>
      <c r="F29" s="710"/>
      <c r="G29" s="710"/>
      <c r="H29" s="710"/>
      <c r="I29" s="710"/>
      <c r="J29" s="710"/>
      <c r="K29" s="710"/>
      <c r="L29" s="492"/>
      <c r="M29" s="699" t="s">
        <v>1524</v>
      </c>
      <c r="N29" s="700">
        <v>7</v>
      </c>
      <c r="O29" s="700">
        <v>9</v>
      </c>
      <c r="P29" s="709">
        <v>3</v>
      </c>
      <c r="Q29" s="709"/>
      <c r="R29" s="709">
        <v>4</v>
      </c>
      <c r="S29" s="709"/>
      <c r="T29" s="701">
        <f t="shared" si="6"/>
        <v>0</v>
      </c>
      <c r="U29" s="709"/>
      <c r="V29" s="709"/>
      <c r="W29" s="639"/>
      <c r="X29" s="639"/>
      <c r="Y29" s="639"/>
      <c r="Z29" s="639"/>
      <c r="AA29" s="639"/>
      <c r="AB29" s="639"/>
      <c r="AC29" s="639"/>
      <c r="AD29" s="639"/>
      <c r="AE29" s="639"/>
      <c r="AF29" s="639"/>
      <c r="AG29" s="639"/>
      <c r="AH29" s="639"/>
      <c r="AI29" s="639"/>
    </row>
    <row r="30" spans="1:35">
      <c r="A30" s="699" t="s">
        <v>1527</v>
      </c>
      <c r="B30" s="701" t="s">
        <v>1273</v>
      </c>
      <c r="C30" s="710"/>
      <c r="D30" s="710"/>
      <c r="E30" s="710"/>
      <c r="F30" s="710"/>
      <c r="G30" s="710"/>
      <c r="H30" s="710"/>
      <c r="I30" s="710"/>
      <c r="J30" s="710"/>
      <c r="K30" s="710"/>
      <c r="L30" s="492"/>
      <c r="M30" s="699" t="s">
        <v>1525</v>
      </c>
      <c r="N30" s="700">
        <v>6</v>
      </c>
      <c r="O30" s="700">
        <v>4</v>
      </c>
      <c r="P30" s="709">
        <v>3</v>
      </c>
      <c r="Q30" s="709"/>
      <c r="R30" s="709">
        <v>3</v>
      </c>
      <c r="S30" s="709"/>
      <c r="T30" s="701">
        <f t="shared" si="6"/>
        <v>0</v>
      </c>
      <c r="U30" s="709"/>
      <c r="V30" s="709"/>
      <c r="W30" s="639"/>
      <c r="X30" s="639"/>
      <c r="Y30" s="639"/>
      <c r="Z30" s="639"/>
      <c r="AA30" s="639"/>
      <c r="AB30" s="639"/>
      <c r="AC30" s="639"/>
      <c r="AD30" s="639"/>
      <c r="AE30" s="639"/>
      <c r="AF30" s="639"/>
      <c r="AG30" s="639"/>
      <c r="AH30" s="639"/>
      <c r="AI30" s="639"/>
    </row>
    <row r="31" spans="1:35" ht="17.25" thickBot="1">
      <c r="A31" s="722" t="s">
        <v>1528</v>
      </c>
      <c r="B31" s="723">
        <f t="shared" ref="B31" si="17">SUM(C31:K31)</f>
        <v>0</v>
      </c>
      <c r="C31" s="724"/>
      <c r="D31" s="724"/>
      <c r="E31" s="724"/>
      <c r="F31" s="724"/>
      <c r="G31" s="724"/>
      <c r="H31" s="724"/>
      <c r="I31" s="724"/>
      <c r="J31" s="724"/>
      <c r="K31" s="724"/>
      <c r="L31" s="492"/>
      <c r="M31" s="699" t="s">
        <v>1526</v>
      </c>
      <c r="N31" s="700">
        <v>2</v>
      </c>
      <c r="O31" s="700">
        <v>2</v>
      </c>
      <c r="P31" s="709">
        <v>2</v>
      </c>
      <c r="Q31" s="709"/>
      <c r="R31" s="709"/>
      <c r="S31" s="709"/>
      <c r="T31" s="701">
        <f t="shared" si="6"/>
        <v>0</v>
      </c>
      <c r="U31" s="709"/>
      <c r="V31" s="709"/>
      <c r="W31" s="639"/>
      <c r="X31" s="639"/>
      <c r="Y31" s="639"/>
      <c r="Z31" s="639"/>
      <c r="AA31" s="639"/>
      <c r="AB31" s="639"/>
      <c r="AC31" s="639"/>
      <c r="AD31" s="639"/>
      <c r="AE31" s="639"/>
      <c r="AF31" s="639"/>
      <c r="AG31" s="639"/>
      <c r="AH31" s="639"/>
      <c r="AI31" s="639"/>
    </row>
    <row r="32" spans="1:35">
      <c r="A32" s="492"/>
      <c r="B32" s="492"/>
      <c r="C32" s="492"/>
      <c r="D32" s="492"/>
      <c r="E32" s="492"/>
      <c r="F32" s="492"/>
      <c r="G32" s="492"/>
      <c r="H32" s="492"/>
      <c r="I32" s="492"/>
      <c r="J32" s="492"/>
      <c r="K32" s="492"/>
      <c r="L32" s="492"/>
      <c r="M32" s="699" t="s">
        <v>1527</v>
      </c>
      <c r="N32" s="700" t="s">
        <v>1273</v>
      </c>
      <c r="O32" s="700" t="s">
        <v>1273</v>
      </c>
      <c r="P32" s="709"/>
      <c r="Q32" s="709"/>
      <c r="R32" s="709"/>
      <c r="S32" s="709"/>
      <c r="T32" s="701">
        <f t="shared" si="6"/>
        <v>0</v>
      </c>
      <c r="U32" s="709"/>
      <c r="V32" s="709"/>
      <c r="W32" s="639"/>
      <c r="X32" s="639"/>
      <c r="Y32" s="639"/>
      <c r="Z32" s="639"/>
      <c r="AA32" s="639"/>
      <c r="AB32" s="639"/>
      <c r="AC32" s="639"/>
      <c r="AD32" s="639"/>
      <c r="AE32" s="639"/>
      <c r="AF32" s="639"/>
      <c r="AG32" s="639"/>
      <c r="AH32" s="639"/>
      <c r="AI32" s="639"/>
    </row>
    <row r="33" spans="1:35" ht="17.25" thickBot="1">
      <c r="A33" s="639"/>
      <c r="B33" s="639"/>
      <c r="C33" s="725"/>
      <c r="D33" s="726"/>
      <c r="E33" s="725"/>
      <c r="F33" s="725"/>
      <c r="G33" s="725"/>
      <c r="H33" s="639"/>
      <c r="I33" s="639"/>
      <c r="J33" s="639"/>
      <c r="K33" s="639"/>
      <c r="L33" s="639"/>
      <c r="M33" s="722" t="s">
        <v>1528</v>
      </c>
      <c r="N33" s="727">
        <f t="shared" si="8"/>
        <v>0</v>
      </c>
      <c r="O33" s="727">
        <f t="shared" si="8"/>
        <v>0</v>
      </c>
      <c r="P33" s="728"/>
      <c r="Q33" s="728"/>
      <c r="R33" s="728"/>
      <c r="S33" s="728"/>
      <c r="T33" s="723">
        <f t="shared" si="6"/>
        <v>0</v>
      </c>
      <c r="U33" s="728"/>
      <c r="V33" s="728"/>
      <c r="W33" s="639"/>
      <c r="X33" s="639"/>
      <c r="Y33" s="639"/>
      <c r="Z33" s="639"/>
      <c r="AA33" s="639"/>
      <c r="AB33" s="639"/>
      <c r="AC33" s="639"/>
      <c r="AD33" s="639"/>
      <c r="AE33" s="639"/>
      <c r="AF33" s="639"/>
      <c r="AG33" s="639"/>
      <c r="AH33" s="639"/>
      <c r="AI33" s="639"/>
    </row>
    <row r="34" spans="1:35" ht="19.5">
      <c r="A34" s="639"/>
      <c r="B34" s="639"/>
      <c r="C34" s="630"/>
      <c r="D34" s="630"/>
      <c r="E34" s="729"/>
      <c r="F34" s="729"/>
      <c r="G34" s="729"/>
      <c r="H34" s="639"/>
      <c r="I34" s="639"/>
      <c r="J34" s="639"/>
      <c r="K34" s="639"/>
      <c r="L34" s="639"/>
      <c r="M34" s="639"/>
      <c r="N34" s="639"/>
      <c r="O34" s="639"/>
      <c r="P34" s="639"/>
      <c r="Q34" s="639"/>
      <c r="R34" s="639"/>
      <c r="S34" s="639"/>
      <c r="T34" s="639"/>
      <c r="U34" s="639"/>
      <c r="V34" s="639"/>
      <c r="W34" s="639"/>
      <c r="X34" s="639"/>
      <c r="Y34" s="639"/>
      <c r="Z34" s="639"/>
      <c r="AA34" s="639"/>
      <c r="AB34" s="639"/>
      <c r="AC34" s="639"/>
      <c r="AD34" s="639"/>
      <c r="AE34" s="639"/>
      <c r="AF34" s="639"/>
      <c r="AG34" s="639"/>
      <c r="AH34" s="639"/>
      <c r="AI34" s="639"/>
    </row>
    <row r="35" spans="1:35" ht="19.5">
      <c r="A35" s="639"/>
      <c r="B35" s="639"/>
      <c r="C35" s="630"/>
      <c r="D35" s="630"/>
      <c r="E35" s="729"/>
      <c r="F35" s="729"/>
      <c r="G35" s="729"/>
      <c r="H35" s="639"/>
      <c r="I35" s="639"/>
      <c r="J35" s="639"/>
      <c r="K35" s="639"/>
      <c r="L35" s="639"/>
      <c r="M35" s="639"/>
      <c r="N35" s="639"/>
      <c r="O35" s="639"/>
      <c r="P35" s="639"/>
      <c r="Q35" s="639"/>
      <c r="R35" s="639"/>
      <c r="S35" s="639"/>
      <c r="T35" s="639"/>
      <c r="U35" s="639"/>
      <c r="V35" s="639"/>
      <c r="W35" s="639"/>
      <c r="X35" s="639"/>
      <c r="Y35" s="639"/>
      <c r="Z35" s="639"/>
      <c r="AA35" s="639"/>
      <c r="AB35" s="639"/>
      <c r="AC35" s="639"/>
      <c r="AD35" s="639"/>
      <c r="AE35" s="639"/>
      <c r="AF35" s="639"/>
      <c r="AG35" s="639"/>
      <c r="AH35" s="639"/>
      <c r="AI35" s="639"/>
    </row>
    <row r="36" spans="1:35" ht="19.5">
      <c r="A36" s="639"/>
      <c r="B36" s="639"/>
      <c r="C36" s="630"/>
      <c r="D36" s="630"/>
      <c r="E36" s="729"/>
      <c r="F36" s="729"/>
      <c r="G36" s="729"/>
      <c r="H36" s="639"/>
      <c r="I36" s="639"/>
      <c r="J36" s="639"/>
      <c r="K36" s="639"/>
      <c r="L36" s="639"/>
      <c r="M36" s="639"/>
      <c r="N36" s="639"/>
      <c r="O36" s="639"/>
      <c r="P36" s="639"/>
      <c r="Q36" s="639"/>
      <c r="R36" s="639"/>
      <c r="S36" s="639"/>
      <c r="T36" s="639"/>
      <c r="U36" s="639"/>
      <c r="V36" s="639"/>
      <c r="W36" s="639"/>
      <c r="X36" s="639"/>
      <c r="Y36" s="639"/>
      <c r="Z36" s="639"/>
      <c r="AA36" s="639"/>
      <c r="AB36" s="639"/>
      <c r="AC36" s="639"/>
      <c r="AD36" s="639"/>
      <c r="AE36" s="639"/>
      <c r="AF36" s="639"/>
      <c r="AG36" s="639"/>
      <c r="AH36" s="639"/>
      <c r="AI36" s="639"/>
    </row>
    <row r="37" spans="1:35" ht="19.5">
      <c r="A37" s="730"/>
      <c r="B37" s="729"/>
      <c r="C37" s="630"/>
      <c r="D37" s="630"/>
      <c r="E37" s="729"/>
      <c r="F37" s="729"/>
      <c r="G37" s="729"/>
      <c r="H37" s="639"/>
      <c r="I37" s="639"/>
      <c r="J37" s="639"/>
      <c r="K37" s="639"/>
      <c r="L37" s="639"/>
      <c r="M37" s="639"/>
      <c r="N37" s="639"/>
      <c r="O37" s="639"/>
      <c r="P37" s="639"/>
      <c r="Q37" s="639"/>
      <c r="R37" s="639"/>
      <c r="S37" s="639"/>
      <c r="T37" s="639"/>
      <c r="U37" s="639"/>
      <c r="V37" s="639"/>
      <c r="W37" s="639"/>
      <c r="X37" s="639"/>
      <c r="Y37" s="639"/>
      <c r="Z37" s="639"/>
      <c r="AA37" s="639"/>
      <c r="AB37" s="639"/>
      <c r="AC37" s="639"/>
      <c r="AD37" s="639"/>
      <c r="AE37" s="639"/>
      <c r="AF37" s="639"/>
      <c r="AG37" s="639"/>
      <c r="AH37" s="639"/>
      <c r="AI37" s="639"/>
    </row>
    <row r="38" spans="1:35">
      <c r="A38" s="639"/>
      <c r="B38" s="639"/>
      <c r="C38" s="731"/>
      <c r="D38" s="731"/>
      <c r="E38" s="639"/>
      <c r="F38" s="639"/>
      <c r="G38" s="639"/>
      <c r="H38" s="639"/>
      <c r="I38" s="639"/>
      <c r="J38" s="639"/>
      <c r="K38" s="639"/>
      <c r="L38" s="639"/>
      <c r="M38" s="639"/>
      <c r="N38" s="639"/>
      <c r="O38" s="639"/>
      <c r="P38" s="639"/>
      <c r="Q38" s="639"/>
      <c r="R38" s="639"/>
      <c r="S38" s="639"/>
      <c r="T38" s="639"/>
      <c r="U38" s="639"/>
      <c r="V38" s="639"/>
      <c r="W38" s="639"/>
      <c r="X38" s="639"/>
      <c r="Y38" s="639"/>
      <c r="Z38" s="639"/>
      <c r="AA38" s="639"/>
      <c r="AB38" s="639"/>
      <c r="AC38" s="639"/>
      <c r="AD38" s="639"/>
      <c r="AE38" s="639"/>
      <c r="AF38" s="639"/>
      <c r="AG38" s="639"/>
      <c r="AH38" s="639"/>
      <c r="AI38" s="639"/>
    </row>
    <row r="39" spans="1:35">
      <c r="A39" s="639"/>
      <c r="B39" s="639"/>
      <c r="C39" s="731"/>
      <c r="D39" s="731"/>
      <c r="E39" s="639"/>
      <c r="F39" s="639"/>
      <c r="G39" s="639"/>
      <c r="H39" s="639"/>
      <c r="I39" s="639"/>
      <c r="J39" s="639"/>
      <c r="K39" s="639"/>
      <c r="L39" s="639"/>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row>
    <row r="40" spans="1:35">
      <c r="A40" s="639"/>
      <c r="B40" s="639"/>
      <c r="C40" s="731"/>
      <c r="D40" s="731"/>
      <c r="E40" s="639"/>
      <c r="F40" s="639"/>
      <c r="G40" s="639"/>
      <c r="H40" s="639"/>
      <c r="I40" s="639"/>
      <c r="J40" s="639"/>
      <c r="K40" s="639"/>
      <c r="L40" s="639"/>
      <c r="M40" s="639"/>
      <c r="N40" s="639"/>
      <c r="O40" s="639"/>
      <c r="P40" s="639"/>
      <c r="Q40" s="639"/>
      <c r="R40" s="639"/>
      <c r="S40" s="639"/>
      <c r="T40" s="639"/>
      <c r="U40" s="639"/>
      <c r="V40" s="639"/>
      <c r="W40" s="639"/>
      <c r="X40" s="639"/>
      <c r="Y40" s="639"/>
      <c r="Z40" s="639"/>
      <c r="AA40" s="639"/>
      <c r="AB40" s="639"/>
      <c r="AC40" s="639"/>
      <c r="AD40" s="639"/>
      <c r="AE40" s="639"/>
      <c r="AF40" s="639"/>
      <c r="AG40" s="639"/>
      <c r="AH40" s="639"/>
      <c r="AI40" s="639"/>
    </row>
    <row r="41" spans="1:35">
      <c r="A41" s="639"/>
      <c r="B41" s="639"/>
      <c r="C41" s="731"/>
      <c r="D41" s="731"/>
      <c r="E41" s="639"/>
      <c r="F41" s="639"/>
      <c r="G41" s="639"/>
      <c r="H41" s="639"/>
      <c r="I41" s="639"/>
      <c r="J41" s="639"/>
      <c r="K41" s="639"/>
      <c r="L41" s="639"/>
      <c r="M41" s="639"/>
      <c r="N41" s="639"/>
      <c r="O41" s="639"/>
      <c r="P41" s="639"/>
      <c r="Q41" s="639"/>
      <c r="R41" s="639"/>
      <c r="S41" s="639"/>
      <c r="T41" s="639"/>
      <c r="U41" s="639"/>
      <c r="V41" s="639"/>
      <c r="W41" s="639"/>
      <c r="X41" s="639"/>
      <c r="Y41" s="639"/>
      <c r="Z41" s="639"/>
      <c r="AA41" s="639"/>
      <c r="AB41" s="639"/>
      <c r="AC41" s="639"/>
      <c r="AD41" s="639"/>
      <c r="AE41" s="639"/>
      <c r="AF41" s="639"/>
      <c r="AG41" s="639"/>
      <c r="AH41" s="639"/>
      <c r="AI41" s="639"/>
    </row>
    <row r="42" spans="1:35">
      <c r="A42" s="639"/>
      <c r="B42" s="639"/>
      <c r="C42" s="731"/>
      <c r="D42" s="731"/>
      <c r="E42" s="639"/>
      <c r="F42" s="639"/>
      <c r="G42" s="639"/>
      <c r="H42" s="639"/>
      <c r="I42" s="639"/>
      <c r="J42" s="639"/>
      <c r="K42" s="639"/>
      <c r="L42" s="639"/>
      <c r="M42" s="639"/>
      <c r="N42" s="639"/>
      <c r="O42" s="639"/>
      <c r="P42" s="639"/>
      <c r="Q42" s="639"/>
      <c r="R42" s="639"/>
      <c r="S42" s="639"/>
      <c r="T42" s="639"/>
      <c r="U42" s="639"/>
      <c r="V42" s="639"/>
      <c r="W42" s="639"/>
      <c r="X42" s="639"/>
      <c r="Y42" s="639"/>
      <c r="Z42" s="639"/>
      <c r="AA42" s="639"/>
      <c r="AB42" s="639"/>
      <c r="AC42" s="639"/>
      <c r="AD42" s="639"/>
      <c r="AE42" s="639"/>
      <c r="AF42" s="639"/>
      <c r="AG42" s="639"/>
      <c r="AH42" s="639"/>
      <c r="AI42" s="639"/>
    </row>
  </sheetData>
  <protectedRanges>
    <protectedRange sqref="C22:K22 C25:K25 B11:K13 B14:B31" name="範圍1_3"/>
    <protectedRange sqref="P8:V10 P17:S17 P24:S24 P27:S27 U17:V17 U24:V24 U27:V27 T11:T33 N8:O33" name="範圍1_1_2"/>
    <protectedRange sqref="Y7:AB16 AC7:AG8 AE9:AE16" name="範圍1_2_2"/>
  </protectedRanges>
  <mergeCells count="24">
    <mergeCell ref="B8:I8"/>
    <mergeCell ref="J8:K8"/>
    <mergeCell ref="A9:A10"/>
    <mergeCell ref="B9:K9"/>
    <mergeCell ref="AF17:AG17"/>
    <mergeCell ref="AE5:AG5"/>
    <mergeCell ref="J6:K6"/>
    <mergeCell ref="N6:N7"/>
    <mergeCell ref="O6:S6"/>
    <mergeCell ref="T6:V6"/>
    <mergeCell ref="A7:K7"/>
    <mergeCell ref="J5:K5"/>
    <mergeCell ref="M5:M7"/>
    <mergeCell ref="N5:V5"/>
    <mergeCell ref="X5:X6"/>
    <mergeCell ref="Y5:AA5"/>
    <mergeCell ref="AB5:AD5"/>
    <mergeCell ref="AF1:AG1"/>
    <mergeCell ref="AF2:AG2"/>
    <mergeCell ref="M3:V3"/>
    <mergeCell ref="X3:AG3"/>
    <mergeCell ref="N4:T4"/>
    <mergeCell ref="Y4:AE4"/>
    <mergeCell ref="AF4:AG4"/>
  </mergeCells>
  <phoneticPr fontId="14" type="noConversion"/>
  <hyperlinks>
    <hyperlink ref="AI2" location="預告統計資料發布時間表!A1" display="回發布時間表" xr:uid="{CC9ED9E6-A73F-4899-8EDE-78B230677DB0}"/>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DFFF9"/>
  </sheetPr>
  <dimension ref="A1:B40"/>
  <sheetViews>
    <sheetView workbookViewId="0">
      <selection activeCell="A12" sqref="A12"/>
    </sheetView>
  </sheetViews>
  <sheetFormatPr defaultRowHeight="16.5"/>
  <cols>
    <col min="1" max="1" width="94.5" customWidth="1"/>
  </cols>
  <sheetData>
    <row r="1" spans="1:2" ht="19.5">
      <c r="A1" s="12" t="s">
        <v>395</v>
      </c>
      <c r="B1" s="1" t="s">
        <v>13</v>
      </c>
    </row>
    <row r="2" spans="1:2" ht="19.5">
      <c r="A2" s="21" t="s">
        <v>206</v>
      </c>
    </row>
    <row r="3" spans="1:2" ht="19.5">
      <c r="A3" s="13" t="s">
        <v>205</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951</v>
      </c>
    </row>
    <row r="13" spans="1:2" ht="19.5">
      <c r="A13" s="14" t="s">
        <v>4</v>
      </c>
    </row>
    <row r="14" spans="1:2" ht="37.5">
      <c r="A14" s="17" t="s">
        <v>368</v>
      </c>
    </row>
    <row r="15" spans="1:2" ht="19.5">
      <c r="A15" s="10" t="s">
        <v>229</v>
      </c>
    </row>
    <row r="16" spans="1:2" ht="19.5">
      <c r="A16" s="9" t="s">
        <v>5</v>
      </c>
    </row>
    <row r="17" spans="1:1" ht="19.5">
      <c r="A17" s="19" t="s">
        <v>207</v>
      </c>
    </row>
    <row r="18" spans="1:1" ht="19.5">
      <c r="A18" s="19" t="s">
        <v>216</v>
      </c>
    </row>
    <row r="19" spans="1:1" ht="19.5">
      <c r="A19" s="19" t="s">
        <v>208</v>
      </c>
    </row>
    <row r="20" spans="1:1" ht="19.5">
      <c r="A20" s="19" t="s">
        <v>209</v>
      </c>
    </row>
    <row r="21" spans="1:1" ht="19.5">
      <c r="A21" s="19" t="s">
        <v>210</v>
      </c>
    </row>
    <row r="22" spans="1:1" ht="19.5">
      <c r="A22" s="19" t="s">
        <v>211</v>
      </c>
    </row>
    <row r="23" spans="1:1" ht="19.5">
      <c r="A23" s="19" t="s">
        <v>212</v>
      </c>
    </row>
    <row r="24" spans="1:1" ht="19.5">
      <c r="A24" s="19" t="s">
        <v>213</v>
      </c>
    </row>
    <row r="25" spans="1:1" ht="58.5">
      <c r="A25" s="19" t="s">
        <v>214</v>
      </c>
    </row>
    <row r="26" spans="1:1" ht="58.5">
      <c r="A26" s="19" t="s">
        <v>215</v>
      </c>
    </row>
    <row r="27" spans="1:1" ht="39">
      <c r="A27" s="19" t="s">
        <v>217</v>
      </c>
    </row>
    <row r="28" spans="1:1" ht="19.5">
      <c r="A28" s="10" t="s">
        <v>227</v>
      </c>
    </row>
    <row r="29" spans="1:1" ht="39">
      <c r="A29" s="10" t="s">
        <v>228</v>
      </c>
    </row>
    <row r="30" spans="1:1" ht="19.5">
      <c r="A30" s="10" t="s">
        <v>25</v>
      </c>
    </row>
    <row r="31" spans="1:1" ht="19.5">
      <c r="A31" s="10" t="s">
        <v>889</v>
      </c>
    </row>
    <row r="32" spans="1:1" ht="19.5">
      <c r="A32" s="10" t="s">
        <v>7</v>
      </c>
    </row>
    <row r="33" spans="1:1" ht="19.5">
      <c r="A33" s="14" t="s">
        <v>225</v>
      </c>
    </row>
    <row r="34" spans="1:1" ht="39">
      <c r="A34" s="10" t="s">
        <v>890</v>
      </c>
    </row>
    <row r="35" spans="1:1" ht="39">
      <c r="A35" s="10" t="s">
        <v>226</v>
      </c>
    </row>
    <row r="36" spans="1:1" ht="19.5">
      <c r="A36" s="14" t="s">
        <v>9</v>
      </c>
    </row>
    <row r="37" spans="1:1" ht="19.5">
      <c r="A37" s="10" t="s">
        <v>146</v>
      </c>
    </row>
    <row r="38" spans="1:1" ht="19.5">
      <c r="A38" s="10" t="s">
        <v>26</v>
      </c>
    </row>
    <row r="39" spans="1:1" ht="39">
      <c r="A39" s="15" t="s">
        <v>12</v>
      </c>
    </row>
    <row r="40" spans="1:1" ht="20.25" thickBot="1">
      <c r="A40" s="16" t="s">
        <v>10</v>
      </c>
    </row>
  </sheetData>
  <phoneticPr fontId="14" type="noConversion"/>
  <hyperlinks>
    <hyperlink ref="B1" location="預告統計資料發布時間表!A1" display="回發布時間表" xr:uid="{00000000-0004-0000-3500-000000000000}"/>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DDFFF9"/>
  </sheetPr>
  <dimension ref="A1:B31"/>
  <sheetViews>
    <sheetView workbookViewId="0">
      <selection activeCell="I12" sqref="I12"/>
    </sheetView>
  </sheetViews>
  <sheetFormatPr defaultRowHeight="16.5"/>
  <cols>
    <col min="1" max="1" width="95.25" customWidth="1"/>
  </cols>
  <sheetData>
    <row r="1" spans="1:2" ht="19.5">
      <c r="A1" s="12" t="s">
        <v>396</v>
      </c>
      <c r="B1" s="1" t="s">
        <v>13</v>
      </c>
    </row>
    <row r="2" spans="1:2" ht="19.5">
      <c r="A2" s="21" t="s">
        <v>206</v>
      </c>
    </row>
    <row r="3" spans="1:2" ht="19.5">
      <c r="A3" s="13" t="s">
        <v>218</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951</v>
      </c>
    </row>
    <row r="13" spans="1:2" ht="19.5">
      <c r="A13" s="14" t="s">
        <v>4</v>
      </c>
    </row>
    <row r="14" spans="1:2" ht="18.75">
      <c r="A14" s="17" t="s">
        <v>370</v>
      </c>
    </row>
    <row r="15" spans="1:2" ht="19.5">
      <c r="A15" s="10" t="s">
        <v>202</v>
      </c>
    </row>
    <row r="16" spans="1:2" ht="19.5">
      <c r="A16" s="9" t="s">
        <v>5</v>
      </c>
    </row>
    <row r="17" spans="1:1" ht="78">
      <c r="A17" s="19" t="s">
        <v>220</v>
      </c>
    </row>
    <row r="18" spans="1:1" ht="58.5">
      <c r="A18" s="19" t="s">
        <v>221</v>
      </c>
    </row>
    <row r="19" spans="1:1" ht="19.5">
      <c r="A19" s="10" t="s">
        <v>223</v>
      </c>
    </row>
    <row r="20" spans="1:1" ht="39">
      <c r="A20" s="10" t="s">
        <v>219</v>
      </c>
    </row>
    <row r="21" spans="1:1" ht="19.5">
      <c r="A21" s="10" t="s">
        <v>25</v>
      </c>
    </row>
    <row r="22" spans="1:1" ht="19.5">
      <c r="A22" s="10" t="s">
        <v>889</v>
      </c>
    </row>
    <row r="23" spans="1:1" ht="19.5">
      <c r="A23" s="10" t="s">
        <v>7</v>
      </c>
    </row>
    <row r="24" spans="1:1" ht="19.5">
      <c r="A24" s="14" t="s">
        <v>8</v>
      </c>
    </row>
    <row r="25" spans="1:1" ht="39">
      <c r="A25" s="10" t="s">
        <v>891</v>
      </c>
    </row>
    <row r="26" spans="1:1" ht="39">
      <c r="A26" s="10" t="s">
        <v>369</v>
      </c>
    </row>
    <row r="27" spans="1:1" ht="19.5">
      <c r="A27" s="14" t="s">
        <v>9</v>
      </c>
    </row>
    <row r="28" spans="1:1" ht="39">
      <c r="A28" s="10" t="s">
        <v>222</v>
      </c>
    </row>
    <row r="29" spans="1:1" ht="19.5">
      <c r="A29" s="10" t="s">
        <v>26</v>
      </c>
    </row>
    <row r="30" spans="1:1" ht="39">
      <c r="A30" s="15" t="s">
        <v>12</v>
      </c>
    </row>
    <row r="31" spans="1:1" ht="20.25" thickBot="1">
      <c r="A31" s="16" t="s">
        <v>10</v>
      </c>
    </row>
  </sheetData>
  <phoneticPr fontId="14" type="noConversion"/>
  <hyperlinks>
    <hyperlink ref="B1" location="預告統計資料發布時間表!A1" display="回發布時間表" xr:uid="{00000000-0004-0000-36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B38"/>
  <sheetViews>
    <sheetView workbookViewId="0">
      <selection activeCell="A12" sqref="A12"/>
    </sheetView>
  </sheetViews>
  <sheetFormatPr defaultColWidth="9" defaultRowHeight="16.5"/>
  <cols>
    <col min="1" max="1" width="93.625" customWidth="1"/>
  </cols>
  <sheetData>
    <row r="1" spans="1:2" ht="19.5">
      <c r="A1" s="12" t="s">
        <v>692</v>
      </c>
      <c r="B1" s="1" t="s">
        <v>13</v>
      </c>
    </row>
    <row r="2" spans="1:2" ht="19.5">
      <c r="A2" s="13" t="s">
        <v>224</v>
      </c>
    </row>
    <row r="3" spans="1:2" ht="19.5">
      <c r="A3" s="13" t="s">
        <v>693</v>
      </c>
    </row>
    <row r="4" spans="1:2" ht="19.5">
      <c r="A4" s="14" t="s">
        <v>1</v>
      </c>
    </row>
    <row r="5" spans="1:2" ht="19.5">
      <c r="A5" s="9" t="s">
        <v>231</v>
      </c>
    </row>
    <row r="6" spans="1:2" ht="19.5">
      <c r="A6" s="9" t="s">
        <v>694</v>
      </c>
    </row>
    <row r="7" spans="1:2" ht="19.5">
      <c r="A7" s="24" t="s">
        <v>596</v>
      </c>
    </row>
    <row r="8" spans="1:2" ht="19.5">
      <c r="A8" s="24" t="s">
        <v>597</v>
      </c>
    </row>
    <row r="9" spans="1:2" ht="19.5">
      <c r="A9" s="24" t="s">
        <v>598</v>
      </c>
    </row>
    <row r="10" spans="1:2" ht="19.5">
      <c r="A10" s="14" t="s">
        <v>2</v>
      </c>
    </row>
    <row r="11" spans="1:2" ht="19.5">
      <c r="A11" s="9" t="s">
        <v>599</v>
      </c>
    </row>
    <row r="12" spans="1:2" ht="78">
      <c r="A12" s="10" t="s">
        <v>951</v>
      </c>
    </row>
    <row r="13" spans="1:2" ht="19.5">
      <c r="A13" s="14" t="s">
        <v>4</v>
      </c>
    </row>
    <row r="14" spans="1:2" ht="75">
      <c r="A14" s="17" t="s">
        <v>695</v>
      </c>
    </row>
    <row r="15" spans="1:2" ht="19.5">
      <c r="A15" s="10" t="s">
        <v>680</v>
      </c>
    </row>
    <row r="16" spans="1:2" ht="19.5">
      <c r="A16" s="9" t="s">
        <v>5</v>
      </c>
    </row>
    <row r="17" spans="1:1" ht="39">
      <c r="A17" s="33" t="s">
        <v>696</v>
      </c>
    </row>
    <row r="18" spans="1:1" ht="39">
      <c r="A18" s="33" t="s">
        <v>697</v>
      </c>
    </row>
    <row r="19" spans="1:1" ht="19.5">
      <c r="A19" s="33" t="s">
        <v>698</v>
      </c>
    </row>
    <row r="20" spans="1:1" ht="19.5">
      <c r="A20" s="33" t="s">
        <v>699</v>
      </c>
    </row>
    <row r="21" spans="1:1" ht="19.5">
      <c r="A21" s="33" t="s">
        <v>700</v>
      </c>
    </row>
    <row r="22" spans="1:1" ht="19.5">
      <c r="A22" s="33" t="s">
        <v>701</v>
      </c>
    </row>
    <row r="23" spans="1:1" ht="19.5">
      <c r="A23" s="33" t="s">
        <v>702</v>
      </c>
    </row>
    <row r="24" spans="1:1" ht="19.5">
      <c r="A24" s="33" t="s">
        <v>703</v>
      </c>
    </row>
    <row r="25" spans="1:1" ht="19.5">
      <c r="A25" s="33" t="s">
        <v>704</v>
      </c>
    </row>
    <row r="26" spans="1:1" ht="19.5">
      <c r="A26" s="33" t="s">
        <v>705</v>
      </c>
    </row>
    <row r="27" spans="1:1" ht="39">
      <c r="A27" s="33" t="s">
        <v>706</v>
      </c>
    </row>
    <row r="28" spans="1:1" ht="19.5">
      <c r="A28" s="33" t="s">
        <v>707</v>
      </c>
    </row>
    <row r="29" spans="1:1" ht="19.5">
      <c r="A29" s="33" t="s">
        <v>836</v>
      </c>
    </row>
    <row r="30" spans="1:1" ht="19.5">
      <c r="A30" s="33" t="s">
        <v>7</v>
      </c>
    </row>
    <row r="31" spans="1:1" ht="19.5">
      <c r="A31" s="27" t="s">
        <v>8</v>
      </c>
    </row>
    <row r="32" spans="1:1" ht="39">
      <c r="A32" s="33" t="s">
        <v>708</v>
      </c>
    </row>
    <row r="33" spans="1:1" ht="39">
      <c r="A33" s="33" t="s">
        <v>709</v>
      </c>
    </row>
    <row r="34" spans="1:1" ht="19.5">
      <c r="A34" s="27" t="s">
        <v>9</v>
      </c>
    </row>
    <row r="35" spans="1:1" ht="39">
      <c r="A35" s="33" t="s">
        <v>710</v>
      </c>
    </row>
    <row r="36" spans="1:1" ht="19.5">
      <c r="A36" s="33" t="s">
        <v>636</v>
      </c>
    </row>
    <row r="37" spans="1:1" ht="39">
      <c r="A37" s="15" t="s">
        <v>637</v>
      </c>
    </row>
    <row r="38" spans="1:1" ht="20.25" thickBot="1">
      <c r="A38" s="16" t="s">
        <v>711</v>
      </c>
    </row>
  </sheetData>
  <phoneticPr fontId="14"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B37"/>
  <sheetViews>
    <sheetView workbookViewId="0">
      <selection activeCell="A12" sqref="A12"/>
    </sheetView>
  </sheetViews>
  <sheetFormatPr defaultColWidth="9" defaultRowHeight="16.5"/>
  <cols>
    <col min="1" max="1" width="93.625" customWidth="1"/>
  </cols>
  <sheetData>
    <row r="1" spans="1:2" ht="19.5">
      <c r="A1" s="12" t="s">
        <v>712</v>
      </c>
      <c r="B1" s="1" t="s">
        <v>675</v>
      </c>
    </row>
    <row r="2" spans="1:2" ht="19.5">
      <c r="A2" s="13" t="s">
        <v>676</v>
      </c>
    </row>
    <row r="3" spans="1:2" ht="19.5">
      <c r="A3" s="13" t="s">
        <v>713</v>
      </c>
    </row>
    <row r="4" spans="1:2" ht="19.5">
      <c r="A4" s="14" t="s">
        <v>1</v>
      </c>
    </row>
    <row r="5" spans="1:2" ht="19.5">
      <c r="A5" s="9" t="s">
        <v>714</v>
      </c>
    </row>
    <row r="6" spans="1:2" ht="19.5">
      <c r="A6" s="9" t="s">
        <v>715</v>
      </c>
    </row>
    <row r="7" spans="1:2" ht="19.5">
      <c r="A7" s="24" t="s">
        <v>596</v>
      </c>
    </row>
    <row r="8" spans="1:2" ht="19.5">
      <c r="A8" s="24" t="s">
        <v>597</v>
      </c>
    </row>
    <row r="9" spans="1:2" ht="19.5">
      <c r="A9" s="24" t="s">
        <v>598</v>
      </c>
    </row>
    <row r="10" spans="1:2" ht="19.5">
      <c r="A10" s="14" t="s">
        <v>2</v>
      </c>
    </row>
    <row r="11" spans="1:2" ht="19.5">
      <c r="A11" s="9" t="s">
        <v>599</v>
      </c>
    </row>
    <row r="12" spans="1:2" ht="78">
      <c r="A12" s="10" t="s">
        <v>951</v>
      </c>
    </row>
    <row r="13" spans="1:2" ht="19.5">
      <c r="A13" s="14" t="s">
        <v>4</v>
      </c>
    </row>
    <row r="14" spans="1:2" ht="75">
      <c r="A14" s="17" t="s">
        <v>716</v>
      </c>
    </row>
    <row r="15" spans="1:2" ht="19.5">
      <c r="A15" s="10" t="s">
        <v>680</v>
      </c>
    </row>
    <row r="16" spans="1:2" ht="19.5">
      <c r="A16" s="9" t="s">
        <v>5</v>
      </c>
    </row>
    <row r="17" spans="1:1" ht="39">
      <c r="A17" s="10" t="s">
        <v>717</v>
      </c>
    </row>
    <row r="18" spans="1:1" ht="39">
      <c r="A18" s="10" t="s">
        <v>718</v>
      </c>
    </row>
    <row r="19" spans="1:1" ht="19.5">
      <c r="A19" s="9" t="s">
        <v>719</v>
      </c>
    </row>
    <row r="20" spans="1:1" ht="19.5">
      <c r="A20" s="9" t="s">
        <v>720</v>
      </c>
    </row>
    <row r="21" spans="1:1" ht="19.5">
      <c r="A21" s="9" t="s">
        <v>721</v>
      </c>
    </row>
    <row r="22" spans="1:1" ht="19.5">
      <c r="A22" s="9" t="s">
        <v>722</v>
      </c>
    </row>
    <row r="23" spans="1:1" ht="19.5">
      <c r="A23" s="9" t="s">
        <v>723</v>
      </c>
    </row>
    <row r="24" spans="1:1" ht="19.5">
      <c r="A24" s="9" t="s">
        <v>724</v>
      </c>
    </row>
    <row r="25" spans="1:1" ht="19.5">
      <c r="A25" s="10" t="s">
        <v>725</v>
      </c>
    </row>
    <row r="26" spans="1:1" ht="39">
      <c r="A26" s="33" t="s">
        <v>726</v>
      </c>
    </row>
    <row r="27" spans="1:1" ht="19.5">
      <c r="A27" s="33" t="s">
        <v>727</v>
      </c>
    </row>
    <row r="28" spans="1:1" ht="19.5">
      <c r="A28" s="33" t="s">
        <v>836</v>
      </c>
    </row>
    <row r="29" spans="1:1" ht="19.5">
      <c r="A29" s="33" t="s">
        <v>7</v>
      </c>
    </row>
    <row r="30" spans="1:1" ht="19.5">
      <c r="A30" s="27" t="s">
        <v>8</v>
      </c>
    </row>
    <row r="31" spans="1:1" ht="39">
      <c r="A31" s="33" t="s">
        <v>728</v>
      </c>
    </row>
    <row r="32" spans="1:1" ht="39">
      <c r="A32" s="33" t="s">
        <v>729</v>
      </c>
    </row>
    <row r="33" spans="1:1" ht="19.5">
      <c r="A33" s="27" t="s">
        <v>9</v>
      </c>
    </row>
    <row r="34" spans="1:1" ht="39">
      <c r="A34" s="33" t="s">
        <v>730</v>
      </c>
    </row>
    <row r="35" spans="1:1" ht="19.5">
      <c r="A35" s="33" t="s">
        <v>731</v>
      </c>
    </row>
    <row r="36" spans="1:1" ht="39">
      <c r="A36" s="25" t="s">
        <v>732</v>
      </c>
    </row>
    <row r="37" spans="1:1" ht="20.25" thickBot="1">
      <c r="A37" s="16" t="s">
        <v>10</v>
      </c>
    </row>
  </sheetData>
  <phoneticPr fontId="14" type="noConversion"/>
  <hyperlinks>
    <hyperlink ref="B1" location="預告統計資料發布時間表!A1" display="回發布時間表"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7"/>
  <sheetViews>
    <sheetView topLeftCell="A22" workbookViewId="0">
      <selection activeCell="A31" sqref="A31"/>
    </sheetView>
  </sheetViews>
  <sheetFormatPr defaultRowHeight="16.5"/>
  <cols>
    <col min="1" max="1" width="93.625" customWidth="1"/>
  </cols>
  <sheetData>
    <row r="1" spans="1:2" ht="19.5">
      <c r="A1" s="12" t="s">
        <v>978</v>
      </c>
      <c r="B1" s="1" t="s">
        <v>13</v>
      </c>
    </row>
    <row r="2" spans="1:2" ht="19.5">
      <c r="A2" s="13" t="s">
        <v>224</v>
      </c>
    </row>
    <row r="3" spans="1:2" ht="19.5">
      <c r="A3" s="13" t="s">
        <v>418</v>
      </c>
    </row>
    <row r="4" spans="1:2" ht="19.5">
      <c r="A4" s="14" t="s">
        <v>1</v>
      </c>
    </row>
    <row r="5" spans="1:2" ht="19.5">
      <c r="A5" s="105" t="s">
        <v>965</v>
      </c>
    </row>
    <row r="6" spans="1:2" ht="19.5">
      <c r="A6" s="105" t="s">
        <v>971</v>
      </c>
    </row>
    <row r="7" spans="1:2" ht="19.5">
      <c r="A7" s="105" t="s">
        <v>972</v>
      </c>
    </row>
    <row r="8" spans="1:2" ht="19.5">
      <c r="A8" s="105" t="s">
        <v>962</v>
      </c>
    </row>
    <row r="9" spans="1:2" ht="19.5">
      <c r="A9" s="105" t="s">
        <v>973</v>
      </c>
    </row>
    <row r="10" spans="1:2" ht="19.5">
      <c r="A10" s="107" t="s">
        <v>2</v>
      </c>
    </row>
    <row r="11" spans="1:2" ht="19.5">
      <c r="A11" s="105" t="s">
        <v>974</v>
      </c>
    </row>
    <row r="12" spans="1:2" ht="97.5">
      <c r="A12" s="106" t="s">
        <v>975</v>
      </c>
    </row>
    <row r="13" spans="1:2" ht="19.5">
      <c r="A13" s="14" t="s">
        <v>4</v>
      </c>
    </row>
    <row r="14" spans="1:2" ht="93.75">
      <c r="A14" s="17" t="s">
        <v>410</v>
      </c>
    </row>
    <row r="15" spans="1:2" ht="19.5">
      <c r="A15" s="10" t="s">
        <v>238</v>
      </c>
    </row>
    <row r="16" spans="1:2" ht="19.5">
      <c r="A16" s="9" t="s">
        <v>5</v>
      </c>
    </row>
    <row r="17" spans="1:1" ht="39">
      <c r="A17" s="33" t="s">
        <v>411</v>
      </c>
    </row>
    <row r="18" spans="1:1" ht="39">
      <c r="A18" s="33" t="s">
        <v>412</v>
      </c>
    </row>
    <row r="19" spans="1:1" ht="19.5">
      <c r="A19" s="33" t="s">
        <v>133</v>
      </c>
    </row>
    <row r="20" spans="1:1" ht="19.5">
      <c r="A20" s="33" t="s">
        <v>413</v>
      </c>
    </row>
    <row r="21" spans="1:1" ht="19.5">
      <c r="A21" s="33" t="s">
        <v>414</v>
      </c>
    </row>
    <row r="22" spans="1:1" ht="19.5">
      <c r="A22" s="33" t="s">
        <v>415</v>
      </c>
    </row>
    <row r="23" spans="1:1" ht="19.5">
      <c r="A23" s="33" t="s">
        <v>416</v>
      </c>
    </row>
    <row r="24" spans="1:1" ht="19.5">
      <c r="A24" s="33" t="s">
        <v>417</v>
      </c>
    </row>
    <row r="25" spans="1:1" ht="19.5">
      <c r="A25" s="33" t="s">
        <v>421</v>
      </c>
    </row>
    <row r="26" spans="1:1" ht="78">
      <c r="A26" s="33" t="s">
        <v>422</v>
      </c>
    </row>
    <row r="27" spans="1:1" ht="19.5">
      <c r="A27" s="33" t="s">
        <v>86</v>
      </c>
    </row>
    <row r="28" spans="1:1" ht="19.5">
      <c r="A28" s="33" t="s">
        <v>836</v>
      </c>
    </row>
    <row r="29" spans="1:1" ht="19.5">
      <c r="A29" s="33" t="s">
        <v>7</v>
      </c>
    </row>
    <row r="30" spans="1:1" ht="19.5">
      <c r="A30" s="27" t="s">
        <v>8</v>
      </c>
    </row>
    <row r="31" spans="1:1" ht="39">
      <c r="A31" s="33" t="s">
        <v>1054</v>
      </c>
    </row>
    <row r="32" spans="1:1" ht="39">
      <c r="A32" s="33" t="s">
        <v>419</v>
      </c>
    </row>
    <row r="33" spans="1:1" ht="19.5">
      <c r="A33" s="27" t="s">
        <v>9</v>
      </c>
    </row>
    <row r="34" spans="1:1" ht="39">
      <c r="A34" s="33" t="s">
        <v>420</v>
      </c>
    </row>
    <row r="35" spans="1:1" ht="19.5">
      <c r="A35" s="33" t="s">
        <v>26</v>
      </c>
    </row>
    <row r="36" spans="1:1" ht="39">
      <c r="A36" s="15" t="s">
        <v>12</v>
      </c>
    </row>
    <row r="37" spans="1:1" ht="20.25" thickBot="1">
      <c r="A37" s="16" t="s">
        <v>237</v>
      </c>
    </row>
  </sheetData>
  <phoneticPr fontId="14" type="noConversion"/>
  <hyperlinks>
    <hyperlink ref="B1" location="預告統計資料發布時間表!A1" display="回發布時間表" xr:uid="{00000000-0004-0000-08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66</vt:i4>
      </vt:variant>
      <vt:variant>
        <vt:lpstr>具名範圍</vt:lpstr>
      </vt:variant>
      <vt:variant>
        <vt:i4>9</vt:i4>
      </vt:variant>
    </vt:vector>
  </HeadingPairs>
  <TitlesOfParts>
    <vt:vector size="75" baseType="lpstr">
      <vt:lpstr>預告統計資料發布時間表</vt:lpstr>
      <vt:lpstr>公庫收支</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114年12月公庫收支月報</vt:lpstr>
      <vt:lpstr>114年12月資源回收量</vt:lpstr>
      <vt:lpstr>114年12月一般垃圾及廚餘清理狀況</vt:lpstr>
      <vt:lpstr>114年第四季停車位概況-都市計畫區內路外</vt:lpstr>
      <vt:lpstr>114年第4季停車位概況－路邊停車位</vt:lpstr>
      <vt:lpstr>113年第四季停車位概況-路外身心障礙者專用停車位</vt:lpstr>
      <vt:lpstr>114年第四季停車位概況-路邊身心障礙者專用停車位</vt:lpstr>
      <vt:lpstr>114年第四季停車位概況-路外電動車專用停車位</vt:lpstr>
      <vt:lpstr>114年第四季路邊停車位概況-電動汽車充電專用停車位</vt:lpstr>
      <vt:lpstr>114年第4季池上鄉孕婦及育有六歲以下兒童者停車位概況</vt:lpstr>
      <vt:lpstr>114年下半年環保人員概況</vt:lpstr>
      <vt:lpstr>漁業從業人數</vt:lpstr>
      <vt:lpstr>漁戶數及漁戶人口數</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2022-04-28T00:40:14Z</cp:lastPrinted>
  <dcterms:created xsi:type="dcterms:W3CDTF">2013-06-27T07:16:06Z</dcterms:created>
  <dcterms:modified xsi:type="dcterms:W3CDTF">2026-01-27T01:16:46Z</dcterms:modified>
</cp:coreProperties>
</file>