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dministrator\Desktop\115年度預告統計資料發布時間表\"/>
    </mc:Choice>
  </mc:AlternateContent>
  <xr:revisionPtr revIDLastSave="0" documentId="13_ncr:1_{8FC134DD-0448-4A80-B299-F85736C62B50}"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state="hidden" r:id="rId3"/>
    <sheet name="資源回收量(114年1月起)" sheetId="127" r:id="rId4"/>
    <sheet name="一般垃圾及廚餘清理狀況(至113年12月)" sheetId="246" state="hidden" r:id="rId5"/>
    <sheet name="一般垃圾及廚餘清理狀況(114年1月起)" sheetId="128" r:id="rId6"/>
    <sheet name="停車位概況-都市計畫區內路外(至113年第4季)" sheetId="248" state="hidden" r:id="rId7"/>
    <sheet name="停車位概況-都市計畫區外路外(至113年第4季)" sheetId="249" state="hidden" r:id="rId8"/>
    <sheet name="路外停車位概況(114年第1季起)" sheetId="218" r:id="rId9"/>
    <sheet name="停車位概況-路邊停車位(至113年第4季)" sheetId="247" state="hidden" r:id="rId10"/>
    <sheet name="路邊停車位概況(114年第1季起)" sheetId="219" r:id="rId11"/>
    <sheet name="停車位概況-區內路外身心障礙者專用停車位(至113年第4季)" sheetId="250" state="hidden" r:id="rId12"/>
    <sheet name="停車位概況-區外路外身心障礙者專用停車位(至113年第4季)" sheetId="251" state="hidden" r:id="rId13"/>
    <sheet name="路外停車位概況－身心障礙者專用停車位(114年第1季起)" sheetId="221" r:id="rId14"/>
    <sheet name="停車位概況-路邊身心障礙者專用停車位(至113年第4季)" sheetId="252" state="hidden" r:id="rId15"/>
    <sheet name="路邊停車位概況－身心障礙者專用停車位(114年第1季起)" sheetId="223" r:id="rId16"/>
    <sheet name="停車位概況-區內路外電動車專用停車位(至113年第4季)" sheetId="253" state="hidden" r:id="rId17"/>
    <sheet name="停車位概況-區外路外電動車專用停車位(至113年第4季)" sheetId="254" state="hidden" r:id="rId18"/>
    <sheet name="路外停車位概況－電動汽車充電專用停車位(114年第1季起)" sheetId="226" r:id="rId19"/>
    <sheet name="停車位概況-路邊電動車專用停車位(至113年第4季)" sheetId="255" state="hidden" r:id="rId20"/>
    <sheet name="路邊停車位概況－電動汽車充電專用停車位(114年第1季起)" sheetId="225" r:id="rId21"/>
    <sheet name="孕婦及育有六歲以下兒童者停車位概況(114年第1季起)" sheetId="256" r:id="rId22"/>
    <sheet name="獨居老人服務概況(至113年第4季)" sheetId="182" state="hidden"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state="hidden"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114年12月公庫收支月報" sheetId="259" r:id="rId54"/>
    <sheet name="115年1月公庫收支月報" sheetId="270" r:id="rId55"/>
    <sheet name="114年12月資源回收量" sheetId="260" r:id="rId56"/>
    <sheet name="115年1月資源回收量" sheetId="271" r:id="rId57"/>
    <sheet name="114年12月一般垃圾及廚餘清理狀況" sheetId="261" r:id="rId58"/>
    <sheet name="115年1月一般垃圾及廚餘清理狀況" sheetId="272" r:id="rId59"/>
    <sheet name="114年第四季停車位概況-都市計畫區內路外" sheetId="262" r:id="rId60"/>
    <sheet name="114年第4季停車位概況－路邊停車位" sheetId="263" r:id="rId61"/>
    <sheet name="113年第四季停車位概況-路外身心障礙者專用停車位" sheetId="264" r:id="rId62"/>
    <sheet name="114年第四季停車位概況-路邊身心障礙者專用停車位" sheetId="265" r:id="rId63"/>
    <sheet name="114年第四季停車位概況-路外電動車專用停車位" sheetId="266" r:id="rId64"/>
    <sheet name="114年第四季路邊停車位概況-電動汽車充電專用停車位" sheetId="267" r:id="rId65"/>
    <sheet name="114年第4季池上鄉孕婦及育有六歲以下兒童者停車位概況" sheetId="268" r:id="rId66"/>
    <sheet name="114年下半年環保人員概況" sheetId="269" r:id="rId67"/>
    <sheet name="114年獨居老人人數及服務概況(第四季)" sheetId="273" r:id="rId68"/>
    <sheet name="漁業從業人數" sheetId="238" state="hidden" r:id="rId69"/>
    <sheet name="漁戶數及漁戶人口數" sheetId="240" state="hidden" r:id="rId70"/>
  </sheets>
  <externalReferences>
    <externalReference r:id="rId71"/>
    <externalReference r:id="rId72"/>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69">預告統計資料發布時間表!#REF!</definedName>
    <definedName name="_102年5月" localSheetId="68">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69">預告統計資料發布時間表!#REF!</definedName>
    <definedName name="ss" localSheetId="68">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69">預告統計資料發布時間表!#REF!</definedName>
    <definedName name="台" localSheetId="68">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69">公庫收支!#REF!</definedName>
    <definedName name="台東縣" localSheetId="68">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69">公庫收支!#REF!</definedName>
    <definedName name="鄉鎮資料" localSheetId="68">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69">公庫收支!#REF!</definedName>
    <definedName name="臺東縣各鄉鎮市公庫收支月報" localSheetId="68">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69">#REF!</definedName>
    <definedName name="調解委員會組織概況" localSheetId="68">#REF!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71" l="1"/>
  <c r="H34" i="271"/>
  <c r="F34" i="271"/>
  <c r="D34" i="271" s="1"/>
  <c r="J33" i="271"/>
  <c r="D33" i="271" s="1"/>
  <c r="H33" i="271"/>
  <c r="F33" i="271"/>
  <c r="J32" i="271"/>
  <c r="H32" i="271"/>
  <c r="J31" i="271"/>
  <c r="J30" i="271"/>
  <c r="H30" i="271"/>
  <c r="F30" i="271"/>
  <c r="D30" i="271"/>
  <c r="J29" i="271"/>
  <c r="H29" i="271"/>
  <c r="F29" i="271"/>
  <c r="D29" i="271"/>
  <c r="H28" i="271"/>
  <c r="H27" i="271"/>
  <c r="J26" i="271"/>
  <c r="H26" i="271"/>
  <c r="F26" i="271"/>
  <c r="D26" i="271"/>
  <c r="J25" i="271"/>
  <c r="H25" i="271"/>
  <c r="F25" i="271"/>
  <c r="D25" i="271"/>
  <c r="J24" i="271"/>
  <c r="H24" i="271"/>
  <c r="J23" i="271"/>
  <c r="H23" i="271"/>
  <c r="F23" i="271"/>
  <c r="D23" i="271"/>
  <c r="J21" i="271"/>
  <c r="H21" i="271"/>
  <c r="H20" i="271"/>
  <c r="J19" i="271"/>
  <c r="D19" i="271" s="1"/>
  <c r="H19" i="271"/>
  <c r="F19" i="271"/>
  <c r="H17" i="271"/>
  <c r="H15" i="271"/>
  <c r="J14" i="271"/>
  <c r="H14" i="271"/>
  <c r="H12" i="271"/>
  <c r="G122" i="270"/>
  <c r="F122" i="270"/>
  <c r="G120" i="270"/>
  <c r="F120" i="270"/>
  <c r="G117" i="270"/>
  <c r="F117" i="270"/>
  <c r="G116" i="270"/>
  <c r="F116" i="270"/>
  <c r="G115" i="270"/>
  <c r="F115" i="270"/>
  <c r="K114" i="270"/>
  <c r="K91" i="270" s="1"/>
  <c r="J114" i="270"/>
  <c r="J91" i="270" s="1"/>
  <c r="I114" i="270"/>
  <c r="G114" i="270" s="1"/>
  <c r="H114" i="270"/>
  <c r="F114" i="270" s="1"/>
  <c r="G111" i="270"/>
  <c r="F111" i="270"/>
  <c r="G110" i="270"/>
  <c r="F110" i="270"/>
  <c r="G109" i="270"/>
  <c r="F109" i="270"/>
  <c r="K108" i="270"/>
  <c r="J108" i="270"/>
  <c r="I108" i="270"/>
  <c r="H108" i="270"/>
  <c r="G108" i="270"/>
  <c r="F108" i="270"/>
  <c r="G105" i="270"/>
  <c r="F105" i="270"/>
  <c r="G104" i="270"/>
  <c r="F104" i="270"/>
  <c r="G102" i="270"/>
  <c r="F102" i="270"/>
  <c r="K101" i="270"/>
  <c r="J101" i="270"/>
  <c r="I101" i="270"/>
  <c r="H101" i="270"/>
  <c r="G101" i="270"/>
  <c r="F101" i="270"/>
  <c r="G100" i="270"/>
  <c r="F100" i="270"/>
  <c r="G98" i="270"/>
  <c r="F98" i="270"/>
  <c r="K97" i="270"/>
  <c r="J97" i="270"/>
  <c r="I97" i="270"/>
  <c r="H97" i="270"/>
  <c r="G97" i="270"/>
  <c r="F97" i="270"/>
  <c r="G96" i="270"/>
  <c r="F96" i="270"/>
  <c r="G95" i="270"/>
  <c r="F95" i="270"/>
  <c r="G94" i="270"/>
  <c r="F94" i="270"/>
  <c r="G93" i="270"/>
  <c r="F93" i="270"/>
  <c r="K92" i="270"/>
  <c r="J92" i="270"/>
  <c r="I92" i="270"/>
  <c r="H92" i="270"/>
  <c r="G92" i="270"/>
  <c r="F92" i="270"/>
  <c r="G90" i="270"/>
  <c r="F90" i="270"/>
  <c r="G83" i="270"/>
  <c r="F83" i="270"/>
  <c r="K82" i="270"/>
  <c r="J82" i="270"/>
  <c r="I82" i="270"/>
  <c r="H82" i="270"/>
  <c r="G82" i="270"/>
  <c r="F82" i="270"/>
  <c r="G79" i="270"/>
  <c r="F79" i="270"/>
  <c r="G78" i="270"/>
  <c r="F78" i="270"/>
  <c r="K77" i="270"/>
  <c r="J77" i="270"/>
  <c r="I77" i="270"/>
  <c r="H77" i="270"/>
  <c r="G77" i="270"/>
  <c r="F77" i="270"/>
  <c r="G74" i="270"/>
  <c r="F74" i="270"/>
  <c r="G73" i="270"/>
  <c r="F73" i="270"/>
  <c r="G72" i="270"/>
  <c r="F72" i="270"/>
  <c r="K71" i="270"/>
  <c r="J71" i="270"/>
  <c r="I71" i="270"/>
  <c r="H71" i="270"/>
  <c r="G71" i="270"/>
  <c r="F71" i="270"/>
  <c r="G70" i="270"/>
  <c r="F70" i="270"/>
  <c r="G69" i="270"/>
  <c r="F69" i="270"/>
  <c r="G67" i="270"/>
  <c r="F67" i="270"/>
  <c r="K66" i="270"/>
  <c r="J66" i="270"/>
  <c r="I66" i="270"/>
  <c r="I56" i="270" s="1"/>
  <c r="H66" i="270"/>
  <c r="H56" i="270" s="1"/>
  <c r="G66" i="270"/>
  <c r="F66" i="270"/>
  <c r="G65" i="270"/>
  <c r="F65" i="270"/>
  <c r="G63" i="270"/>
  <c r="F63" i="270"/>
  <c r="K62" i="270"/>
  <c r="J62" i="270"/>
  <c r="I62" i="270"/>
  <c r="H62" i="270"/>
  <c r="G62" i="270"/>
  <c r="F62" i="270"/>
  <c r="G61" i="270"/>
  <c r="F61" i="270"/>
  <c r="G60" i="270"/>
  <c r="F60" i="270"/>
  <c r="G59" i="270"/>
  <c r="F59" i="270"/>
  <c r="G58" i="270"/>
  <c r="F58" i="270"/>
  <c r="K57" i="270"/>
  <c r="G57" i="270" s="1"/>
  <c r="J57" i="270"/>
  <c r="F57" i="270" s="1"/>
  <c r="I57" i="270"/>
  <c r="H57" i="270"/>
  <c r="G36" i="270"/>
  <c r="F36" i="270"/>
  <c r="G34" i="270"/>
  <c r="F34" i="270"/>
  <c r="G32" i="270"/>
  <c r="F32" i="270"/>
  <c r="K31" i="270"/>
  <c r="J31" i="270"/>
  <c r="I31" i="270"/>
  <c r="H31" i="270"/>
  <c r="G31" i="270"/>
  <c r="F31" i="270"/>
  <c r="G24" i="270"/>
  <c r="F24" i="270"/>
  <c r="G23" i="270"/>
  <c r="F23" i="270"/>
  <c r="K22" i="270"/>
  <c r="J22" i="270"/>
  <c r="I22" i="270"/>
  <c r="H22" i="270"/>
  <c r="F22" i="270" s="1"/>
  <c r="G22" i="270"/>
  <c r="G20" i="270"/>
  <c r="F20" i="270"/>
  <c r="G19" i="270"/>
  <c r="F19" i="270"/>
  <c r="G16" i="270"/>
  <c r="F16" i="270"/>
  <c r="G15" i="270"/>
  <c r="F15" i="270"/>
  <c r="K13" i="270"/>
  <c r="K8" i="270" s="1"/>
  <c r="K7" i="270" s="1"/>
  <c r="K43" i="270" s="1"/>
  <c r="J13" i="270"/>
  <c r="J8" i="270" s="1"/>
  <c r="J7" i="270" s="1"/>
  <c r="J43" i="270" s="1"/>
  <c r="I13" i="270"/>
  <c r="I8" i="270" s="1"/>
  <c r="H13" i="270"/>
  <c r="H8" i="270" s="1"/>
  <c r="G13" i="270"/>
  <c r="F13" i="270"/>
  <c r="G12" i="270"/>
  <c r="F12" i="270"/>
  <c r="G11" i="270"/>
  <c r="F11" i="270"/>
  <c r="G10" i="270"/>
  <c r="F10" i="270"/>
  <c r="G9" i="270"/>
  <c r="F9" i="270"/>
  <c r="T33" i="269"/>
  <c r="O33" i="269"/>
  <c r="N33" i="269"/>
  <c r="T32" i="269"/>
  <c r="T31" i="269"/>
  <c r="B31" i="269"/>
  <c r="T30" i="269"/>
  <c r="T29" i="269"/>
  <c r="T28" i="269"/>
  <c r="V27" i="269"/>
  <c r="U27" i="269"/>
  <c r="T27" i="269"/>
  <c r="S27" i="269"/>
  <c r="Q27" i="269"/>
  <c r="T26" i="269"/>
  <c r="T25" i="269"/>
  <c r="K25" i="269"/>
  <c r="J25" i="269"/>
  <c r="I25" i="269"/>
  <c r="H25" i="269"/>
  <c r="G25" i="269"/>
  <c r="F25" i="269"/>
  <c r="E25" i="269"/>
  <c r="D25" i="269"/>
  <c r="C25" i="269"/>
  <c r="V24" i="269"/>
  <c r="U24" i="269"/>
  <c r="T24" i="269"/>
  <c r="S24" i="269"/>
  <c r="Q24" i="269"/>
  <c r="T23" i="269"/>
  <c r="O23" i="269"/>
  <c r="N23" i="269"/>
  <c r="T22" i="269"/>
  <c r="O22" i="269"/>
  <c r="N22" i="269"/>
  <c r="K22" i="269"/>
  <c r="J22" i="269"/>
  <c r="I22" i="269"/>
  <c r="H22" i="269"/>
  <c r="G22" i="269"/>
  <c r="F22" i="269"/>
  <c r="E22" i="269"/>
  <c r="D22" i="269"/>
  <c r="C22" i="269"/>
  <c r="T21" i="269"/>
  <c r="B21" i="269"/>
  <c r="T20" i="269"/>
  <c r="O20" i="269"/>
  <c r="N20" i="269"/>
  <c r="T19" i="269"/>
  <c r="T18" i="269"/>
  <c r="B18" i="269"/>
  <c r="V17" i="269"/>
  <c r="U17" i="269"/>
  <c r="T17" i="269"/>
  <c r="S17" i="269"/>
  <c r="Q17" i="269"/>
  <c r="B17" i="269"/>
  <c r="AA16" i="269"/>
  <c r="Z16" i="269"/>
  <c r="Y16" i="269"/>
  <c r="T16" i="269"/>
  <c r="T15" i="269"/>
  <c r="O15" i="269"/>
  <c r="N15" i="269" s="1"/>
  <c r="B15" i="269"/>
  <c r="AA14" i="269"/>
  <c r="Z14" i="269"/>
  <c r="Y14" i="269"/>
  <c r="T14" i="269"/>
  <c r="B14" i="269"/>
  <c r="AA13" i="269"/>
  <c r="Z13" i="269"/>
  <c r="Y13" i="269"/>
  <c r="T13" i="269"/>
  <c r="K13" i="269"/>
  <c r="K12" i="269" s="1"/>
  <c r="K11" i="269" s="1"/>
  <c r="J13" i="269"/>
  <c r="J12" i="269" s="1"/>
  <c r="J11" i="269" s="1"/>
  <c r="I13" i="269"/>
  <c r="I12" i="269" s="1"/>
  <c r="I11" i="269" s="1"/>
  <c r="H13" i="269"/>
  <c r="H12" i="269" s="1"/>
  <c r="H11" i="269" s="1"/>
  <c r="G13" i="269"/>
  <c r="G12" i="269" s="1"/>
  <c r="G11" i="269" s="1"/>
  <c r="F13" i="269"/>
  <c r="F12" i="269" s="1"/>
  <c r="F11" i="269" s="1"/>
  <c r="D13" i="269"/>
  <c r="D12" i="269" s="1"/>
  <c r="D11" i="269" s="1"/>
  <c r="C13" i="269"/>
  <c r="C12" i="269" s="1"/>
  <c r="C11" i="269" s="1"/>
  <c r="Z12" i="269"/>
  <c r="T12" i="269"/>
  <c r="O12" i="269"/>
  <c r="N12" i="269"/>
  <c r="Z11" i="269"/>
  <c r="T11" i="269"/>
  <c r="O11" i="269"/>
  <c r="N11" i="269"/>
  <c r="AA10" i="269"/>
  <c r="Z10" i="269"/>
  <c r="Y10" i="269"/>
  <c r="V10" i="269"/>
  <c r="U10" i="269"/>
  <c r="T10" i="269"/>
  <c r="T8" i="269" s="1"/>
  <c r="S10" i="269"/>
  <c r="R10" i="269"/>
  <c r="Q10" i="269"/>
  <c r="AA9" i="269"/>
  <c r="Z9" i="269"/>
  <c r="Z8" i="269" s="1"/>
  <c r="Y9" i="269"/>
  <c r="V9" i="269"/>
  <c r="V8" i="269" s="1"/>
  <c r="U9" i="269"/>
  <c r="U8" i="269" s="1"/>
  <c r="T9" i="269"/>
  <c r="S9" i="269"/>
  <c r="S8" i="269" s="1"/>
  <c r="Q9" i="269"/>
  <c r="Q8" i="269" s="1"/>
  <c r="AF8" i="269"/>
  <c r="AD8" i="269"/>
  <c r="AC8" i="269"/>
  <c r="AB8" i="269"/>
  <c r="AB7" i="269"/>
  <c r="J34" i="260"/>
  <c r="H34" i="260"/>
  <c r="F34" i="260"/>
  <c r="D34" i="260" s="1"/>
  <c r="J33" i="260"/>
  <c r="H33" i="260"/>
  <c r="F33" i="260"/>
  <c r="D33" i="260" s="1"/>
  <c r="J32" i="260"/>
  <c r="H32" i="260"/>
  <c r="J31" i="260"/>
  <c r="F31" i="260"/>
  <c r="J30" i="260"/>
  <c r="H30" i="260"/>
  <c r="F30" i="260"/>
  <c r="J29" i="260"/>
  <c r="H29" i="260"/>
  <c r="F29" i="260"/>
  <c r="J28" i="260"/>
  <c r="H28" i="260"/>
  <c r="H27" i="260"/>
  <c r="J26" i="260"/>
  <c r="H26" i="260"/>
  <c r="F26" i="260"/>
  <c r="J25" i="260"/>
  <c r="H25" i="260"/>
  <c r="F25" i="260"/>
  <c r="D25" i="260" s="1"/>
  <c r="J24" i="260"/>
  <c r="H24" i="260"/>
  <c r="J23" i="260"/>
  <c r="H23" i="260"/>
  <c r="F23" i="260"/>
  <c r="J21" i="260"/>
  <c r="H21" i="260"/>
  <c r="H20" i="260"/>
  <c r="J19" i="260"/>
  <c r="H19" i="260"/>
  <c r="F19" i="260"/>
  <c r="H17" i="260"/>
  <c r="H15" i="260"/>
  <c r="J14" i="260"/>
  <c r="H14" i="260"/>
  <c r="H12" i="260"/>
  <c r="D19" i="260" l="1"/>
  <c r="D26" i="260"/>
  <c r="D29" i="260"/>
  <c r="D23" i="260"/>
  <c r="D30" i="260"/>
  <c r="G8" i="270"/>
  <c r="I7" i="270"/>
  <c r="I118" i="270"/>
  <c r="G118" i="270" s="1"/>
  <c r="G127" i="270" s="1"/>
  <c r="G56" i="270"/>
  <c r="F8" i="270"/>
  <c r="H7" i="270"/>
  <c r="H91" i="270"/>
  <c r="F91" i="270" s="1"/>
  <c r="I91" i="270"/>
  <c r="G91" i="270" s="1"/>
  <c r="J56" i="270"/>
  <c r="J118" i="270" s="1"/>
  <c r="K56" i="270"/>
  <c r="K118" i="270" s="1"/>
  <c r="G122" i="259"/>
  <c r="F122" i="259"/>
  <c r="G120" i="259"/>
  <c r="F120" i="259"/>
  <c r="G117" i="259"/>
  <c r="F117" i="259"/>
  <c r="G116" i="259"/>
  <c r="F116" i="259"/>
  <c r="G115" i="259"/>
  <c r="F115" i="259"/>
  <c r="K114" i="259"/>
  <c r="J114" i="259"/>
  <c r="I114" i="259"/>
  <c r="H114" i="259"/>
  <c r="G114" i="259"/>
  <c r="F114" i="259"/>
  <c r="G111" i="259"/>
  <c r="F111" i="259"/>
  <c r="G110" i="259"/>
  <c r="F110" i="259"/>
  <c r="G109" i="259"/>
  <c r="F109" i="259"/>
  <c r="K108" i="259"/>
  <c r="J108" i="259"/>
  <c r="I108" i="259"/>
  <c r="H108" i="259"/>
  <c r="G108" i="259"/>
  <c r="F108" i="259"/>
  <c r="G105" i="259"/>
  <c r="F105" i="259"/>
  <c r="G104" i="259"/>
  <c r="F104" i="259"/>
  <c r="G102" i="259"/>
  <c r="F102" i="259"/>
  <c r="K101" i="259"/>
  <c r="J101" i="259"/>
  <c r="I101" i="259"/>
  <c r="H101" i="259"/>
  <c r="G101" i="259"/>
  <c r="F101" i="259"/>
  <c r="G100" i="259"/>
  <c r="F100" i="259"/>
  <c r="G98" i="259"/>
  <c r="F98" i="259"/>
  <c r="K97" i="259"/>
  <c r="J97" i="259"/>
  <c r="I97" i="259"/>
  <c r="H97" i="259"/>
  <c r="F97" i="259" s="1"/>
  <c r="G97" i="259"/>
  <c r="G96" i="259"/>
  <c r="F96" i="259"/>
  <c r="G95" i="259"/>
  <c r="F95" i="259"/>
  <c r="G94" i="259"/>
  <c r="F94" i="259"/>
  <c r="G93" i="259"/>
  <c r="F93" i="259"/>
  <c r="K92" i="259"/>
  <c r="J92" i="259"/>
  <c r="I92" i="259"/>
  <c r="H92" i="259"/>
  <c r="G92" i="259"/>
  <c r="F92" i="259"/>
  <c r="K91" i="259"/>
  <c r="J91" i="259"/>
  <c r="I91" i="259"/>
  <c r="H91" i="259"/>
  <c r="F91" i="259" s="1"/>
  <c r="G91" i="259"/>
  <c r="G90" i="259"/>
  <c r="F90" i="259"/>
  <c r="G83" i="259"/>
  <c r="F83" i="259"/>
  <c r="K82" i="259"/>
  <c r="J82" i="259"/>
  <c r="I82" i="259"/>
  <c r="H82" i="259"/>
  <c r="G82" i="259"/>
  <c r="F82" i="259"/>
  <c r="G79" i="259"/>
  <c r="F79" i="259"/>
  <c r="G78" i="259"/>
  <c r="F78" i="259"/>
  <c r="K77" i="259"/>
  <c r="J77" i="259"/>
  <c r="J56" i="259" s="1"/>
  <c r="J118" i="259" s="1"/>
  <c r="I77" i="259"/>
  <c r="H77" i="259"/>
  <c r="F77" i="259" s="1"/>
  <c r="G77" i="259"/>
  <c r="G74" i="259"/>
  <c r="F74" i="259"/>
  <c r="G73" i="259"/>
  <c r="F73" i="259"/>
  <c r="G72" i="259"/>
  <c r="F72" i="259"/>
  <c r="K71" i="259"/>
  <c r="J71" i="259"/>
  <c r="I71" i="259"/>
  <c r="H71" i="259"/>
  <c r="G71" i="259"/>
  <c r="F71" i="259"/>
  <c r="G70" i="259"/>
  <c r="F70" i="259"/>
  <c r="G69" i="259"/>
  <c r="F69" i="259"/>
  <c r="G67" i="259"/>
  <c r="F67" i="259"/>
  <c r="K66" i="259"/>
  <c r="G66" i="259" s="1"/>
  <c r="J66" i="259"/>
  <c r="I66" i="259"/>
  <c r="H66" i="259"/>
  <c r="F66" i="259"/>
  <c r="G65" i="259"/>
  <c r="F65" i="259"/>
  <c r="G63" i="259"/>
  <c r="F63" i="259"/>
  <c r="K62" i="259"/>
  <c r="J62" i="259"/>
  <c r="I62" i="259"/>
  <c r="I56" i="259" s="1"/>
  <c r="H62" i="259"/>
  <c r="G62" i="259"/>
  <c r="F62" i="259"/>
  <c r="G61" i="259"/>
  <c r="F61" i="259"/>
  <c r="G60" i="259"/>
  <c r="F60" i="259"/>
  <c r="G59" i="259"/>
  <c r="F59" i="259"/>
  <c r="G58" i="259"/>
  <c r="F58" i="259"/>
  <c r="K57" i="259"/>
  <c r="J57" i="259"/>
  <c r="I57" i="259"/>
  <c r="H57" i="259"/>
  <c r="G57" i="259"/>
  <c r="F57" i="259"/>
  <c r="G36" i="259"/>
  <c r="F36" i="259"/>
  <c r="G34" i="259"/>
  <c r="F34" i="259"/>
  <c r="G32" i="259"/>
  <c r="F32" i="259"/>
  <c r="K31" i="259"/>
  <c r="J31" i="259"/>
  <c r="I31" i="259"/>
  <c r="H31" i="259"/>
  <c r="G31" i="259"/>
  <c r="F31" i="259"/>
  <c r="G24" i="259"/>
  <c r="F24" i="259"/>
  <c r="G23" i="259"/>
  <c r="F23" i="259"/>
  <c r="K22" i="259"/>
  <c r="J22" i="259"/>
  <c r="I22" i="259"/>
  <c r="H22" i="259"/>
  <c r="G22" i="259"/>
  <c r="F22" i="259"/>
  <c r="G20" i="259"/>
  <c r="F20" i="259"/>
  <c r="G19" i="259"/>
  <c r="F19" i="259"/>
  <c r="G16" i="259"/>
  <c r="F16" i="259"/>
  <c r="G15" i="259"/>
  <c r="F15" i="259"/>
  <c r="K13" i="259"/>
  <c r="K8" i="259" s="1"/>
  <c r="K7" i="259" s="1"/>
  <c r="K43" i="259" s="1"/>
  <c r="J13" i="259"/>
  <c r="J8" i="259" s="1"/>
  <c r="J7" i="259" s="1"/>
  <c r="J43" i="259" s="1"/>
  <c r="I13" i="259"/>
  <c r="I8" i="259" s="1"/>
  <c r="H13" i="259"/>
  <c r="H8" i="259" s="1"/>
  <c r="G13" i="259"/>
  <c r="F13" i="259"/>
  <c r="G12" i="259"/>
  <c r="F12" i="259"/>
  <c r="G11" i="259"/>
  <c r="F11" i="259"/>
  <c r="G10" i="259"/>
  <c r="F10" i="259"/>
  <c r="G9" i="259"/>
  <c r="F9" i="259"/>
  <c r="F7" i="270" l="1"/>
  <c r="H43" i="270"/>
  <c r="F43" i="270" s="1"/>
  <c r="F51" i="270" s="1"/>
  <c r="F53" i="270" s="1"/>
  <c r="F56" i="270"/>
  <c r="H118" i="270"/>
  <c r="F118" i="270" s="1"/>
  <c r="F127" i="270" s="1"/>
  <c r="G7" i="270"/>
  <c r="I43" i="270"/>
  <c r="G43" i="270" s="1"/>
  <c r="G51" i="270" s="1"/>
  <c r="I118" i="259"/>
  <c r="H7" i="259"/>
  <c r="F8" i="259"/>
  <c r="I7" i="259"/>
  <c r="G8" i="259"/>
  <c r="H56" i="259"/>
  <c r="K56" i="259"/>
  <c r="K118" i="259" s="1"/>
  <c r="F128" i="270" l="1"/>
  <c r="F131" i="270" s="1"/>
  <c r="H118" i="259"/>
  <c r="F118" i="259" s="1"/>
  <c r="F127" i="259" s="1"/>
  <c r="F56" i="259"/>
  <c r="I43" i="259"/>
  <c r="G43" i="259" s="1"/>
  <c r="G51" i="259" s="1"/>
  <c r="G7" i="259"/>
  <c r="H43" i="259"/>
  <c r="F43" i="259" s="1"/>
  <c r="F51" i="259" s="1"/>
  <c r="F53" i="259" s="1"/>
  <c r="F7" i="259"/>
  <c r="G56" i="259"/>
  <c r="G118" i="259"/>
  <c r="G127" i="259" s="1"/>
  <c r="F129" i="270" l="1"/>
  <c r="F129" i="259"/>
  <c r="F128" i="259"/>
  <c r="F131" i="259" s="1"/>
</calcChain>
</file>

<file path=xl/sharedStrings.xml><?xml version="1.0" encoding="utf-8"?>
<sst xmlns="http://schemas.openxmlformats.org/spreadsheetml/2006/main" count="3452" uniqueCount="1567">
  <si>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</si>
  <si>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</si>
  <si>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</si>
  <si>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</si>
  <si>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</si>
  <si>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</si>
  <si>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</si>
  <si>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</si>
  <si>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</si>
  <si>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</si>
  <si>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</si>
  <si>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</si>
  <si>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</si>
  <si>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</si>
  <si>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</si>
  <si>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</si>
  <si>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</si>
  <si>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</si>
  <si>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</si>
  <si>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</si>
  <si>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</si>
  <si>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</si>
  <si>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</si>
  <si>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</si>
  <si>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</si>
  <si>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</si>
  <si>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</si>
  <si>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</si>
  <si>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</si>
  <si>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</si>
  <si>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</si>
  <si>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</si>
  <si>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</si>
  <si>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</si>
  <si>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</si>
  <si>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</si>
  <si>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</si>
  <si>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</si>
  <si>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</si>
  <si>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</si>
  <si>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</si>
  <si>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</si>
  <si>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</si>
  <si>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</si>
  <si>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</si>
  <si>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</si>
  <si>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</si>
  <si>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</si>
  <si>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</si>
  <si>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</si>
  <si>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</si>
  <si>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</si>
  <si>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</si>
  <si>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</si>
  <si>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</si>
  <si>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</si>
  <si>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</si>
  <si>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</si>
  <si>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</si>
  <si>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</si>
  <si>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</si>
  <si>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</si>
  <si>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</si>
  <si>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</si>
  <si>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</si>
  <si>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</si>
  <si>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</si>
  <si>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</si>
  <si>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</si>
  <si>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</si>
  <si>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</si>
  <si>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</si>
  <si>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</si>
  <si>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</si>
  <si>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</si>
  <si>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</si>
  <si>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</si>
  <si>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</si>
  <si>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</si>
  <si>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</si>
  <si>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</si>
  <si>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</si>
  <si>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</si>
  <si>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</si>
  <si>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</si>
  <si>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</si>
  <si>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</si>
  <si>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</si>
  <si>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</si>
  <si>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</si>
  <si>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</si>
  <si>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</si>
  <si>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</si>
  <si>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</si>
  <si>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</si>
  <si>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</si>
  <si>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</si>
  <si>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</si>
  <si>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</si>
  <si>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</si>
  <si>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</si>
  <si>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</si>
  <si>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</si>
  <si>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</si>
  <si>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</si>
  <si>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</si>
  <si>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</si>
  <si>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</si>
  <si>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</si>
  <si>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</si>
  <si>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</si>
  <si>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</si>
  <si>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</si>
  <si>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</si>
  <si>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</si>
  <si>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</si>
  <si>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</si>
  <si>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</si>
  <si>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</si>
  <si>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</si>
  <si>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</si>
  <si>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</si>
  <si>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</si>
  <si>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</si>
  <si>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</si>
  <si>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</si>
  <si>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</si>
  <si>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</si>
  <si>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</si>
  <si>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</si>
  <si>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</si>
  <si>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</si>
  <si>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</si>
  <si>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</si>
  <si>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</si>
  <si>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</si>
  <si>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</si>
  <si>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</si>
  <si>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</si>
  <si>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</si>
  <si>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</si>
  <si>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</si>
  <si>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</si>
  <si>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</si>
  <si>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</si>
  <si>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</si>
  <si>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</si>
  <si>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</si>
  <si>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</si>
  <si>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</si>
  <si>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</si>
  <si>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</si>
  <si>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</si>
  <si>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</si>
  <si>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</si>
  <si>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</si>
  <si>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</si>
  <si>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</si>
  <si>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</si>
  <si>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</si>
  <si>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</si>
  <si>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</si>
  <si>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</si>
  <si>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</si>
  <si>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</si>
  <si>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</si>
  <si>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</si>
  <si>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</si>
  <si>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</si>
  <si>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</si>
  <si>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</si>
  <si>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</si>
  <si>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</si>
  <si>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</si>
  <si>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</si>
  <si>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</si>
  <si>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</si>
  <si>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</si>
  <si>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</si>
  <si>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</si>
  <si>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</si>
  <si>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</si>
  <si>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</si>
  <si>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</si>
  <si>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</si>
  <si>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</si>
  <si>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</si>
  <si>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</si>
  <si>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</si>
  <si>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</si>
  <si>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</si>
  <si>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</si>
  <si>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</si>
  <si>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</si>
  <si>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</si>
  <si>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</si>
  <si>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</si>
  <si>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</si>
  <si>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</si>
  <si>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</si>
  <si>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</si>
  <si>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</si>
  <si>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</si>
  <si>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</si>
  <si>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</si>
  <si>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</si>
  <si>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</si>
  <si>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</si>
  <si>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</si>
  <si>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</si>
  <si>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</si>
  <si>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</si>
  <si>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</si>
  <si>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</si>
  <si>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</si>
  <si>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</si>
  <si>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</si>
  <si>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</si>
  <si>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</si>
  <si>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</si>
  <si>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</si>
  <si>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</si>
  <si>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</si>
  <si>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</si>
  <si>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</si>
  <si>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</si>
  <si>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</si>
  <si>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</si>
  <si>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</si>
  <si>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</si>
  <si>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</si>
  <si>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</si>
  <si>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</si>
  <si>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</si>
  <si>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</si>
  <si>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</si>
  <si>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</si>
  <si>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</si>
  <si>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</si>
  <si>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</si>
  <si>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</si>
  <si>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</si>
  <si>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</si>
  <si>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</si>
  <si>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</si>
  <si>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</si>
  <si>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</si>
  <si>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</si>
  <si>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</si>
  <si>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</si>
  <si>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</si>
  <si>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</si>
  <si>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</si>
  <si>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</si>
  <si>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</si>
  <si>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</si>
  <si>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</si>
  <si>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</si>
  <si>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</si>
  <si>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</si>
  <si>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</si>
  <si>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</si>
  <si>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</si>
  <si>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</si>
  <si>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</si>
  <si>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</si>
  <si>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</si>
  <si>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</si>
  <si>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</si>
  <si>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</si>
  <si>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</si>
  <si>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</si>
  <si>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</si>
  <si>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</si>
  <si>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</si>
  <si>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</si>
  <si>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</si>
  <si>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</si>
  <si>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</si>
  <si>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</si>
  <si>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</si>
  <si>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</si>
  <si>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</si>
  <si>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</si>
  <si>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</si>
  <si>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</si>
  <si>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</si>
  <si>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</si>
  <si>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</si>
  <si>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</si>
  <si>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</si>
  <si>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</si>
  <si>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</si>
  <si>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</si>
  <si>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</si>
  <si>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</si>
  <si>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</si>
  <si>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</si>
  <si>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</si>
  <si>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</si>
  <si>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</si>
  <si>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</si>
  <si>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</si>
  <si>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</si>
  <si>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</si>
  <si>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</si>
  <si>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</si>
  <si>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</si>
  <si>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</si>
  <si>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</si>
  <si>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</si>
  <si>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</si>
  <si>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</si>
  <si>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</si>
  <si>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</si>
  <si>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</si>
  <si>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</si>
  <si>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</si>
  <si>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</si>
  <si>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</si>
  <si>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</si>
  <si>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</si>
  <si>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</si>
  <si>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</si>
  <si>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</si>
  <si>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</si>
  <si>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</si>
  <si>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</si>
  <si>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</si>
  <si>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</si>
  <si>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</si>
  <si>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</si>
  <si>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</si>
  <si>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</si>
  <si>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</si>
  <si>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</si>
  <si>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</si>
  <si>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</si>
  <si>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</si>
  <si>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</si>
  <si>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</si>
  <si>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</si>
  <si>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</si>
  <si>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</si>
  <si>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</si>
  <si>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</si>
  <si>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</si>
  <si>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</si>
  <si>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</si>
  <si>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</si>
  <si>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</si>
  <si>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</si>
  <si>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</si>
  <si>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</si>
  <si>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</si>
  <si>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</si>
  <si>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</si>
  <si>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</si>
  <si>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</si>
  <si>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</si>
  <si>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</si>
  <si>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</si>
  <si>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</si>
  <si>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</si>
  <si>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</si>
  <si>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</si>
  <si>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</si>
  <si>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</si>
  <si>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</si>
  <si>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</si>
  <si>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</si>
  <si>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</si>
  <si>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</si>
  <si>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</si>
  <si>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</si>
  <si>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</si>
  <si>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</si>
  <si>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</si>
  <si>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</si>
  <si>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</si>
  <si>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</si>
  <si>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</si>
  <si>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</si>
  <si>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</si>
  <si>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</si>
  <si>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</si>
  <si>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</si>
  <si>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</si>
  <si>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</si>
  <si>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</si>
  <si>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</si>
  <si>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</si>
  <si>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</si>
  <si>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</si>
  <si>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</si>
  <si>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</si>
  <si>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</si>
  <si>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</si>
  <si>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</si>
  <si>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</si>
  <si>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</si>
  <si>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</si>
  <si>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</si>
  <si>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</si>
  <si>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</si>
  <si>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</si>
  <si>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</si>
  <si>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</si>
  <si>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</si>
  <si>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</si>
  <si>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</si>
  <si>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</si>
  <si>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</si>
  <si>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</si>
  <si>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</si>
  <si>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</si>
  <si>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</si>
  <si>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</si>
  <si>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</si>
  <si>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</si>
  <si>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</si>
  <si>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</si>
  <si>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</si>
  <si>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</si>
  <si>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</si>
  <si>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</si>
  <si>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</si>
  <si>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</si>
  <si>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</si>
  <si>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</si>
  <si>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</si>
  <si>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</si>
  <si>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</si>
  <si>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</si>
  <si>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</si>
  <si>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</si>
  <si>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</si>
  <si>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</si>
  <si>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</si>
  <si>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</si>
  <si>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</si>
  <si>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</si>
  <si>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</si>
  <si>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</si>
  <si>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</si>
  <si>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</si>
  <si>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</si>
  <si>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</si>
  <si>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</si>
  <si>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</si>
  <si>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</si>
  <si>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</si>
  <si>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</si>
  <si>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</si>
  <si>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</si>
  <si>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</si>
  <si>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</si>
  <si>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</si>
  <si>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</si>
  <si>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</si>
  <si>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</si>
  <si>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</si>
  <si>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</si>
  <si>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</si>
  <si>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</si>
  <si>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</si>
  <si>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</si>
  <si>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</si>
  <si>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</si>
  <si>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</si>
  <si>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</si>
  <si>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</si>
  <si>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</si>
  <si>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</si>
  <si>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</si>
  <si>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</si>
  <si>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</si>
  <si>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</si>
  <si>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</si>
  <si>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</si>
  <si>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</si>
  <si>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</si>
  <si>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</si>
  <si>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</si>
  <si>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</si>
  <si>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</si>
  <si>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</si>
  <si>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</si>
  <si>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</si>
  <si>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</si>
  <si>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</si>
  <si>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</si>
  <si>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</si>
  <si>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</si>
  <si>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</si>
  <si>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</si>
  <si>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</si>
  <si>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</si>
  <si>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</si>
  <si>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</si>
  <si>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</si>
  <si>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</si>
  <si>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</si>
  <si>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</si>
  <si>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</si>
  <si>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</si>
  <si>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</si>
  <si>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</si>
  <si>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</si>
  <si>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</si>
  <si>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</si>
  <si>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</si>
  <si>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</si>
  <si>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</si>
  <si>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</si>
  <si>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</si>
  <si>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</si>
  <si>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</si>
  <si>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</si>
  <si>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</si>
  <si>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</si>
  <si>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</si>
  <si>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</si>
  <si>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</si>
  <si>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</si>
  <si>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</si>
  <si>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</si>
  <si>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</si>
  <si>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</si>
  <si>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</si>
  <si>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</si>
  <si>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</si>
  <si>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</si>
  <si>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</si>
  <si>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</si>
  <si>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</si>
  <si>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</si>
  <si>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</si>
  <si>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</si>
  <si>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</si>
  <si>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</si>
  <si>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</si>
  <si>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</si>
  <si>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</si>
  <si>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</si>
  <si>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</si>
  <si>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</si>
  <si>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</si>
  <si>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</si>
  <si>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</si>
  <si>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</si>
  <si>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</si>
  <si>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</si>
  <si>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</si>
  <si>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</si>
  <si>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</si>
  <si>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</si>
  <si>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</si>
  <si>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</si>
  <si>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</si>
  <si>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</si>
  <si>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</si>
  <si>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</si>
  <si>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</si>
  <si>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</si>
  <si>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</si>
  <si>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</si>
  <si>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</si>
  <si>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</si>
  <si>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</si>
  <si>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</si>
  <si>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</si>
  <si>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</si>
  <si>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</si>
  <si>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</si>
  <si>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</si>
  <si>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</si>
  <si>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</si>
  <si>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</si>
  <si>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</si>
  <si>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</si>
  <si>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</si>
  <si>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</si>
  <si>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</si>
  <si>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</si>
  <si>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</si>
  <si>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</si>
  <si>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</si>
  <si>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</si>
  <si>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</si>
  <si>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</si>
  <si>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</si>
  <si>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</si>
  <si>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</si>
  <si>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</si>
  <si>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</si>
  <si>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</si>
  <si>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</si>
  <si>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</si>
  <si>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</si>
  <si>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</si>
  <si>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</si>
  <si>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</si>
  <si>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</si>
  <si>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</si>
  <si>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</si>
  <si>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</si>
  <si>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</si>
  <si>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</si>
  <si>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</si>
  <si>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</si>
  <si>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</si>
  <si>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</si>
  <si>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</si>
  <si>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</si>
  <si>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</si>
  <si>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</si>
  <si>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</si>
  <si>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</si>
  <si>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</si>
  <si>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</si>
  <si>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</si>
  <si>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</si>
  <si>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</si>
  <si>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</si>
  <si>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</si>
  <si>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</si>
  <si>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</si>
  <si>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</si>
  <si>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</si>
  <si>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</si>
  <si>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</si>
  <si>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</si>
  <si>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</si>
  <si>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</si>
  <si>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</si>
  <si>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</si>
  <si>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</si>
  <si>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</si>
  <si>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</si>
  <si>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</si>
  <si>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</si>
  <si>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</si>
  <si>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</si>
  <si>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</si>
  <si>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</si>
  <si>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</si>
  <si>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</si>
  <si>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</si>
  <si>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</si>
  <si>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</si>
  <si>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</si>
  <si>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</si>
  <si>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</si>
  <si>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</si>
  <si>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</si>
  <si>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</si>
  <si>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</si>
  <si>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</si>
  <si>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</si>
  <si>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</si>
  <si>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</si>
  <si>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</si>
  <si>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</si>
  <si>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</si>
  <si>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</si>
  <si>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</si>
  <si>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</si>
  <si>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</si>
  <si>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</si>
  <si>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</si>
  <si>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</si>
  <si>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</si>
  <si>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</si>
  <si>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</si>
  <si>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</si>
  <si>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</si>
  <si>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</si>
  <si>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</si>
  <si>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</si>
  <si>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</si>
  <si>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</si>
  <si>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</si>
  <si>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</si>
  <si>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</si>
  <si>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</si>
  <si>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</si>
  <si>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</si>
  <si>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</si>
  <si>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</si>
  <si>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</si>
  <si>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</si>
  <si>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</si>
  <si>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</si>
  <si>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</si>
  <si>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</si>
  <si>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</si>
  <si>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</si>
  <si>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</si>
  <si>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</si>
  <si>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</si>
  <si>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</si>
  <si>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</si>
  <si>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</si>
  <si>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</si>
  <si>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</si>
  <si>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</si>
  <si>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</si>
  <si>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</si>
  <si>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</si>
  <si>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</si>
  <si>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</si>
  <si>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</si>
  <si>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</si>
  <si>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</si>
  <si>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</si>
  <si>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</si>
  <si>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</si>
  <si>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</si>
  <si>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</si>
  <si>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</si>
  <si>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</si>
  <si>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</si>
  <si>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</si>
  <si>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</si>
  <si>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</si>
  <si>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</si>
  <si>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</si>
  <si>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</si>
  <si>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</si>
  <si>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</si>
  <si>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</si>
  <si>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</si>
  <si>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</si>
  <si>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</si>
  <si>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</si>
  <si>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</si>
  <si>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</si>
  <si>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</si>
  <si>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</si>
  <si>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</si>
  <si>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</si>
  <si>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</si>
  <si>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</si>
  <si>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</si>
  <si>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</si>
  <si>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</si>
  <si>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</si>
  <si>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</si>
  <si>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</si>
  <si>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</si>
  <si>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</si>
  <si>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</si>
  <si>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</si>
  <si>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</si>
  <si>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</si>
  <si>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</si>
  <si>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</si>
  <si>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</si>
  <si>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</si>
  <si>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</si>
  <si>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</si>
  <si>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</si>
  <si>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</si>
  <si>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</si>
  <si>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</si>
  <si>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</si>
  <si>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</si>
  <si>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</si>
  <si>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</si>
  <si>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</si>
  <si>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</si>
  <si>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</si>
  <si>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</si>
  <si>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</si>
  <si>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</si>
  <si>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</si>
  <si>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</si>
  <si>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</si>
  <si>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</si>
  <si>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</si>
  <si>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</si>
  <si>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</si>
  <si>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</si>
  <si>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</si>
  <si>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</si>
  <si>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</si>
  <si>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</si>
  <si>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</si>
  <si>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</si>
  <si>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</si>
  <si>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</si>
  <si>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</si>
  <si>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</si>
  <si>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</si>
  <si>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</si>
  <si>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</si>
  <si>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</si>
  <si>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</si>
  <si>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</si>
  <si>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</si>
  <si>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</si>
  <si>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</si>
  <si>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</si>
  <si>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</si>
  <si>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</si>
  <si>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</si>
  <si>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</si>
  <si>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</si>
  <si>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</si>
  <si>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</si>
  <si>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</si>
  <si>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</si>
  <si>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</si>
  <si>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</si>
  <si>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</si>
  <si>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</si>
  <si>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</si>
  <si>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</si>
  <si>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</si>
  <si>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</si>
  <si>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</si>
  <si>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</si>
  <si>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</si>
  <si>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</si>
  <si>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</si>
  <si>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</si>
  <si>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</si>
  <si>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</si>
  <si>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</si>
  <si>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</si>
  <si>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</si>
  <si>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</si>
  <si>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</si>
  <si>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</si>
  <si>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</si>
  <si>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</si>
  <si>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</si>
  <si>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</si>
  <si>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</si>
  <si>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</si>
  <si>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</si>
  <si>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</si>
  <si>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</si>
  <si>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</si>
  <si>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</si>
  <si>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</si>
  <si>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</si>
  <si>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</si>
  <si>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</si>
  <si>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</si>
  <si>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</si>
  <si>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</si>
  <si>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</si>
  <si>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</si>
  <si>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</si>
  <si>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</si>
  <si>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</si>
  <si>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</si>
  <si>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</si>
  <si>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</si>
  <si>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</si>
  <si>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</si>
  <si>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</si>
  <si>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</si>
  <si>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</si>
  <si>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</si>
  <si>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</si>
  <si>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</si>
  <si>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</si>
  <si>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</si>
  <si>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</si>
  <si>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</si>
  <si>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</si>
  <si>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</si>
  <si>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</si>
  <si>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</si>
  <si>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</si>
  <si>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</si>
  <si>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</si>
  <si>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</si>
  <si>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</si>
  <si>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</si>
  <si>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</si>
  <si>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t>＊統計單位：人、人次。</t>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</si>
  <si>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</si>
  <si>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</si>
  <si>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</si>
  <si>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</si>
  <si>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</si>
  <si>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</si>
  <si>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</si>
  <si>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4" type="noConversion"/>
  </si>
  <si>
    <t>（五）未辦理財團法人登記數：寺廟依辦理寺廟登記須知完成寺廟登記程序但後續未申請許可設立為財團法人制寺廟者。</t>
    <phoneticPr fontId="1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</si>
  <si>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4" type="noConversion"/>
  </si>
  <si>
    <t>(一)社區：依「社區發展工作綱要」第2條規定，係指「經鄉(鎮、市、區)社區發展主管機關劃定，供為依法設立社區發展協會，推動社區發展工作之組織與活動區域」。</t>
    <phoneticPr fontId="14"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</si>
  <si>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</si>
  <si>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</si>
  <si>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</si>
  <si>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</si>
  <si>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</si>
  <si>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</si>
  <si>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</si>
  <si>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</si>
  <si>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</si>
  <si>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</si>
  <si>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4" type="noConversion"/>
  </si>
  <si>
    <r>
      <t>(115</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5"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</si>
  <si>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</si>
  <si>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</si>
  <si>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</si>
  <si>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</si>
  <si>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</si>
  <si>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</si>
  <si>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</si>
  <si>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</si>
  <si>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</si>
  <si>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</si>
  <si>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年第一季</t>
    </r>
    <r>
      <rPr>
        <sz val="10"/>
        <color theme="1"/>
        <rFont val="Times New Roman"/>
        <family val="1"/>
      </rPr>
      <t>)</t>
    </r>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</si>
  <si>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</si>
  <si>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</si>
  <si>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</si>
  <si>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(115</t>
    </r>
    <r>
      <rPr>
        <sz val="10"/>
        <rFont val="新細明體"/>
        <family val="1"/>
        <charset val="136"/>
      </rPr>
      <t>年第一季</t>
    </r>
    <r>
      <rPr>
        <sz val="10"/>
        <rFont val="Times New Roman"/>
        <family val="1"/>
      </rPr>
      <t>)</t>
    </r>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</si>
  <si>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</si>
  <si>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</si>
  <si>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</si>
  <si>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</si>
  <si>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</si>
  <si>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</si>
  <si>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(114</t>
    </r>
    <r>
      <rPr>
        <sz val="10"/>
        <rFont val="新細明體"/>
        <family val="1"/>
        <charset val="136"/>
      </rPr>
      <t>年下半年度</t>
    </r>
    <r>
      <rPr>
        <sz val="10"/>
        <rFont val="Times New Roman"/>
        <family val="1"/>
      </rPr>
      <t>)</t>
    </r>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</si>
  <si>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</si>
  <si>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</si>
  <si>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</si>
  <si>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</si>
  <si>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</si>
  <si>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</si>
  <si>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</si>
  <si>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</si>
  <si>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</si>
  <si>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</si>
  <si>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</si>
  <si>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</si>
  <si>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</si>
  <si>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</si>
  <si>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</si>
  <si>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</si>
  <si>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</si>
  <si>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</si>
  <si>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4" type="noConversion"/>
  </si>
  <si>
    <t>臺東縣池上鄉公所</t>
    <phoneticPr fontId="5" type="noConversion"/>
  </si>
  <si>
    <t>聯絡人：吳政道</t>
    <phoneticPr fontId="5" type="noConversion"/>
  </si>
  <si>
    <t>電話：089-826041#103</t>
    <phoneticPr fontId="5" type="noConversion"/>
  </si>
  <si>
    <t>電子信箱：</t>
    <phoneticPr fontId="5" type="noConversion"/>
  </si>
  <si>
    <t xml:space="preserve">csh0003@cs.taitung.gov.tw
</t>
    <phoneticPr fontId="5" type="noConversion"/>
  </si>
  <si>
    <t>傳真：089-864705</t>
    <phoneticPr fontId="5" type="noConversion"/>
  </si>
  <si>
    <t>服務單位：池上鄉公所主計室</t>
    <phoneticPr fontId="5" type="noConversion"/>
  </si>
  <si>
    <t>「臺東縣池上鄉公庫收支」統計資料背景說明</t>
    <phoneticPr fontId="5" type="noConversion"/>
  </si>
  <si>
    <t>＊編製單位： 臺東縣池上鄉公所財政課</t>
    <phoneticPr fontId="5" type="noConversion"/>
  </si>
  <si>
    <t>＊聯絡電話：089-826041#107</t>
  </si>
  <si>
    <t>＊傳真：089-864705</t>
  </si>
  <si>
    <t>＊電子信箱：csf0009@cs.taitung.gov.tw</t>
  </si>
  <si>
    <t>＊電子媒體：
（◎）線上書刊及資料庫，網址：池上鄉公所全球資訊網https://www.cs.gov.tw/home/index.php/news/financial-and-statistical-information）「資訊公開\統計年報\115年臺東縣池上鄉公所預告統計資料發布時間表」</t>
    <phoneticPr fontId="5" type="noConversion"/>
  </si>
  <si>
    <t>＊發布機關、單位：臺東縣池上鄉公所主計室</t>
  </si>
  <si>
    <t>＊編製單位：臺東縣池上鄉公所清潔隊</t>
  </si>
  <si>
    <t>＊聯絡電話：089-826041#126</t>
  </si>
  <si>
    <t>＊電子信箱：cs011i@cs.taitung.gov.tw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</si>
  <si>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</si>
  <si>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</si>
  <si>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t>＊編製單位：臺東縣池上鄉公所建設課</t>
  </si>
  <si>
    <t>＊聯絡電話：089-826041 #111</t>
  </si>
  <si>
    <t>＊電子信箱：6000aa0003@cs.taitung.gov.tw</t>
  </si>
  <si>
    <t>＊書面： （ ）新聞稿 （◎）報表</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</si>
  <si>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</si>
  <si>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r>
      <t>「臺東縣池上</t>
    </r>
    <r>
      <rPr>
        <b/>
        <sz val="14"/>
        <color theme="1"/>
        <rFont val="標楷體"/>
        <family val="4"/>
        <charset val="136"/>
      </rPr>
      <t>鄉</t>
    </r>
    <r>
      <rPr>
        <b/>
        <sz val="14"/>
        <color indexed="8"/>
        <rFont val="標楷體"/>
        <family val="4"/>
        <charset val="136"/>
      </rPr>
      <t>資源回收量」統計資料背景說明</t>
    </r>
    <phoneticPr fontId="5" type="noConversion"/>
  </si>
  <si>
    <r>
      <t>「臺東縣池上</t>
    </r>
    <r>
      <rPr>
        <b/>
        <sz val="14"/>
        <color theme="1"/>
        <rFont val="標楷體"/>
        <family val="4"/>
        <charset val="136"/>
      </rPr>
      <t>鄉</t>
    </r>
    <r>
      <rPr>
        <b/>
        <sz val="14"/>
        <color indexed="8"/>
        <rFont val="標楷體"/>
        <family val="4"/>
        <charset val="136"/>
      </rPr>
      <t>一般垃圾及廚餘清理狀況」統計資料背景說明</t>
    </r>
    <phoneticPr fontId="5" type="noConversion"/>
  </si>
  <si>
    <r>
      <t>「臺東縣池</t>
    </r>
    <r>
      <rPr>
        <b/>
        <sz val="14"/>
        <color theme="1"/>
        <rFont val="標楷體"/>
        <family val="4"/>
        <charset val="136"/>
      </rPr>
      <t>上鄉</t>
    </r>
    <r>
      <rPr>
        <b/>
        <sz val="14"/>
        <rFont val="標楷體"/>
        <family val="4"/>
        <charset val="136"/>
      </rPr>
      <t>路外停車位概況</t>
    </r>
    <r>
      <rPr>
        <b/>
        <sz val="14"/>
        <color indexed="8"/>
        <rFont val="標楷體"/>
        <family val="4"/>
        <charset val="136"/>
      </rPr>
      <t>」統計資料背景說明</t>
    </r>
    <phoneticPr fontId="5" type="noConversion"/>
  </si>
  <si>
    <t>「臺東縣池上鄉路邊停車位概況－身心障礙者專用停車位」
統計資料背景說明</t>
    <phoneticPr fontId="5" type="noConversion"/>
  </si>
  <si>
    <t>＊編製單位：臺東縣池上鄉公所社會課</t>
  </si>
  <si>
    <t>＊聯絡電話：089-826041 #136</t>
  </si>
  <si>
    <t>＊電子信箱：cs0119@cs.taitung.gov.tw</t>
  </si>
  <si>
    <t xml:space="preserve">＊書面：       （ ）新聞稿   （◎）報表  </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</si>
  <si>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</si>
  <si>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</si>
  <si>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＊聯絡電話：089-826041 #135</t>
  </si>
  <si>
    <t>＊電子信箱：6000ak0011@cs.taitung.gov.tw</t>
  </si>
  <si>
    <t>「臺東縣池上鄉推行社區發展工作概況」統計資料背景說明</t>
    <phoneticPr fontId="5" type="noConversion"/>
  </si>
  <si>
    <t>「臺東縣池上鄉環保人員概況」統計資料背景說明</t>
    <phoneticPr fontId="5" type="noConversion"/>
  </si>
  <si>
    <t>＊聯絡電話：089-826041 #126</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</si>
  <si>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</si>
  <si>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「臺東縣池上鄉垃圾回收清除車輛數」統計資料背景說明</t>
    <phoneticPr fontId="5" type="noConversion"/>
  </si>
  <si>
    <t>「臺東縣池上鄉垃圾處理場(廠)數」統計資料背景說明</t>
    <phoneticPr fontId="5" type="noConversion"/>
  </si>
  <si>
    <t>「臺東縣池上鄉環境保護預算概況」統計資料背景說明</t>
    <phoneticPr fontId="5" type="noConversion"/>
  </si>
  <si>
    <t>「臺東縣池上鄉環境保護決算概況」統計資料背景說明</t>
    <phoneticPr fontId="5" type="noConversion"/>
  </si>
  <si>
    <t>「臺東縣池上鄉治山防災整體治理工程」統計資料背景說明</t>
    <phoneticPr fontId="5" type="noConversion"/>
  </si>
  <si>
    <t>＊聯絡電話：089-826041 #112</t>
  </si>
  <si>
    <t>＊電子信箱：6000ac0007@cs.taitung.gov.tw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</si>
  <si>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</si>
  <si>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「臺東縣池上鄉辦理調解業務概況」統計資料背景說明</t>
    <phoneticPr fontId="5" type="noConversion"/>
  </si>
  <si>
    <t>＊編製單位：臺東縣池上鄉公所民政課</t>
  </si>
  <si>
    <t>＊聯絡電話：089-826041 #129</t>
  </si>
  <si>
    <t>＊電子信箱：6000ab0009@cs.taitung.gov.tw</t>
  </si>
  <si>
    <t>「臺東縣池上鄉調解委員會組織概況」統計資料背景說明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</si>
  <si>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</si>
  <si>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「臺東縣池上鄉辦理調解方式概況」統計資料背景說明</t>
    <phoneticPr fontId="5" type="noConversion"/>
  </si>
  <si>
    <t>「臺東縣池上鄉宗教財團法人概況」統計資料背景說明</t>
    <phoneticPr fontId="5" type="noConversion"/>
  </si>
  <si>
    <t>＊電子信箱：6000ab0002@cs.taitung.gov.tw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</si>
  <si>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</si>
  <si>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「臺東縣池上鄉寺廟登記概況」統計資料背景說明</t>
    <phoneticPr fontId="5" type="noConversion"/>
  </si>
  <si>
    <t>「臺東縣池上鄉教會（堂）概況」統計資料背景說明</t>
    <phoneticPr fontId="5" type="noConversion"/>
  </si>
  <si>
    <t>＊聯絡電話：089-826041 #185</t>
    <phoneticPr fontId="14" type="noConversion"/>
  </si>
  <si>
    <t>＊聯絡電話：089-826041 #185</t>
    <phoneticPr fontId="14"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</si>
  <si>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</si>
  <si>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</si>
  <si>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＊聯絡電話：089-826041 #137</t>
  </si>
  <si>
    <t>＊電子信箱：6000ak0002@cs.taitung.gov.tw</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</si>
  <si>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</si>
  <si>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「臺東縣池上鄉骨灰(骸)存放設施使用概況」統計資料背景說明</t>
    <phoneticPr fontId="5" type="noConversion"/>
  </si>
  <si>
    <t>「臺東縣池上鄉殯葬管理業務概況」統計資料背景說明</t>
    <phoneticPr fontId="5" type="noConversion"/>
  </si>
  <si>
    <t>「臺東縣池上鄉殯儀館設施概況」統計資料背景說明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</si>
  <si>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</si>
  <si>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「臺東縣池上鄉火化場設施概況」統計資料背景說明</t>
    <phoneticPr fontId="5" type="noConversion"/>
  </si>
  <si>
    <t>「臺東縣池上鄉農路改善及維護工程」統計資料背景說明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</si>
  <si>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</si>
  <si>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「臺東縣池上鄉都市計畫區域內公共工程實施數量」統計資料背景說明</t>
    <phoneticPr fontId="5" type="noConversion"/>
  </si>
  <si>
    <t>「臺東縣池上鄉都市計畫公共設施用地已取得面積」統計資料背景說明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</si>
  <si>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</si>
  <si>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</si>
  <si>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</si>
  <si>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「臺東縣池上鄉農耕土地面積」統計資料背景說明</t>
    <phoneticPr fontId="5" type="noConversion"/>
  </si>
  <si>
    <t>＊編製單位：臺東縣池上鄉公所農觀課</t>
  </si>
  <si>
    <t>＊聯絡電話：089-826041 #119</t>
  </si>
  <si>
    <t>＊電子信箱：csg0011@cs.taitung.gov.tw</t>
  </si>
  <si>
    <t>「臺東縣池上鄉天然災害水土保持設施損失情形」統計資料背景說明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</si>
  <si>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</si>
  <si>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r>
      <t>＊發布機關、單位：臺東縣池上鄉</t>
    </r>
    <r>
      <rPr>
        <sz val="14"/>
        <color theme="1"/>
        <rFont val="標楷體"/>
        <family val="4"/>
        <charset val="136"/>
      </rPr>
      <t>公所主計室</t>
    </r>
    <phoneticPr fontId="5" type="noConversion"/>
  </si>
  <si>
    <r>
      <t>＊統計地區範圍及對象：以</t>
    </r>
    <r>
      <rPr>
        <sz val="13.5"/>
        <color theme="1"/>
        <rFont val="標楷體"/>
        <family val="4"/>
        <charset val="136"/>
      </rPr>
      <t>本鄉</t>
    </r>
    <r>
      <rPr>
        <sz val="13.5"/>
        <color indexed="8"/>
        <rFont val="標楷體"/>
        <family val="4"/>
        <charset val="136"/>
      </rPr>
      <t>公庫現金收支事項為統計範圍及對象。</t>
    </r>
    <phoneticPr fontId="5" type="noConversion"/>
  </si>
  <si>
    <t>資料項目：獨居老人服務概況</t>
    <phoneticPr fontId="5" type="noConversion"/>
  </si>
  <si>
    <r>
      <t>(114</t>
    </r>
    <r>
      <rPr>
        <sz val="10"/>
        <color theme="1"/>
        <rFont val="新細明體"/>
        <family val="1"/>
        <charset val="136"/>
      </rPr>
      <t>年</t>
    </r>
    <r>
      <rPr>
        <sz val="10"/>
        <color theme="1"/>
        <rFont val="Times New Roman"/>
        <family val="1"/>
      </rPr>
      <t>)</t>
    </r>
    <phoneticPr fontId="5" type="noConversion"/>
  </si>
  <si>
    <t>＊時效：2個月又5日。</t>
    <phoneticPr fontId="5" type="noConversion"/>
  </si>
  <si>
    <t>＊預告發布日期（含預告方式及週期）：年度終了後2個月又5日內以公務統計報表發布(預定發布時間如遇例假日則順延至次一工作日)。</t>
    <phoneticPr fontId="5" type="noConversion"/>
  </si>
  <si>
    <t>＊時效：10日；12月之資料為25日</t>
    <phoneticPr fontId="5" type="noConversion"/>
  </si>
  <si>
    <t>＊預告發布日期（含預告方式及週期）：次月10日前以公務統計報表發布，其中12月之資料於次年1月25日前發布(預定發布時間如遇例假日則順延至次一工作日)。</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</si>
  <si>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12</t>
    </r>
    <r>
      <rPr>
        <sz val="11"/>
        <color theme="1"/>
        <rFont val="標楷體"/>
        <family val="4"/>
        <charset val="136"/>
      </rPr>
      <t>日</t>
    </r>
    <phoneticPr fontId="5" type="noConversion"/>
  </si>
  <si>
    <r>
      <t>(三)</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五日前編報，另於決算數產生時編製修正表，其資料應與總決算書內「歲入來源別決算表」及「歲出政事別決算表」相符。</t>
    </r>
    <phoneticPr fontId="5" type="noConversion"/>
  </si>
  <si>
    <r>
      <t>(115</t>
    </r>
    <r>
      <rPr>
        <sz val="10"/>
        <color theme="1"/>
        <rFont val="新細明體"/>
        <family val="1"/>
        <charset val="136"/>
      </rPr>
      <t>年</t>
    </r>
    <r>
      <rPr>
        <sz val="10"/>
        <color theme="1"/>
        <rFont val="Times New Roman"/>
        <family val="1"/>
      </rPr>
      <t>)</t>
    </r>
    <phoneticPr fontId="5" type="noConversion"/>
  </si>
  <si>
    <t>＊預告發布日期（含預告方式及週期）：期間開始三月二十日前以公務統計報表發布(預定發布時間如遇例假日則順延至次一工作日)。</t>
    <phoneticPr fontId="5" type="noConversion"/>
  </si>
  <si>
    <t>＊時效：3個月又20日。</t>
    <phoneticPr fontId="5" type="noConversion"/>
  </si>
  <si>
    <t>＊預告發布日期（含預告方式及週期）：次年4月20日前以公務統計報表發布(預定發布時間如遇例假日則順延至次一工作日)。</t>
    <phoneticPr fontId="5" type="noConversion"/>
  </si>
  <si>
    <t>＊時效：1個月又25日。</t>
    <phoneticPr fontId="5" type="noConversion"/>
  </si>
  <si>
    <t>＊預告發布日期（含預告方式及週期）：次年2月25日前以公務統計報表發布(預定發布時間如遇例假日則順延至次一工作日)。</t>
    <phoneticPr fontId="5"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</si>
  <si>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14" type="noConversion"/>
  </si>
  <si>
    <t>＊預告發布日期（含預告方式及週期）：每季終了後15日內以公務統計報表發布(預定發布時間如遇例假日則順延至次一工作日)。</t>
    <phoneticPr fontId="5" type="noConversion"/>
  </si>
  <si>
    <t>「臺東縣池上鄉路邊停車位概況」統計資料背景說明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</si>
  <si>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</si>
  <si>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</si>
  <si>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「臺東縣池上鄉路外停車位概況－身心障礙者專用停車位」
統計資料背景說明</t>
    <phoneticPr fontId="5" type="noConversion"/>
  </si>
  <si>
    <t>＊同步發送單位（說明資料發布時同步發送之單位或可同步查得該資料之網址）：臺東縣政府交通及觀光發展處交通事務科。</t>
    <phoneticPr fontId="5" type="noConversion"/>
  </si>
  <si>
    <t>＊同步發送單位（說明資料發布時同步發送之單位或可同步查得該資料之網址）：臺東縣政府交通及觀光發展處交通事務科。</t>
    <phoneticPr fontId="5" type="noConversion"/>
  </si>
  <si>
    <t>「臺東縣池上鄉路外停車位概況－電動汽車充電專用停車位」
統計資料背景說明</t>
    <phoneticPr fontId="5" type="noConversion"/>
  </si>
  <si>
    <t>＊時效：15日。</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</si>
  <si>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</si>
  <si>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</si>
  <si>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「臺東縣池上鄉路邊停車位概況－電動汽車充電專用停車位」
統計資料背景說明</t>
    <phoneticPr fontId="5" type="noConversion"/>
  </si>
  <si>
    <t>「臺東縣池上鄉孕婦及育有六歲以下兒童者停車位概況」
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</si>
  <si>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</si>
  <si>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</si>
  <si>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「臺東縣池上鄉獨居老人服務概況」統計資料背景說明</t>
    <phoneticPr fontId="5"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</si>
  <si>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5"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</si>
  <si>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14" type="noConversion"/>
  </si>
  <si>
    <t>(三)期底安裝緊急救援裝置人數：
指為協助獨居老人於遇有突發或緊急危難時，能獲得及時救援所安裝緊急救援裝置之期底人數，不含服務期間拆機人數。</t>
    <phoneticPr fontId="14"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</si>
  <si>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14"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</si>
  <si>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5" type="noConversion"/>
  </si>
  <si>
    <t>＊統計指標編製方法與資料來源說明：
依據本所所報獨居老人服務概況資料彙編。</t>
    <phoneticPr fontId="5"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</si>
  <si>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14"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</si>
  <si>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14" type="noConversion"/>
  </si>
  <si>
    <t>＊時效：30日。</t>
    <phoneticPr fontId="5" type="noConversion"/>
  </si>
  <si>
    <t>「臺東縣池上鄉垃圾處理場(廠)及垃圾回收清除車輛統計」
統計資料背景說明</t>
    <phoneticPr fontId="5" type="noConversion"/>
  </si>
  <si>
    <t>＊時效（指統計標準時間至資料發布時間之間隔時間）：1個月又25日。</t>
    <phoneticPr fontId="14" type="noConversion"/>
  </si>
  <si>
    <t>＊預告發布日期（含預告方式及週期）：年度終了後1個月又25日內(若遇例假日順延)以公務統計報表發布。</t>
    <phoneticPr fontId="14" type="noConversion"/>
  </si>
  <si>
    <t>＊統計地區範圍及對象：凡轄內依據監督寺廟條例及寺廟登記相關規定，領有寺廟登記證者，均為統計對象。</t>
    <phoneticPr fontId="5"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</si>
  <si>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14" type="noConversion"/>
  </si>
  <si>
    <t>＊時效：1個月又25日。</t>
    <phoneticPr fontId="14" type="noConversion"/>
  </si>
  <si>
    <t>＊預告發布日期（含預告方式及週期）：每年終了後1個月又25日內以公務統計報表發布(預定發布時間如遇例假日則順延至次一工作日)。</t>
    <phoneticPr fontId="14" type="noConversion"/>
  </si>
  <si>
    <r>
      <t>(114</t>
    </r>
    <r>
      <rPr>
        <sz val="10"/>
        <color theme="1"/>
        <rFont val="細明體"/>
        <family val="3"/>
        <charset val="136"/>
      </rPr>
      <t>年</t>
    </r>
    <r>
      <rPr>
        <sz val="10"/>
        <color theme="1"/>
        <rFont val="Times New Roman"/>
        <family val="1"/>
      </rPr>
      <t>)</t>
    </r>
    <phoneticPr fontId="5" type="noConversion"/>
  </si>
  <si>
    <t>＊預告發布日期（含預告方式及週期）：次年四月五日前以公務統計報表發布(預定發布時間如遇例假日則順延至次一工作日)。</t>
    <phoneticPr fontId="5" type="noConversion"/>
  </si>
  <si>
    <t>＊時效：4個月又5日。</t>
    <phoneticPr fontId="5" type="noConversion"/>
  </si>
  <si>
    <t>＊時效：4個月又5日。</t>
    <phoneticPr fontId="5" type="noConversion"/>
  </si>
  <si>
    <t>＊時效：4個月又5日。</t>
    <phoneticPr fontId="5" type="noConversion"/>
  </si>
  <si>
    <t>＊預告發布日期（含預告方式及週期）：每年終了後4個月又五日內以公務統計報表發布(預定發布時間如遇例假日則順延至次一工作日)。</t>
    <phoneticPr fontId="5" type="noConversion"/>
  </si>
  <si>
    <t>＊預告發布日期（含預告方式及週期）：次年4月五日前以公務統計報表發布(預定發布時間如遇例假日則順延至次一工作日)。</t>
    <phoneticPr fontId="5" type="noConversion"/>
  </si>
  <si>
    <t>＊時效：4個月又5日。</t>
    <phoneticPr fontId="5" type="noConversion"/>
  </si>
  <si>
    <r>
      <t>5</t>
    </r>
    <r>
      <rPr>
        <sz val="11"/>
        <color theme="1"/>
        <rFont val="細明體"/>
        <family val="3"/>
        <charset val="136"/>
      </rPr>
      <t>月</t>
    </r>
    <r>
      <rPr>
        <sz val="11"/>
        <color theme="1"/>
        <rFont val="Times New Roman"/>
        <family val="1"/>
      </rPr>
      <t>5</t>
    </r>
    <r>
      <rPr>
        <sz val="11"/>
        <color theme="1"/>
        <rFont val="細明體"/>
        <family val="3"/>
        <charset val="136"/>
      </rPr>
      <t>日</t>
    </r>
    <phoneticPr fontId="5" type="noConversion"/>
  </si>
  <si>
    <t>＊時效：5個月又5日。</t>
    <phoneticPr fontId="5" type="noConversion"/>
  </si>
  <si>
    <t>＊預告發布日期（含預告方式及週期）：年度終了後5個月又5日內以公務統計報表發布(預定發布時間如遇例假日則順延至次一工作日)。</t>
    <phoneticPr fontId="5" type="noConversion"/>
  </si>
  <si>
    <t>＊時效：5個月又5日。</t>
    <phoneticPr fontId="5" type="noConversion"/>
  </si>
  <si>
    <t>＊預告發布日期（含預告方式及週期）：次年5月5日前以公務統計報表發布(預定發布時間如遇例假日則順延至次一工作日)。</t>
    <phoneticPr fontId="5" type="noConversion"/>
  </si>
  <si>
    <t>＊時效：5個月又5日。</t>
    <phoneticPr fontId="14" type="noConversion"/>
  </si>
  <si>
    <t>＊預告發布日期（含預告方式及週期）：年度終了後5個月又5日內以公務統計報表發布(預定發布時間如遇例假日則順延至次一工作日)。</t>
    <phoneticPr fontId="14" type="noConversion"/>
  </si>
  <si>
    <t>＊預告發布日期（含預告方式及週期）：年度終了後5個月又5日內以公務統計報表發布(預定發布時間如遇例假日則順延至次一工作日)。</t>
    <phoneticPr fontId="14" type="noConversion"/>
  </si>
  <si>
    <t>＊時效：5個月又5日。</t>
    <phoneticPr fontId="14" type="noConversion"/>
  </si>
  <si>
    <t>＊預告發布日期（含預告方式及週期）：年度終了後5個月又五日內以公務統計報表發布(預定發布時間如遇例假日則順延至次一工作日)。</t>
    <phoneticPr fontId="14" type="noConversion"/>
  </si>
  <si>
    <r>
      <t>4</t>
    </r>
    <r>
      <rPr>
        <sz val="11"/>
        <color theme="1"/>
        <rFont val="細明體"/>
        <family val="3"/>
        <charset val="136"/>
      </rPr>
      <t>月</t>
    </r>
    <r>
      <rPr>
        <sz val="11"/>
        <color theme="1"/>
        <rFont val="Times New Roman"/>
        <family val="1"/>
      </rPr>
      <t>7</t>
    </r>
    <r>
      <rPr>
        <sz val="11"/>
        <color theme="1"/>
        <rFont val="細明體"/>
        <family val="3"/>
        <charset val="136"/>
      </rPr>
      <t>日</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</si>
  <si>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</si>
  <si>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</si>
  <si>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池上鄉公所</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</si>
  <si>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</si>
  <si>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</si>
  <si>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</si>
  <si>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</si>
  <si>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</si>
  <si>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</si>
  <si>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</si>
  <si>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</si>
  <si>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</si>
  <si>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</si>
  <si>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</si>
  <si>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</si>
  <si>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</si>
  <si>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</si>
  <si>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</si>
  <si>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</si>
  <si>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</si>
  <si>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</si>
  <si>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</si>
  <si>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</si>
  <si>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</si>
  <si>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</si>
  <si>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</si>
  <si>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</si>
  <si>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</si>
  <si>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</si>
  <si>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</si>
  <si>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</si>
  <si>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</si>
  <si>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</si>
  <si>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</si>
  <si>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</si>
  <si>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</si>
  <si>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</si>
  <si>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</si>
  <si>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</si>
  <si>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</si>
  <si>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</si>
  <si>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</si>
  <si>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</si>
  <si>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</si>
  <si>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</si>
  <si>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</si>
  <si>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</si>
  <si>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</si>
  <si>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</si>
  <si>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</si>
  <si>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</si>
  <si>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</si>
  <si>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</si>
  <si>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</si>
  <si>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</si>
  <si>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</si>
  <si>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</si>
  <si>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</si>
  <si>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</si>
  <si>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</si>
  <si>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</si>
  <si>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</si>
  <si>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</si>
  <si>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</si>
  <si>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</si>
  <si>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</si>
  <si>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</si>
  <si>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</si>
  <si>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</si>
  <si>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</si>
  <si>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</si>
  <si>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</si>
  <si>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</si>
  <si>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</si>
  <si>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</si>
  <si>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</si>
  <si>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</si>
  <si>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</si>
  <si>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</si>
  <si>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</si>
  <si>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</si>
  <si>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</si>
  <si>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</si>
  <si>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</si>
  <si>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</si>
  <si>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</si>
  <si>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</si>
  <si>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</si>
  <si>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</si>
  <si>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</si>
  <si>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</si>
  <si>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</si>
  <si>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</si>
  <si>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</si>
  <si>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</si>
  <si>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</si>
  <si>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</si>
  <si>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</si>
  <si>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</si>
  <si>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</si>
  <si>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</si>
  <si>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</si>
  <si>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</si>
  <si>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</si>
  <si>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</si>
  <si>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</si>
  <si>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</si>
  <si>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</si>
  <si>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</si>
  <si>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</si>
  <si>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</si>
  <si>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</si>
  <si>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</si>
  <si>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</si>
  <si>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</si>
  <si>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</si>
  <si>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21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</si>
  <si>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</si>
  <si>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</si>
  <si>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</si>
  <si>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(114年12月)</t>
    <phoneticPr fontId="5" type="noConversion"/>
  </si>
  <si>
    <t>公  開  類</t>
  </si>
  <si>
    <t>編製機關</t>
  </si>
  <si>
    <t>清潔隊</t>
    <phoneticPr fontId="98" type="noConversion"/>
  </si>
  <si>
    <t>返回發布時間表</t>
    <phoneticPr fontId="5"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</si>
  <si>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</si>
  <si>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</si>
  <si>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</si>
  <si>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</si>
  <si>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9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</si>
  <si>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</si>
  <si>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</si>
  <si>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</si>
  <si>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</si>
  <si>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</si>
  <si>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</si>
  <si>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</si>
  <si>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</si>
  <si>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</si>
  <si>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</si>
  <si>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</si>
  <si>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</si>
  <si>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</si>
  <si>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</si>
  <si>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</si>
  <si>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</si>
  <si>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</si>
  <si>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</si>
  <si>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</si>
  <si>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</si>
  <si>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</si>
  <si>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</si>
  <si>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</si>
  <si>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</si>
  <si>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</si>
  <si>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</si>
  <si>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</si>
  <si>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</si>
  <si>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</si>
  <si>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填表</t>
  </si>
  <si>
    <t>審核</t>
  </si>
  <si>
    <t>業務主管人員</t>
  </si>
  <si>
    <t>主辦統計人員</t>
  </si>
  <si>
    <t>機關首長</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</si>
  <si>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</si>
  <si>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</si>
  <si>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</si>
  <si>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t>
  </si>
  <si>
    <t>-</t>
    <phoneticPr fontId="14" type="noConversion"/>
  </si>
  <si>
    <t>其他金屬製品</t>
    <phoneticPr fontId="14" type="noConversion"/>
  </si>
  <si>
    <t>中華民國115年1月6日編製</t>
    <phoneticPr fontId="98" type="noConversion"/>
  </si>
  <si>
    <t xml:space="preserve"> 中華民國114年12月                      單位：公斤</t>
    <phoneticPr fontId="98" type="noConversion"/>
  </si>
  <si>
    <t xml:space="preserve"> 公　開　類 </t>
  </si>
  <si>
    <t>清潔隊</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</si>
  <si>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</si>
  <si>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</si>
  <si>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</si>
  <si>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</si>
  <si>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</si>
  <si>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</si>
  <si>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</si>
  <si>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</si>
  <si>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</si>
  <si>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</si>
  <si>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</si>
  <si>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總計</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</si>
  <si>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</si>
  <si>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</si>
  <si>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</si>
  <si>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</si>
  <si>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　　本月產生垃圾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</si>
  <si>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</si>
  <si>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</si>
  <si>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</si>
  <si>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</si>
  <si>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</si>
  <si>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</si>
  <si>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</si>
  <si>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回收再利用</t>
    <phoneticPr fontId="23" type="noConversion"/>
  </si>
  <si>
    <t>堆  肥</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</si>
  <si>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</si>
  <si>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</si>
  <si>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</si>
  <si>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</si>
  <si>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</si>
  <si>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</si>
  <si>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</si>
  <si>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</si>
  <si>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</si>
  <si>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114　年　12　月                                  單位：公噸</t>
    <phoneticPr fontId="23" type="noConversion"/>
  </si>
  <si>
    <t>中華民國115 年01 月 05日編製</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</si>
  <si>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</si>
  <si>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</si>
  <si>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建設課</t>
    <phoneticPr fontId="5" type="noConversion"/>
  </si>
  <si>
    <t>回發布時間表</t>
  </si>
  <si>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</si>
  <si>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</si>
  <si>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</si>
  <si>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</si>
  <si>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</si>
  <si>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</si>
  <si>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</si>
  <si>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</si>
  <si>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</si>
  <si>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</si>
  <si>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</si>
  <si>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</si>
  <si>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</si>
  <si>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</si>
  <si>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</si>
  <si>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</si>
  <si>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</si>
  <si>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</si>
  <si>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</si>
  <si>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</si>
  <si>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</si>
  <si>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</si>
  <si>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</si>
  <si>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</si>
  <si>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</si>
  <si>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</si>
  <si>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</si>
  <si>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中華民國114年第4季</t>
    <phoneticPr fontId="5" type="noConversion"/>
  </si>
  <si>
    <t>2522-14-03-3</t>
    <phoneticPr fontId="5" type="noConversion"/>
  </si>
  <si>
    <t>(114年第四季)</t>
    <phoneticPr fontId="5" type="noConversion"/>
  </si>
  <si>
    <t>公 開 類</t>
    <phoneticPr fontId="5" type="noConversion"/>
  </si>
  <si>
    <t>季   報</t>
    <phoneticPr fontId="5" type="noConversion"/>
  </si>
  <si>
    <t>每季終了後20日內編報</t>
    <phoneticPr fontId="5" type="noConversion"/>
  </si>
  <si>
    <t>表    號</t>
    <phoneticPr fontId="5" type="noConversion"/>
  </si>
  <si>
    <t>2522-14-04-3</t>
    <phoneticPr fontId="5" type="noConversion"/>
  </si>
  <si>
    <t>停車位概況－路邊停車位</t>
    <phoneticPr fontId="5" type="noConversion"/>
  </si>
  <si>
    <t>項目</t>
    <phoneticPr fontId="5" type="noConversion"/>
  </si>
  <si>
    <t>合計</t>
    <phoneticPr fontId="5" type="noConversion"/>
  </si>
  <si>
    <t>收費</t>
    <phoneticPr fontId="5" type="noConversion"/>
  </si>
  <si>
    <t>不收費</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</si>
  <si>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</si>
  <si>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</si>
  <si>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</si>
  <si>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</si>
  <si>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</si>
  <si>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</si>
  <si>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</si>
  <si>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</si>
  <si>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</si>
  <si>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</si>
  <si>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</si>
  <si>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</si>
  <si>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</si>
  <si>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114 年  第 4  季</t>
    <phoneticPr fontId="5" type="noConversion"/>
  </si>
  <si>
    <t>中華民國  114 年 12  月 27  日編製</t>
    <phoneticPr fontId="5" type="noConversion"/>
  </si>
  <si>
    <t>2522-14-05-3</t>
    <phoneticPr fontId="5" type="noConversion"/>
  </si>
  <si>
    <t>單位：車位</t>
  </si>
  <si>
    <t>項目別</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</si>
  <si>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</si>
  <si>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</si>
  <si>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</si>
  <si>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</si>
  <si>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</si>
  <si>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</si>
  <si>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</si>
  <si>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中華民國 114  年 12  月 27  日編製</t>
    <phoneticPr fontId="5" type="noConversion"/>
  </si>
  <si>
    <t xml:space="preserve">          2.本表資料不含省(市)級風景遊樂區停車位。</t>
    <phoneticPr fontId="5" type="noConversion"/>
  </si>
  <si>
    <t>臺東縣池上鄉停車位概況－路外身心障礙專用停車位</t>
    <phoneticPr fontId="5" type="noConversion"/>
  </si>
  <si>
    <t>中華民國  114  年 第  4  季底</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</si>
  <si>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</si>
  <si>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每季終了35日內編報</t>
    <phoneticPr fontId="5" type="noConversion"/>
  </si>
  <si>
    <t>2522-14-07-3</t>
    <phoneticPr fontId="5" type="noConversion"/>
  </si>
  <si>
    <t>臺東縣池上鄉停車位概況－路邊身心障礙專用停車位</t>
  </si>
  <si>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</si>
  <si>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</si>
  <si>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</si>
  <si>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</si>
  <si>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</si>
  <si>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</si>
  <si>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</si>
  <si>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</si>
  <si>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</si>
  <si>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</si>
  <si>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</si>
  <si>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</si>
  <si>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</si>
  <si>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</si>
  <si>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</si>
  <si>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</si>
  <si>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</si>
  <si>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</si>
  <si>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</si>
  <si>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</si>
  <si>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池上鄉停車位概況－路外電動車專用停車位 </t>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</si>
  <si>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</si>
  <si>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 年12 月27 日編製</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</si>
  <si>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</si>
  <si>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</si>
  <si>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</si>
  <si>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</si>
  <si>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</si>
  <si>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</si>
  <si>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</si>
  <si>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</si>
  <si>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</si>
  <si>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</si>
  <si>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</si>
  <si>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</si>
  <si>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</si>
  <si>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</si>
  <si>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114年 12 月 27 日編製</t>
    <phoneticPr fontId="5" type="noConversion"/>
  </si>
  <si>
    <t>20623-05-07-3</t>
    <phoneticPr fontId="5" type="noConversion"/>
  </si>
  <si>
    <t xml:space="preserve">臺東縣池上鄉孕婦及育有六歲以下兒童者停車位概況 </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</si>
  <si>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</si>
  <si>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</si>
  <si>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</si>
  <si>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</si>
  <si>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</si>
  <si>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</si>
  <si>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</si>
  <si>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</si>
  <si>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</si>
  <si>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</si>
  <si>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</si>
  <si>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</si>
  <si>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 xml:space="preserve">      </t>
    </r>
    <r>
      <rPr>
        <sz val="14"/>
        <rFont val="細明體"/>
        <family val="3"/>
        <charset val="136"/>
      </rPr>
      <t>清潔隊</t>
    </r>
    <phoneticPr fontId="5" type="noConversion"/>
  </si>
  <si>
    <t>公  開  類</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</si>
  <si>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</si>
  <si>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</si>
  <si>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1139-07-01-3</t>
    <phoneticPr fontId="5" type="noConversion"/>
  </si>
  <si>
    <t>半  年  報</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</si>
  <si>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</si>
  <si>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</si>
  <si>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</si>
  <si>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 單位:人 </t>
    <phoneticPr fontId="5" type="noConversion"/>
  </si>
  <si>
    <t>三、本縣市環境保護單位</t>
    <phoneticPr fontId="5" type="noConversion"/>
  </si>
  <si>
    <t>單位:人</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</si>
  <si>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</si>
  <si>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</si>
  <si>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</si>
  <si>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</si>
  <si>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</si>
  <si>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</si>
  <si>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</si>
  <si>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</si>
  <si>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</si>
  <si>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</si>
  <si>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</si>
  <si>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</si>
  <si>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</si>
  <si>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</si>
  <si>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</si>
  <si>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</si>
  <si>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</si>
  <si>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</si>
  <si>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</si>
  <si>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一、環境保護局                                                                     單位:人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</si>
  <si>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</si>
  <si>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</si>
  <si>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</si>
  <si>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</si>
  <si>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</si>
  <si>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</si>
  <si>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</si>
  <si>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</si>
  <si>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</si>
  <si>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</si>
  <si>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</si>
  <si>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</si>
  <si>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</si>
  <si>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</si>
  <si>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</si>
  <si>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</si>
  <si>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</si>
  <si>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</si>
  <si>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</si>
  <si>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</si>
  <si>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</si>
  <si>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</si>
  <si>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</si>
  <si>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</si>
  <si>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</si>
  <si>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</si>
  <si>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</si>
  <si>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</si>
  <si>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</si>
  <si>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</si>
  <si>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</si>
  <si>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</si>
  <si>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業務主管人員</t>
    <phoneticPr fontId="5" type="noConversion"/>
  </si>
  <si>
    <t xml:space="preserve">         隊員</t>
    <phoneticPr fontId="5"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</si>
  <si>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</si>
  <si>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</si>
  <si>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</si>
  <si>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</si>
  <si>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</si>
  <si>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</si>
  <si>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</si>
  <si>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</si>
  <si>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</si>
  <si>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</si>
  <si>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</si>
  <si>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</si>
  <si>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</si>
  <si>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</si>
  <si>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</si>
  <si>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</si>
  <si>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</si>
  <si>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</si>
  <si>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12   </t>
    </r>
    <r>
      <rPr>
        <sz val="12"/>
        <rFont val="標楷體"/>
        <family val="4"/>
        <charset val="136"/>
      </rPr>
      <t>日編製</t>
    </r>
    <phoneticPr fontId="5" type="noConversion"/>
  </si>
  <si>
    <t xml:space="preserve">                             中華民國114年12月底</t>
    <phoneticPr fontId="5" type="noConversion"/>
  </si>
  <si>
    <t xml:space="preserve">中華民國  114   年   12  月底    </t>
    <phoneticPr fontId="5" type="noConversion"/>
  </si>
  <si>
    <t xml:space="preserve">  中華民國 114   年   12  月底       </t>
    <phoneticPr fontId="5" type="noConversion"/>
  </si>
  <si>
    <t>(114年下半年度)</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</si>
  <si>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</si>
  <si>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2  月  5  日編製</t>
    <phoneticPr fontId="5" type="noConversion"/>
  </si>
  <si>
    <t>(115年1月)</t>
    <phoneticPr fontId="5" type="noConversion"/>
  </si>
  <si>
    <t xml:space="preserve"> 中華民國115年1月                      單位：公斤</t>
    <phoneticPr fontId="98" type="noConversion"/>
  </si>
  <si>
    <t>中華民國115年2月5日編製</t>
    <phoneticPr fontId="98" type="noConversion"/>
  </si>
  <si>
    <t xml:space="preserve"> 中華民國　115　年　1　月                                  單位：公噸</t>
    <phoneticPr fontId="23" type="noConversion"/>
  </si>
  <si>
    <t>中華民國115 年02 月 05日編製</t>
    <phoneticPr fontId="5" type="noConversion"/>
  </si>
  <si>
    <t>(114年1月)</t>
  </si>
  <si>
    <t>台東縣池上鄉列冊需關懷獨居老人人數及服務狀況</t>
  </si>
  <si>
    <t>編制機關  社會課</t>
    <phoneticPr fontId="5" type="noConversion"/>
  </si>
  <si>
    <t xml:space="preserve">表號  </t>
    <phoneticPr fontId="5" type="noConversion"/>
  </si>
  <si>
    <t>10730-04-07-3</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</si>
  <si>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</si>
  <si>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</si>
  <si>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</si>
  <si>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</si>
  <si>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</si>
  <si>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</si>
  <si>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</si>
  <si>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</si>
  <si>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</si>
  <si>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</si>
  <si>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</si>
  <si>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</si>
  <si>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</si>
  <si>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</si>
  <si>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</si>
  <si>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</si>
  <si>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</si>
  <si>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</si>
  <si>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</si>
  <si>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</si>
  <si>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</si>
  <si>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</si>
  <si>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中華民國114年第4季(10-12月)</t>
    <phoneticPr fontId="5" type="noConversion"/>
  </si>
  <si>
    <t>中華民國 115年 1月 6日編製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</si>
</sst>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quot;-&quot;;General"/>
    <numFmt numFmtId="186" formatCode="#,##0_);[Red]\(#,##0\)"/>
    <numFmt numFmtId="187" formatCode="0_)"/>
    <numFmt numFmtId="188" formatCode="#,##0.00_ "/>
    <numFmt numFmtId="189" formatCode="##,##0;\-##,##0;&quot;    －&quot;"/>
    <numFmt numFmtId="190" formatCode="##,##0"/>
    <numFmt numFmtId="191" formatCode="###,##0;\-###,##0;&quot;     －&quot;"/>
  </numFmts>
  <fonts count="140">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u/>
      <sz val="10.55"/>
      <color theme="1"/>
      <name val="新細明體"/>
      <family val="1"/>
      <charset val="136"/>
    </font>
    <font>
      <sz val="14"/>
      <color rgb="FF000000"/>
      <name val="標楷體"/>
      <family val="4"/>
      <charset val="136"/>
    </font>
    <font>
      <b/>
      <sz val="14"/>
      <color theme="1"/>
      <name val="標楷體"/>
      <family val="4"/>
      <charset val="136"/>
    </font>
    <font>
      <sz val="11"/>
      <color theme="1"/>
      <name val="細明體"/>
      <family val="3"/>
      <charset val="136"/>
    </font>
    <font>
      <sz val="10"/>
      <color theme="1"/>
      <name val="細明體"/>
      <family val="3"/>
      <charset val="136"/>
    </font>
    <font>
      <sz val="13"/>
      <name val="標楷體"/>
      <family val="4"/>
      <charset val="136"/>
    </font>
    <font>
      <sz val="13"/>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color rgb="FF000000"/>
      <name val="細明體"/>
      <family val="3"/>
      <charset val="136"/>
    </font>
    <font>
      <sz val="12"/>
      <color rgb="FF000000"/>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sz val="12"/>
      <name val="標楷體"/>
      <family val="4"/>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name val="標楷體"/>
      <family val="4"/>
      <charset val="136"/>
    </font>
    <font>
      <b/>
      <sz val="20"/>
      <name val="標楷體"/>
      <family val="4"/>
      <charset val="136"/>
    </font>
    <font>
      <sz val="18"/>
      <color indexed="8"/>
      <name val="標楷體"/>
      <family val="4"/>
      <charset val="136"/>
    </font>
    <font>
      <sz val="16"/>
      <name val="標楷體"/>
      <family val="4"/>
      <charset val="136"/>
    </font>
    <font>
      <sz val="12"/>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8"/>
      <name val="Times New Roman"/>
      <family val="1"/>
    </font>
    <font>
      <sz val="18"/>
      <name val="標楷體"/>
      <family val="4"/>
      <charset val="136"/>
    </font>
    <font>
      <sz val="14"/>
      <name val="細明體"/>
      <family val="3"/>
      <charset val="136"/>
    </font>
    <font>
      <sz val="14"/>
      <name val="標楷體"/>
      <family val="1"/>
      <charset val="136"/>
    </font>
    <font>
      <sz val="16"/>
      <color indexed="8"/>
      <name val="標楷體"/>
      <family val="4"/>
      <charset val="136"/>
    </font>
    <font>
      <sz val="16"/>
      <name val="Times New Roman"/>
      <family val="1"/>
    </font>
    <font>
      <sz val="12"/>
      <color indexed="12"/>
      <name val="Times New Roman"/>
      <family val="1"/>
    </font>
    <font>
      <sz val="14"/>
      <name val="Times New Roman"/>
      <family val="4"/>
      <charset val="136"/>
    </font>
    <font>
      <sz val="16"/>
      <color indexed="8"/>
      <name val="Times New Roman"/>
      <family val="4"/>
      <charset val="136"/>
    </font>
    <font>
      <sz val="16"/>
      <color rgb="FF000000"/>
      <name val="標楷體"/>
      <family val="4"/>
      <charset val="136"/>
    </font>
    <font>
      <sz val="16"/>
      <color indexed="8"/>
      <name val="Times New Roman"/>
      <family val="1"/>
    </font>
    <font>
      <sz val="14"/>
      <color indexed="8"/>
      <name val="Times New Roman"/>
      <family val="4"/>
      <charset val="136"/>
    </font>
    <font>
      <sz val="12"/>
      <color indexed="8"/>
      <name val="Times New Roman"/>
      <family val="4"/>
      <charset val="136"/>
    </font>
    <font>
      <sz val="12"/>
      <color rgb="FF000000"/>
      <name val="Microsoft JhengHei"/>
      <family val="4"/>
    </font>
    <font>
      <sz val="9"/>
      <name val="標楷體"/>
      <family val="4"/>
      <charset val="136"/>
    </font>
    <font>
      <sz val="12"/>
      <color theme="1"/>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u/>
      <sz val="14"/>
      <name val="標楷體"/>
      <family val="4"/>
      <charset val="136"/>
    </font>
    <font>
      <b/>
      <sz val="12"/>
      <color indexed="8"/>
      <name val="標楷體"/>
      <family val="4"/>
      <charset val="136"/>
    </font>
    <font>
      <b/>
      <sz val="12"/>
      <name val="標楷體"/>
      <family val="4"/>
      <charset val="136"/>
    </font>
    <font>
      <u/>
      <sz val="12"/>
      <name val="標楷體"/>
      <family val="4"/>
      <charset val="136"/>
    </font>
    <font>
      <sz val="13"/>
      <color rgb="FF000000"/>
      <name val="標楷體"/>
      <family val="4"/>
      <charset val="136"/>
    </font>
    <font>
      <u/>
      <sz val="11"/>
      <color rgb="FFFF000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CCFFFF"/>
        <bgColor rgb="FFCCFFFF"/>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0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s>
  <cellStyleXfs count="134">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9" fontId="32" fillId="0" borderId="0" applyFont="0" applyFill="0" applyBorder="0" applyAlignment="0" applyProtection="0">
      <alignment vertical="center"/>
    </xf>
    <xf numFmtId="0" fontId="95" fillId="0" borderId="0" applyNumberFormat="0" applyBorder="0" applyProtection="0"/>
    <xf numFmtId="37" fontId="42" fillId="0" borderId="0"/>
    <xf numFmtId="0" fontId="97" fillId="0" borderId="0" applyNumberFormat="0" applyBorder="0" applyProtection="0"/>
    <xf numFmtId="187" fontId="42" fillId="0" borderId="0"/>
    <xf numFmtId="0" fontId="16" fillId="0" borderId="0"/>
    <xf numFmtId="0" fontId="40" fillId="0" borderId="0"/>
    <xf numFmtId="0" fontId="16" fillId="0" borderId="0">
      <alignment vertical="center"/>
    </xf>
  </cellStyleXfs>
  <cellXfs count="778">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69" fillId="0" borderId="12" xfId="0" applyFont="1" applyBorder="1" applyAlignment="1">
      <alignment vertical="center" wrapText="1"/>
    </xf>
    <xf numFmtId="0" fontId="69" fillId="0" borderId="14" xfId="0" applyFont="1" applyBorder="1" applyAlignment="1">
      <alignment vertical="center" wrapText="1"/>
    </xf>
    <xf numFmtId="0" fontId="69" fillId="0" borderId="0" xfId="0" applyFont="1">
      <alignment vertical="center"/>
    </xf>
    <xf numFmtId="0" fontId="69" fillId="0" borderId="18" xfId="0" applyFont="1" applyBorder="1" applyAlignment="1">
      <alignment vertical="center" wrapText="1"/>
    </xf>
    <xf numFmtId="0" fontId="69" fillId="0" borderId="11" xfId="0" applyFont="1" applyBorder="1">
      <alignment vertical="center"/>
    </xf>
    <xf numFmtId="0" fontId="69"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69" fillId="0" borderId="9" xfId="0" applyFont="1" applyBorder="1" applyAlignment="1">
      <alignment vertical="center" wrapText="1"/>
    </xf>
    <xf numFmtId="0" fontId="69" fillId="0" borderId="10" xfId="0" applyFont="1" applyBorder="1" applyAlignment="1">
      <alignment vertical="center" wrapText="1"/>
    </xf>
    <xf numFmtId="0" fontId="69" fillId="4" borderId="4" xfId="0" applyFont="1" applyFill="1" applyBorder="1" applyAlignment="1">
      <alignment horizontal="center" vertical="center" wrapText="1"/>
    </xf>
    <xf numFmtId="0" fontId="70" fillId="0" borderId="4" xfId="1" applyFont="1" applyBorder="1" applyAlignment="1">
      <alignment horizontal="center" vertical="center" wrapText="1"/>
    </xf>
    <xf numFmtId="0" fontId="69" fillId="4" borderId="5" xfId="0" applyFont="1" applyFill="1" applyBorder="1" applyAlignment="1">
      <alignment horizontal="center" vertical="center" wrapText="1"/>
    </xf>
    <xf numFmtId="176" fontId="69" fillId="0" borderId="35" xfId="1" applyNumberFormat="1" applyFont="1" applyBorder="1" applyAlignment="1">
      <alignment horizontal="center" vertical="center" wrapText="1"/>
    </xf>
    <xf numFmtId="20" fontId="73"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177" fontId="73"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69" fillId="0" borderId="7" xfId="0" applyFont="1" applyBorder="1" applyAlignment="1">
      <alignment vertical="center" wrapText="1"/>
    </xf>
    <xf numFmtId="20" fontId="69" fillId="0" borderId="6"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0" fontId="69"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69"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176" fontId="78" fillId="4" borderId="5" xfId="1" applyNumberFormat="1" applyFont="1" applyFill="1" applyBorder="1" applyAlignment="1">
      <alignment vertical="center" wrapText="1"/>
    </xf>
    <xf numFmtId="0" fontId="65" fillId="0" borderId="7" xfId="0" applyFont="1" applyBorder="1" applyAlignment="1">
      <alignment vertical="center" wrapText="1"/>
    </xf>
    <xf numFmtId="0" fontId="77" fillId="0" borderId="6" xfId="2" applyFont="1" applyFill="1" applyBorder="1" applyAlignment="1" applyProtection="1">
      <alignment horizontal="center" vertical="center" wrapText="1"/>
    </xf>
    <xf numFmtId="0" fontId="74" fillId="0" borderId="6" xfId="2" applyFont="1" applyFill="1" applyBorder="1" applyAlignment="1" applyProtection="1">
      <alignment horizontal="center" vertical="center" wrapText="1"/>
    </xf>
    <xf numFmtId="176" fontId="78" fillId="4" borderId="6" xfId="1" applyNumberFormat="1" applyFont="1" applyFill="1" applyBorder="1" applyAlignment="1">
      <alignment vertical="center" wrapText="1"/>
    </xf>
    <xf numFmtId="0" fontId="77" fillId="0" borderId="5" xfId="2" applyFont="1" applyFill="1" applyBorder="1" applyAlignment="1" applyProtection="1">
      <alignment horizontal="center" vertical="center" wrapText="1"/>
    </xf>
    <xf numFmtId="0" fontId="74" fillId="0" borderId="5" xfId="2" applyFont="1" applyFill="1" applyBorder="1" applyAlignment="1" applyProtection="1">
      <alignment horizontal="center" vertical="center" wrapText="1"/>
    </xf>
    <xf numFmtId="0" fontId="69"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69" fillId="0" borderId="0" xfId="0" applyFont="1" applyAlignment="1">
      <alignment vertical="center" wrapText="1"/>
    </xf>
    <xf numFmtId="0" fontId="75" fillId="5" borderId="0" xfId="2" applyFont="1" applyFill="1" applyAlignment="1" applyProtection="1">
      <alignment horizontal="center" vertical="center"/>
    </xf>
    <xf numFmtId="0" fontId="65" fillId="5" borderId="0" xfId="0" applyFont="1" applyFill="1" applyAlignment="1">
      <alignment horizontal="center" vertical="center"/>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5" fillId="7" borderId="0" xfId="2" applyFont="1" applyFill="1" applyAlignment="1" applyProtection="1">
      <alignment horizontal="center" vertical="center"/>
    </xf>
    <xf numFmtId="0" fontId="13" fillId="5" borderId="0" xfId="2" applyFill="1" applyAlignment="1" applyProtection="1">
      <alignment horizontal="center" vertical="center"/>
    </xf>
    <xf numFmtId="0" fontId="13" fillId="7" borderId="0" xfId="2" applyFill="1" applyAlignment="1" applyProtection="1">
      <alignment horizontal="center" vertical="center"/>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9" fillId="0" borderId="11" xfId="2" applyFont="1" applyFill="1" applyBorder="1" applyAlignment="1" applyProtection="1">
      <alignment vertical="top" wrapText="1"/>
    </xf>
    <xf numFmtId="0" fontId="80" fillId="37" borderId="40" xfId="0" applyFont="1" applyFill="1" applyBorder="1" applyAlignment="1">
      <alignment horizontal="left" vertical="center" indent="3"/>
    </xf>
    <xf numFmtId="0" fontId="80" fillId="37" borderId="40" xfId="0" applyFont="1" applyFill="1" applyBorder="1" applyAlignment="1">
      <alignment horizontal="left" vertical="center" wrapText="1" indent="3"/>
    </xf>
    <xf numFmtId="0" fontId="80" fillId="37" borderId="40" xfId="0" applyFont="1" applyFill="1" applyBorder="1" applyAlignment="1">
      <alignment horizontal="justify" vertical="center"/>
    </xf>
    <xf numFmtId="0" fontId="80" fillId="37" borderId="40" xfId="7" applyFont="1" applyFill="1" applyBorder="1" applyAlignment="1">
      <alignment horizontal="left" vertical="center" indent="3"/>
    </xf>
    <xf numFmtId="0" fontId="80" fillId="37" borderId="40" xfId="7" applyFont="1" applyFill="1" applyBorder="1" applyAlignment="1">
      <alignment horizontal="justify" vertical="center"/>
    </xf>
    <xf numFmtId="0" fontId="21" fillId="3" borderId="2" xfId="0" applyFont="1" applyFill="1" applyBorder="1">
      <alignment vertical="center"/>
    </xf>
    <xf numFmtId="0" fontId="31" fillId="3" borderId="2" xfId="0" applyFont="1" applyFill="1" applyBorder="1" applyAlignment="1">
      <alignment horizontal="left" vertical="center" wrapText="1" indent="2"/>
    </xf>
    <xf numFmtId="176" fontId="65" fillId="0" borderId="0" xfId="0" applyNumberFormat="1" applyFont="1" applyAlignment="1">
      <alignment horizontal="center" vertical="center" wrapText="1"/>
    </xf>
    <xf numFmtId="177" fontId="69" fillId="0" borderId="35" xfId="1" applyNumberFormat="1" applyFont="1" applyBorder="1" applyAlignment="1">
      <alignment horizontal="center" vertical="center" wrapText="1"/>
    </xf>
    <xf numFmtId="0" fontId="81" fillId="2" borderId="1" xfId="0" applyFont="1" applyFill="1" applyBorder="1" applyAlignment="1">
      <alignment horizontal="center" vertical="center"/>
    </xf>
    <xf numFmtId="0" fontId="79" fillId="0" borderId="0" xfId="2" applyFont="1" applyAlignment="1" applyProtection="1">
      <alignment vertical="center"/>
    </xf>
    <xf numFmtId="0" fontId="21" fillId="37" borderId="40" xfId="0" applyFont="1" applyFill="1" applyBorder="1" applyAlignment="1">
      <alignment horizontal="left" vertical="center" indent="3"/>
    </xf>
    <xf numFmtId="0" fontId="21" fillId="37" borderId="40" xfId="0" applyFont="1" applyFill="1" applyBorder="1" applyAlignment="1">
      <alignment horizontal="justify" vertical="center"/>
    </xf>
    <xf numFmtId="0" fontId="21" fillId="37" borderId="40" xfId="0" applyFont="1" applyFill="1" applyBorder="1" applyAlignment="1">
      <alignment horizontal="left" vertical="center" wrapText="1" indent="3"/>
    </xf>
    <xf numFmtId="0" fontId="81" fillId="2" borderId="1" xfId="0" applyFont="1" applyFill="1" applyBorder="1" applyAlignment="1">
      <alignment horizontal="center" vertical="center" wrapText="1"/>
    </xf>
    <xf numFmtId="0" fontId="21" fillId="37" borderId="40" xfId="7" applyFont="1" applyFill="1" applyBorder="1" applyAlignment="1">
      <alignment horizontal="left" vertical="center" indent="3"/>
    </xf>
    <xf numFmtId="0" fontId="21" fillId="37" borderId="40" xfId="7" applyFont="1" applyFill="1" applyBorder="1" applyAlignment="1">
      <alignment horizontal="justify" vertical="center"/>
    </xf>
    <xf numFmtId="0" fontId="21" fillId="0" borderId="0" xfId="0" applyFont="1" applyAlignment="1">
      <alignment vertical="center" wrapText="1"/>
    </xf>
    <xf numFmtId="0" fontId="21" fillId="36" borderId="28" xfId="105" applyFont="1" applyFill="1" applyBorder="1" applyAlignment="1">
      <alignment horizontal="justify" vertical="center"/>
    </xf>
    <xf numFmtId="0" fontId="85" fillId="0" borderId="0" xfId="0" applyFont="1" applyAlignment="1" applyProtection="1">
      <protection locked="0"/>
    </xf>
    <xf numFmtId="182" fontId="84" fillId="4" borderId="0" xfId="0" applyNumberFormat="1" applyFont="1" applyFill="1" applyAlignment="1" applyProtection="1">
      <protection locked="0"/>
    </xf>
    <xf numFmtId="182" fontId="22" fillId="4" borderId="4" xfId="0" applyNumberFormat="1" applyFont="1" applyFill="1" applyBorder="1" applyAlignment="1" applyProtection="1">
      <alignment horizontal="center"/>
      <protection locked="0"/>
    </xf>
    <xf numFmtId="182" fontId="8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2" fontId="84" fillId="4" borderId="11" xfId="0" applyNumberFormat="1" applyFont="1" applyFill="1" applyBorder="1" applyAlignment="1" applyProtection="1">
      <protection locked="0"/>
    </xf>
    <xf numFmtId="182" fontId="86"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2" fontId="22" fillId="4" borderId="11" xfId="0" applyNumberFormat="1" applyFont="1" applyFill="1" applyBorder="1" applyAlignment="1" applyProtection="1">
      <alignment horizontal="center" vertical="top"/>
      <protection locked="0"/>
    </xf>
    <xf numFmtId="182" fontId="24" fillId="4" borderId="11" xfId="0" applyNumberFormat="1" applyFont="1" applyFill="1" applyBorder="1" applyAlignment="1" applyProtection="1">
      <alignment horizontal="left" vertical="center"/>
      <protection locked="0"/>
    </xf>
    <xf numFmtId="182" fontId="22" fillId="4" borderId="11" xfId="0" applyNumberFormat="1"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8" xfId="0" applyNumberFormat="1" applyFont="1" applyFill="1" applyBorder="1" applyAlignment="1" applyProtection="1">
      <alignment horizontal="right"/>
      <protection locked="0"/>
    </xf>
    <xf numFmtId="182" fontId="22" fillId="4" borderId="10" xfId="0" applyNumberFormat="1" applyFont="1" applyFill="1" applyBorder="1" applyAlignment="1" applyProtection="1">
      <alignment horizontal="left"/>
      <protection locked="0"/>
    </xf>
    <xf numFmtId="182" fontId="22" fillId="4" borderId="9" xfId="0" applyNumberFormat="1" applyFont="1" applyFill="1" applyBorder="1" applyAlignment="1" applyProtection="1">
      <alignment horizontal="left"/>
      <protection locked="0"/>
    </xf>
    <xf numFmtId="0" fontId="84" fillId="0" borderId="0" xfId="0" applyFont="1" applyAlignment="1" applyProtection="1">
      <protection locked="0"/>
    </xf>
    <xf numFmtId="0" fontId="84" fillId="0" borderId="0" xfId="0" quotePrefix="1" applyFont="1" applyAlignment="1" applyProtection="1">
      <alignment horizontal="left"/>
      <protection locked="0"/>
    </xf>
    <xf numFmtId="182" fontId="0" fillId="0" borderId="4" xfId="0" applyNumberFormat="1" applyBorder="1" applyAlignment="1"/>
    <xf numFmtId="0" fontId="84" fillId="0" borderId="9" xfId="0" applyFont="1" applyBorder="1" applyAlignment="1" applyProtection="1">
      <protection locked="0"/>
    </xf>
    <xf numFmtId="0" fontId="84" fillId="0" borderId="9" xfId="0" quotePrefix="1" applyFont="1" applyBorder="1" applyAlignment="1" applyProtection="1">
      <alignment horizontal="left"/>
      <protection locked="0"/>
    </xf>
    <xf numFmtId="182" fontId="0" fillId="0" borderId="8" xfId="0" applyNumberFormat="1" applyBorder="1" applyAlignment="1"/>
    <xf numFmtId="0" fontId="84" fillId="0" borderId="9" xfId="0" applyFont="1" applyBorder="1" applyAlignment="1" applyProtection="1">
      <alignment horizontal="left"/>
      <protection locked="0"/>
    </xf>
    <xf numFmtId="0" fontId="90" fillId="0" borderId="9" xfId="0" applyFont="1" applyBorder="1" applyAlignment="1" applyProtection="1">
      <protection locked="0"/>
    </xf>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2" fontId="0" fillId="0" borderId="46" xfId="0" applyNumberFormat="1" applyBorder="1" applyAlignment="1"/>
    <xf numFmtId="184" fontId="92" fillId="0" borderId="10" xfId="0" applyNumberFormat="1" applyFont="1" applyBorder="1" applyAlignment="1" applyProtection="1">
      <protection locked="0"/>
    </xf>
    <xf numFmtId="0" fontId="84" fillId="0" borderId="10" xfId="0" applyFont="1" applyBorder="1" applyAlignment="1" applyProtection="1">
      <protection locked="0"/>
    </xf>
    <xf numFmtId="182" fontId="0" fillId="0" borderId="10" xfId="0" applyNumberFormat="1" applyBorder="1" applyAlignment="1">
      <alignment horizontal="right"/>
    </xf>
    <xf numFmtId="182" fontId="0" fillId="0" borderId="4" xfId="0" applyNumberFormat="1" applyBorder="1" applyAlignment="1">
      <alignment horizontal="right"/>
    </xf>
    <xf numFmtId="182" fontId="0" fillId="0" borderId="47" xfId="0" applyNumberFormat="1" applyBorder="1" applyAlignment="1"/>
    <xf numFmtId="182" fontId="0" fillId="0" borderId="48" xfId="0" applyNumberFormat="1" applyBorder="1" applyAlignment="1"/>
    <xf numFmtId="182" fontId="0" fillId="0" borderId="49" xfId="0" applyNumberFormat="1" applyBorder="1" applyAlignment="1"/>
    <xf numFmtId="182" fontId="22" fillId="4" borderId="8" xfId="0" applyNumberFormat="1" applyFont="1" applyFill="1" applyBorder="1" applyAlignment="1">
      <alignment horizontal="center"/>
    </xf>
    <xf numFmtId="182" fontId="22" fillId="4" borderId="8" xfId="0" applyNumberFormat="1" applyFont="1" applyFill="1" applyBorder="1" applyAlignment="1">
      <alignment horizontal="right"/>
    </xf>
    <xf numFmtId="182" fontId="22" fillId="4" borderId="10" xfId="0" applyNumberFormat="1" applyFont="1" applyFill="1" applyBorder="1" applyAlignment="1">
      <alignment horizontal="left"/>
    </xf>
    <xf numFmtId="182" fontId="22" fillId="4" borderId="9" xfId="0" applyNumberFormat="1" applyFont="1" applyFill="1" applyBorder="1" applyAlignment="1">
      <alignment horizontal="left"/>
    </xf>
    <xf numFmtId="182" fontId="22" fillId="4" borderId="4" xfId="0" applyNumberFormat="1" applyFont="1" applyFill="1" applyBorder="1" applyAlignment="1">
      <alignment horizontal="center"/>
    </xf>
    <xf numFmtId="0" fontId="93" fillId="0" borderId="9" xfId="0" applyFont="1" applyBorder="1" applyAlignment="1" applyProtection="1">
      <protection locked="0"/>
    </xf>
    <xf numFmtId="0" fontId="93" fillId="0" borderId="0" xfId="0" applyFont="1" applyAlignment="1" applyProtection="1">
      <protection locked="0"/>
    </xf>
    <xf numFmtId="184" fontId="92" fillId="0" borderId="9" xfId="0" applyNumberFormat="1" applyFont="1" applyBorder="1" applyAlignment="1" applyProtection="1">
      <protection locked="0"/>
    </xf>
    <xf numFmtId="184" fontId="84" fillId="0" borderId="9" xfId="0" applyNumberFormat="1" applyFont="1" applyBorder="1" applyAlignment="1" applyProtection="1">
      <protection locked="0"/>
    </xf>
    <xf numFmtId="182" fontId="0" fillId="0" borderId="44" xfId="0" applyNumberFormat="1" applyBorder="1" applyAlignment="1">
      <alignment horizontal="right"/>
    </xf>
    <xf numFmtId="182" fontId="0" fillId="0" borderId="47" xfId="0" applyNumberFormat="1" applyBorder="1" applyAlignment="1">
      <alignment horizontal="right"/>
    </xf>
    <xf numFmtId="182" fontId="84" fillId="0" borderId="0" xfId="0" applyNumberFormat="1" applyFont="1" applyAlignment="1" applyProtection="1">
      <protection locked="0"/>
    </xf>
    <xf numFmtId="182" fontId="0" fillId="0" borderId="0" xfId="0" applyNumberFormat="1" applyAlignment="1" applyProtection="1">
      <protection locked="0"/>
    </xf>
    <xf numFmtId="0" fontId="0" fillId="0" borderId="0" xfId="0" applyAlignment="1" applyProtection="1">
      <protection locked="0"/>
    </xf>
    <xf numFmtId="0" fontId="13" fillId="0" borderId="7" xfId="2" applyFill="1" applyBorder="1" applyAlignment="1" applyProtection="1">
      <alignment horizontal="center" vertical="center" wrapText="1"/>
    </xf>
    <xf numFmtId="0" fontId="96" fillId="0" borderId="50" xfId="127" applyFont="1" applyBorder="1" applyAlignment="1">
      <alignment horizontal="center" vertical="center"/>
    </xf>
    <xf numFmtId="0" fontId="97" fillId="0" borderId="0" xfId="0" applyFont="1" applyAlignment="1"/>
    <xf numFmtId="37" fontId="37" fillId="0" borderId="0" xfId="10" applyNumberFormat="1" applyAlignment="1"/>
    <xf numFmtId="0" fontId="96" fillId="0" borderId="51" xfId="127" applyFont="1" applyBorder="1"/>
    <xf numFmtId="0" fontId="96" fillId="0" borderId="52" xfId="127" applyFont="1" applyBorder="1"/>
    <xf numFmtId="37" fontId="100" fillId="0" borderId="0" xfId="128" applyFont="1"/>
    <xf numFmtId="37" fontId="100" fillId="0" borderId="0" xfId="128" applyFont="1" applyAlignment="1">
      <alignment horizontal="center" vertical="center"/>
    </xf>
    <xf numFmtId="37" fontId="100" fillId="0" borderId="0" xfId="128" applyFont="1" applyAlignment="1">
      <alignment vertical="center"/>
    </xf>
    <xf numFmtId="185" fontId="96" fillId="0" borderId="0" xfId="0" applyNumberFormat="1" applyFont="1" applyAlignment="1"/>
    <xf numFmtId="41" fontId="96" fillId="0" borderId="0" xfId="0" applyNumberFormat="1" applyFont="1" applyAlignment="1"/>
    <xf numFmtId="186" fontId="96" fillId="0" borderId="0" xfId="127" applyNumberFormat="1" applyFont="1" applyAlignment="1">
      <alignment horizontal="right" vertical="center"/>
    </xf>
    <xf numFmtId="41" fontId="96" fillId="0" borderId="0" xfId="127" applyNumberFormat="1" applyFont="1" applyAlignment="1">
      <alignment horizontal="right" vertical="center"/>
    </xf>
    <xf numFmtId="41" fontId="96" fillId="0" borderId="0" xfId="127" applyNumberFormat="1" applyFont="1" applyAlignment="1">
      <alignment vertical="center"/>
    </xf>
    <xf numFmtId="41" fontId="96" fillId="0" borderId="0" xfId="0" applyNumberFormat="1" applyFont="1">
      <alignment vertical="center"/>
    </xf>
    <xf numFmtId="185" fontId="96" fillId="0" borderId="52" xfId="0" applyNumberFormat="1" applyFont="1" applyBorder="1" applyAlignment="1"/>
    <xf numFmtId="41" fontId="96" fillId="0" borderId="11" xfId="0" applyNumberFormat="1" applyFont="1" applyBorder="1" applyAlignment="1"/>
    <xf numFmtId="41" fontId="96" fillId="0" borderId="52" xfId="127" applyNumberFormat="1" applyFont="1" applyBorder="1" applyAlignment="1">
      <alignment vertical="center"/>
    </xf>
    <xf numFmtId="0" fontId="102" fillId="0" borderId="0" xfId="0" applyFont="1" applyAlignment="1">
      <alignment horizontal="left" vertical="center"/>
    </xf>
    <xf numFmtId="0" fontId="96" fillId="0" borderId="0" xfId="0" applyFont="1" applyAlignment="1">
      <alignment horizontal="center"/>
    </xf>
    <xf numFmtId="0" fontId="102" fillId="0" borderId="0" xfId="0" applyFont="1" applyAlignment="1">
      <alignment horizontal="right" vertical="center"/>
    </xf>
    <xf numFmtId="0" fontId="102" fillId="0" borderId="0" xfId="0" applyFont="1">
      <alignment vertical="center"/>
    </xf>
    <xf numFmtId="187" fontId="103" fillId="0" borderId="0" xfId="130" applyFont="1" applyAlignment="1" applyProtection="1">
      <alignment horizontal="left" vertical="center"/>
      <protection locked="0"/>
    </xf>
    <xf numFmtId="0" fontId="104" fillId="0" borderId="0" xfId="0" applyFont="1" applyAlignment="1"/>
    <xf numFmtId="41" fontId="96" fillId="0" borderId="0" xfId="0" applyNumberFormat="1" applyFont="1" applyAlignment="1">
      <alignment horizontal="right"/>
    </xf>
    <xf numFmtId="41" fontId="96" fillId="0" borderId="0" xfId="0" applyNumberFormat="1" applyFont="1" applyAlignment="1">
      <alignment horizontal="right" vertical="center"/>
    </xf>
    <xf numFmtId="0" fontId="105" fillId="0" borderId="59" xfId="0" applyFont="1" applyBorder="1" applyAlignment="1">
      <alignment horizontal="center" vertical="center"/>
    </xf>
    <xf numFmtId="0" fontId="105" fillId="0" borderId="0" xfId="0" applyFont="1">
      <alignment vertical="center"/>
    </xf>
    <xf numFmtId="0" fontId="105" fillId="0" borderId="62" xfId="0" applyFont="1" applyBorder="1" applyAlignment="1">
      <alignment horizontal="left" vertical="center"/>
    </xf>
    <xf numFmtId="0" fontId="105" fillId="0" borderId="63" xfId="0" applyFont="1" applyBorder="1" applyAlignment="1">
      <alignment horizontal="left" vertical="center"/>
    </xf>
    <xf numFmtId="0" fontId="37" fillId="0" borderId="0" xfId="10">
      <alignment vertical="center"/>
    </xf>
    <xf numFmtId="0" fontId="105" fillId="0" borderId="64" xfId="0" applyFont="1" applyBorder="1">
      <alignment vertical="center"/>
    </xf>
    <xf numFmtId="0" fontId="22" fillId="0" borderId="69" xfId="0" applyFont="1" applyBorder="1" applyAlignment="1">
      <alignment horizontal="center" vertical="center" wrapText="1"/>
    </xf>
    <xf numFmtId="183" fontId="22" fillId="0" borderId="11" xfId="0" applyNumberFormat="1" applyFont="1" applyBorder="1">
      <alignment vertical="center"/>
    </xf>
    <xf numFmtId="188"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8" fontId="22" fillId="0" borderId="8" xfId="0" applyNumberFormat="1" applyFont="1" applyBorder="1">
      <alignment vertical="center"/>
    </xf>
    <xf numFmtId="183" fontId="22" fillId="0" borderId="8" xfId="0" applyNumberFormat="1" applyFont="1" applyBorder="1">
      <alignment vertical="center"/>
    </xf>
    <xf numFmtId="0" fontId="22" fillId="0" borderId="74" xfId="0" applyFont="1" applyBorder="1">
      <alignment vertical="center"/>
    </xf>
    <xf numFmtId="183" fontId="22" fillId="38" borderId="8" xfId="0" applyNumberFormat="1" applyFont="1" applyFill="1" applyBorder="1">
      <alignment vertical="center"/>
    </xf>
    <xf numFmtId="0" fontId="22" fillId="0" borderId="75" xfId="0" applyFont="1" applyBorder="1">
      <alignment vertical="center"/>
    </xf>
    <xf numFmtId="188" fontId="22" fillId="0" borderId="10" xfId="0" applyNumberFormat="1" applyFont="1" applyBorder="1">
      <alignment vertical="center"/>
    </xf>
    <xf numFmtId="188"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8" borderId="10" xfId="0" applyNumberFormat="1" applyFont="1" applyFill="1" applyBorder="1">
      <alignment vertical="center"/>
    </xf>
    <xf numFmtId="188" fontId="22" fillId="0" borderId="78" xfId="0" applyNumberFormat="1" applyFont="1" applyBorder="1">
      <alignment vertical="center"/>
    </xf>
    <xf numFmtId="183" fontId="22" fillId="0" borderId="76" xfId="0" applyNumberFormat="1" applyFont="1" applyBorder="1">
      <alignment vertical="center"/>
    </xf>
    <xf numFmtId="183" fontId="22" fillId="38" borderId="69" xfId="0" applyNumberFormat="1" applyFont="1" applyFill="1" applyBorder="1">
      <alignment vertical="center"/>
    </xf>
    <xf numFmtId="0" fontId="105" fillId="0" borderId="0" xfId="0" applyFont="1" applyAlignment="1">
      <alignment horizontal="left" vertical="center"/>
    </xf>
    <xf numFmtId="0" fontId="105" fillId="0" borderId="0" xfId="0" applyFont="1" applyAlignment="1">
      <alignment horizontal="right" vertical="center"/>
    </xf>
    <xf numFmtId="0" fontId="105" fillId="0" borderId="0" xfId="0" applyFont="1" applyAlignment="1"/>
    <xf numFmtId="0" fontId="105" fillId="0" borderId="0" xfId="0" applyFont="1" applyAlignment="1">
      <alignment horizontal="right"/>
    </xf>
    <xf numFmtId="0" fontId="105" fillId="0" borderId="0" xfId="0" quotePrefix="1" applyFont="1">
      <alignment vertical="center"/>
    </xf>
    <xf numFmtId="188" fontId="22" fillId="0" borderId="16" xfId="0" applyNumberFormat="1" applyFont="1" applyBorder="1">
      <alignment vertical="center"/>
    </xf>
    <xf numFmtId="188" fontId="22" fillId="0" borderId="16" xfId="0" applyNumberFormat="1" applyFont="1" applyBorder="1" applyAlignment="1">
      <alignment horizontal="right" vertical="center"/>
    </xf>
    <xf numFmtId="188" fontId="22" fillId="38" borderId="15" xfId="0" applyNumberFormat="1" applyFont="1" applyFill="1" applyBorder="1">
      <alignment vertical="center"/>
    </xf>
    <xf numFmtId="188" fontId="22" fillId="38" borderId="8" xfId="0" applyNumberFormat="1" applyFont="1" applyFill="1" applyBorder="1">
      <alignment vertical="center"/>
    </xf>
    <xf numFmtId="0" fontId="84" fillId="0" borderId="4" xfId="4" applyFont="1" applyBorder="1" applyAlignment="1" applyProtection="1">
      <alignment horizontal="center" vertical="center"/>
      <protection locked="0"/>
    </xf>
    <xf numFmtId="0" fontId="84" fillId="0" borderId="0" xfId="4" applyFont="1" applyAlignment="1" applyProtection="1">
      <alignment horizontal="center" vertical="center"/>
      <protection locked="0"/>
    </xf>
    <xf numFmtId="0" fontId="84" fillId="0" borderId="0" xfId="4" applyFont="1" applyAlignment="1" applyProtection="1">
      <alignment vertical="center"/>
      <protection locked="0"/>
    </xf>
    <xf numFmtId="0" fontId="37" fillId="0" borderId="0" xfId="10" applyAlignment="1" applyProtection="1">
      <alignment vertical="center"/>
      <protection locked="0"/>
    </xf>
    <xf numFmtId="0" fontId="84" fillId="0" borderId="11" xfId="4" applyFont="1" applyBorder="1" applyAlignment="1" applyProtection="1">
      <alignment vertical="center"/>
      <protection locked="0"/>
    </xf>
    <xf numFmtId="0" fontId="8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108"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100" fillId="0" borderId="0" xfId="4" applyFont="1" applyAlignment="1" applyProtection="1">
      <alignment horizontal="right"/>
      <protection locked="0"/>
    </xf>
    <xf numFmtId="0" fontId="100" fillId="0" borderId="0" xfId="4" applyFont="1" applyProtection="1">
      <protection locked="0"/>
    </xf>
    <xf numFmtId="0" fontId="100" fillId="0" borderId="0" xfId="4" applyFont="1" applyAlignment="1" applyProtection="1">
      <alignment horizontal="center" vertical="center"/>
      <protection locked="0"/>
    </xf>
    <xf numFmtId="0" fontId="3" fillId="0" borderId="86"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41" fontId="100" fillId="0" borderId="16" xfId="4" quotePrefix="1" applyNumberFormat="1" applyFont="1" applyBorder="1" applyAlignment="1" applyProtection="1">
      <alignment horizontal="center" vertical="center"/>
      <protection hidden="1"/>
    </xf>
    <xf numFmtId="41" fontId="100" fillId="0" borderId="81" xfId="4" quotePrefix="1" applyNumberFormat="1" applyFont="1" applyBorder="1" applyAlignment="1" applyProtection="1">
      <alignment horizontal="center" vertical="center"/>
      <protection hidden="1"/>
    </xf>
    <xf numFmtId="0" fontId="3" fillId="0" borderId="73" xfId="4" applyFont="1" applyBorder="1" applyAlignment="1" applyProtection="1">
      <alignment horizontal="center" vertical="center"/>
      <protection locked="0"/>
    </xf>
    <xf numFmtId="41" fontId="100" fillId="0" borderId="10" xfId="4" quotePrefix="1" applyNumberFormat="1" applyFont="1" applyBorder="1" applyAlignment="1" applyProtection="1">
      <alignment horizontal="center" vertical="center"/>
      <protection hidden="1"/>
    </xf>
    <xf numFmtId="41" fontId="100" fillId="0" borderId="4" xfId="4" quotePrefix="1" applyNumberFormat="1" applyFont="1" applyBorder="1" applyAlignment="1" applyProtection="1">
      <alignment horizontal="center" vertical="center"/>
      <protection hidden="1"/>
    </xf>
    <xf numFmtId="0" fontId="3" fillId="0" borderId="77" xfId="4" applyFont="1" applyBorder="1" applyAlignment="1" applyProtection="1">
      <alignment horizontal="center" vertical="center"/>
      <protection locked="0"/>
    </xf>
    <xf numFmtId="41" fontId="100" fillId="0" borderId="78" xfId="4" quotePrefix="1" applyNumberFormat="1" applyFont="1" applyBorder="1" applyAlignment="1" applyProtection="1">
      <alignment horizontal="center" vertical="center"/>
      <protection hidden="1"/>
    </xf>
    <xf numFmtId="41" fontId="100" fillId="0" borderId="86" xfId="4" quotePrefix="1" applyNumberFormat="1" applyFont="1" applyBorder="1" applyAlignment="1" applyProtection="1">
      <alignment horizontal="center" vertical="center"/>
      <protection hidden="1"/>
    </xf>
    <xf numFmtId="0" fontId="100" fillId="0" borderId="0" xfId="4" applyFont="1" applyAlignment="1" applyProtection="1">
      <alignment horizontal="left"/>
      <protection locked="0"/>
    </xf>
    <xf numFmtId="0" fontId="100" fillId="0" borderId="0" xfId="4" applyFont="1" applyAlignment="1" applyProtection="1">
      <alignment horizontal="center"/>
      <protection locked="0"/>
    </xf>
    <xf numFmtId="0" fontId="100"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100" fillId="0" borderId="4" xfId="0" applyFont="1" applyBorder="1" applyAlignment="1" applyProtection="1">
      <alignment horizontal="center" vertical="center"/>
      <protection locked="0"/>
    </xf>
    <xf numFmtId="0" fontId="100" fillId="0" borderId="0" xfId="0" applyFont="1" applyAlignment="1" applyProtection="1">
      <alignment horizontal="center" vertical="center"/>
      <protection locked="0"/>
    </xf>
    <xf numFmtId="0" fontId="100" fillId="0" borderId="0" xfId="0" applyFont="1" applyProtection="1">
      <alignment vertical="center"/>
      <protection locked="0"/>
    </xf>
    <xf numFmtId="0" fontId="100" fillId="0" borderId="4" xfId="0" applyFont="1" applyBorder="1" applyAlignment="1">
      <alignment horizontal="center" vertical="center" shrinkToFit="1"/>
    </xf>
    <xf numFmtId="0" fontId="100" fillId="0" borderId="11" xfId="0" applyFont="1" applyBorder="1" applyProtection="1">
      <alignment vertical="center"/>
      <protection locked="0"/>
    </xf>
    <xf numFmtId="0" fontId="108" fillId="0" borderId="0" xfId="0" applyFont="1" applyProtection="1">
      <alignment vertical="center"/>
      <protection locked="0"/>
    </xf>
    <xf numFmtId="0" fontId="22" fillId="0" borderId="11" xfId="0" applyFont="1" applyBorder="1" applyAlignment="1" applyProtection="1">
      <alignment horizontal="right"/>
      <protection locked="0"/>
    </xf>
    <xf numFmtId="0" fontId="100" fillId="0" borderId="10" xfId="0" applyFont="1" applyBorder="1" applyAlignment="1" applyProtection="1">
      <alignment horizontal="center" vertical="center"/>
      <protection locked="0"/>
    </xf>
    <xf numFmtId="41" fontId="100" fillId="0" borderId="4" xfId="0" applyNumberFormat="1" applyFont="1" applyBorder="1" applyAlignment="1" applyProtection="1">
      <alignment horizontal="center" vertical="center"/>
      <protection hidden="1"/>
    </xf>
    <xf numFmtId="41" fontId="100" fillId="0" borderId="8" xfId="0" applyNumberFormat="1" applyFont="1" applyBorder="1" applyAlignment="1" applyProtection="1">
      <alignment horizontal="center" vertical="center"/>
      <protection hidden="1"/>
    </xf>
    <xf numFmtId="41" fontId="100" fillId="0" borderId="4" xfId="0" applyNumberFormat="1" applyFont="1" applyBorder="1" applyAlignment="1" applyProtection="1">
      <alignment horizontal="center" vertical="center"/>
      <protection locked="0"/>
    </xf>
    <xf numFmtId="41" fontId="100" fillId="0" borderId="8" xfId="0" applyNumberFormat="1"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100" fillId="0" borderId="12" xfId="0" applyFont="1" applyBorder="1" applyAlignment="1" applyProtection="1">
      <alignment horizontal="left" vertical="center"/>
      <protection locked="0"/>
    </xf>
    <xf numFmtId="0" fontId="100" fillId="0" borderId="0" xfId="0" applyFont="1" applyAlignment="1" applyProtection="1">
      <alignment horizontal="left"/>
      <protection locked="0"/>
    </xf>
    <xf numFmtId="0" fontId="100" fillId="0" borderId="0" xfId="0" applyFont="1" applyAlignment="1" applyProtection="1">
      <alignment horizontal="center"/>
      <protection locked="0"/>
    </xf>
    <xf numFmtId="0" fontId="16" fillId="0" borderId="0" xfId="0" applyFont="1">
      <alignment vertical="center"/>
    </xf>
    <xf numFmtId="0" fontId="100" fillId="0" borderId="4" xfId="131" applyFont="1" applyBorder="1" applyAlignment="1" applyProtection="1">
      <alignment horizontal="center" vertical="center"/>
      <protection locked="0"/>
    </xf>
    <xf numFmtId="0" fontId="100" fillId="0" borderId="0" xfId="131" applyFont="1" applyAlignment="1" applyProtection="1">
      <alignment horizontal="center" vertical="center"/>
      <protection locked="0"/>
    </xf>
    <xf numFmtId="0" fontId="100" fillId="0" borderId="0" xfId="131" applyFont="1" applyAlignment="1" applyProtection="1">
      <alignment vertical="center"/>
      <protection locked="0"/>
    </xf>
    <xf numFmtId="0" fontId="100" fillId="0" borderId="0" xfId="132" applyFont="1" applyAlignment="1">
      <alignment horizontal="justify" vertical="center" wrapText="1"/>
    </xf>
    <xf numFmtId="0" fontId="100" fillId="0" borderId="11" xfId="131" applyFont="1" applyBorder="1" applyAlignment="1" applyProtection="1">
      <alignment vertical="center"/>
      <protection locked="0"/>
    </xf>
    <xf numFmtId="0" fontId="100" fillId="0" borderId="11" xfId="132" applyFont="1" applyBorder="1" applyAlignment="1">
      <alignment horizontal="justify" vertical="center" wrapText="1"/>
    </xf>
    <xf numFmtId="0" fontId="100" fillId="0" borderId="11" xfId="132" applyFont="1" applyBorder="1" applyAlignment="1">
      <alignment wrapText="1"/>
    </xf>
    <xf numFmtId="0" fontId="100" fillId="0" borderId="11" xfId="132" applyFont="1" applyBorder="1"/>
    <xf numFmtId="0" fontId="100" fillId="0" borderId="10" xfId="132" applyFont="1" applyBorder="1" applyAlignment="1">
      <alignment horizontal="distributed" vertical="center" wrapText="1"/>
    </xf>
    <xf numFmtId="0" fontId="100" fillId="0" borderId="16" xfId="132" applyFont="1" applyBorder="1" applyAlignment="1">
      <alignment horizontal="distributed" vertical="center" wrapText="1"/>
    </xf>
    <xf numFmtId="0" fontId="100" fillId="0" borderId="4" xfId="132" applyFont="1" applyBorder="1" applyAlignment="1">
      <alignment horizontal="distributed" vertical="center" wrapText="1"/>
    </xf>
    <xf numFmtId="0" fontId="100" fillId="0" borderId="11" xfId="132" applyFont="1" applyBorder="1" applyAlignment="1">
      <alignment horizontal="distributed" vertical="center" wrapText="1"/>
    </xf>
    <xf numFmtId="0" fontId="100" fillId="0" borderId="16" xfId="133" applyFont="1" applyBorder="1" applyAlignment="1">
      <alignment horizontal="center" vertical="center"/>
    </xf>
    <xf numFmtId="189" fontId="113" fillId="0" borderId="16" xfId="132" applyNumberFormat="1" applyFont="1" applyBorder="1" applyAlignment="1">
      <alignment horizontal="right" vertical="center"/>
    </xf>
    <xf numFmtId="189" fontId="113" fillId="0" borderId="7" xfId="132" applyNumberFormat="1" applyFont="1" applyBorder="1" applyAlignment="1">
      <alignment horizontal="right" vertical="center"/>
    </xf>
    <xf numFmtId="0" fontId="100" fillId="0" borderId="10" xfId="133" applyFont="1" applyBorder="1" applyAlignment="1">
      <alignment horizontal="center" vertical="center"/>
    </xf>
    <xf numFmtId="190" fontId="113" fillId="0" borderId="10" xfId="132" applyNumberFormat="1" applyFont="1" applyBorder="1" applyAlignment="1">
      <alignment horizontal="right" vertical="center"/>
    </xf>
    <xf numFmtId="190" fontId="113" fillId="0" borderId="4" xfId="132" applyNumberFormat="1" applyFont="1" applyBorder="1" applyAlignment="1">
      <alignment horizontal="right" vertical="center"/>
    </xf>
    <xf numFmtId="0" fontId="100" fillId="0" borderId="0" xfId="0" applyFont="1" applyAlignment="1" applyProtection="1">
      <alignment horizontal="right" vertical="center"/>
      <protection locked="0"/>
    </xf>
    <xf numFmtId="0" fontId="40" fillId="0" borderId="0" xfId="132" applyAlignment="1">
      <alignment vertical="center"/>
    </xf>
    <xf numFmtId="0" fontId="100" fillId="0" borderId="0" xfId="0" applyFont="1" applyAlignment="1" applyProtection="1">
      <protection locked="0"/>
    </xf>
    <xf numFmtId="0" fontId="100" fillId="0" borderId="59" xfId="131" applyFont="1" applyBorder="1" applyAlignment="1" applyProtection="1">
      <alignment horizontal="center" vertical="center"/>
      <protection locked="0"/>
    </xf>
    <xf numFmtId="0" fontId="22" fillId="0" borderId="0" xfId="132" applyFont="1" applyAlignment="1">
      <alignment horizontal="justify" wrapText="1"/>
    </xf>
    <xf numFmtId="0" fontId="24" fillId="0" borderId="0" xfId="132" applyFont="1"/>
    <xf numFmtId="0" fontId="22" fillId="0" borderId="84" xfId="131" applyFont="1" applyBorder="1" applyAlignment="1" applyProtection="1">
      <alignment horizontal="center" vertical="center"/>
      <protection locked="0"/>
    </xf>
    <xf numFmtId="0" fontId="100" fillId="0" borderId="87" xfId="131" applyFont="1" applyBorder="1" applyAlignment="1" applyProtection="1">
      <alignment horizontal="center" vertical="center"/>
      <protection locked="0"/>
    </xf>
    <xf numFmtId="0" fontId="105" fillId="0" borderId="88" xfId="131" applyFont="1" applyBorder="1" applyAlignment="1" applyProtection="1">
      <alignment horizontal="center" vertical="center"/>
      <protection locked="0"/>
    </xf>
    <xf numFmtId="0" fontId="37" fillId="0" borderId="0" xfId="10" applyBorder="1" applyAlignment="1"/>
    <xf numFmtId="0" fontId="100" fillId="0" borderId="63" xfId="131" applyFont="1" applyBorder="1" applyAlignment="1" applyProtection="1">
      <alignment vertical="center"/>
      <protection locked="0"/>
    </xf>
    <xf numFmtId="0" fontId="22" fillId="0" borderId="63" xfId="132" applyFont="1" applyBorder="1" applyAlignment="1">
      <alignment horizontal="justify" wrapText="1"/>
    </xf>
    <xf numFmtId="0" fontId="24" fillId="0" borderId="63" xfId="132" applyFont="1" applyBorder="1"/>
    <xf numFmtId="0" fontId="22" fillId="0" borderId="68" xfId="131" applyFont="1" applyBorder="1" applyAlignment="1" applyProtection="1">
      <alignment horizontal="center" vertical="center"/>
      <protection locked="0"/>
    </xf>
    <xf numFmtId="0" fontId="100" fillId="0" borderId="89" xfId="131" applyFont="1" applyBorder="1" applyAlignment="1" applyProtection="1">
      <alignment horizontal="center" vertical="center"/>
      <protection locked="0"/>
    </xf>
    <xf numFmtId="0" fontId="100" fillId="0" borderId="90" xfId="131" applyFont="1" applyBorder="1" applyAlignment="1" applyProtection="1">
      <alignment horizontal="center" vertical="center"/>
      <protection locked="0"/>
    </xf>
    <xf numFmtId="0" fontId="40" fillId="0" borderId="0" xfId="132"/>
    <xf numFmtId="0" fontId="100" fillId="0" borderId="63" xfId="132" applyFont="1" applyBorder="1" applyAlignment="1">
      <alignment horizontal="right" wrapText="1"/>
    </xf>
    <xf numFmtId="0" fontId="109" fillId="0" borderId="0" xfId="132" applyFont="1" applyAlignment="1">
      <alignment horizontal="center" vertical="center"/>
    </xf>
    <xf numFmtId="0" fontId="100" fillId="0" borderId="78" xfId="132" applyFont="1" applyBorder="1" applyAlignment="1">
      <alignment horizontal="distributed" vertical="center" wrapText="1" justifyLastLine="1"/>
    </xf>
    <xf numFmtId="0" fontId="100" fillId="0" borderId="85" xfId="132" applyFont="1" applyBorder="1" applyAlignment="1">
      <alignment horizontal="distributed" vertical="center" wrapText="1" justifyLastLine="1"/>
    </xf>
    <xf numFmtId="0" fontId="100" fillId="0" borderId="86" xfId="132" applyFont="1" applyBorder="1" applyAlignment="1">
      <alignment horizontal="distributed" vertical="center" wrapText="1" justifyLastLine="1"/>
    </xf>
    <xf numFmtId="0" fontId="100" fillId="0" borderId="93" xfId="132" applyFont="1" applyBorder="1" applyAlignment="1">
      <alignment horizontal="distributed" vertical="center" wrapText="1" justifyLastLine="1"/>
    </xf>
    <xf numFmtId="0" fontId="100" fillId="0" borderId="94" xfId="133" applyFont="1" applyBorder="1" applyAlignment="1">
      <alignment horizontal="center" vertical="center"/>
    </xf>
    <xf numFmtId="0" fontId="40" fillId="0" borderId="0" xfId="132" applyAlignment="1">
      <alignment horizontal="center" vertical="center"/>
    </xf>
    <xf numFmtId="0" fontId="100" fillId="0" borderId="73" xfId="133" applyFont="1" applyBorder="1" applyAlignment="1">
      <alignment horizontal="center" vertical="center"/>
    </xf>
    <xf numFmtId="0" fontId="100" fillId="0" borderId="77" xfId="133" applyFont="1" applyBorder="1" applyAlignment="1">
      <alignment horizontal="center" vertical="center"/>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24" fillId="0" borderId="4" xfId="0" applyFont="1" applyBorder="1" applyAlignment="1" applyProtection="1">
      <alignment horizontal="center" vertical="center"/>
      <protection locked="0"/>
    </xf>
    <xf numFmtId="0" fontId="119" fillId="0" borderId="0" xfId="0" applyFont="1" applyProtection="1">
      <alignment vertical="center"/>
      <protection locked="0"/>
    </xf>
    <xf numFmtId="0" fontId="109" fillId="0" borderId="0" xfId="0" applyFont="1" applyAlignment="1" applyProtection="1">
      <protection locked="0"/>
    </xf>
    <xf numFmtId="0" fontId="109" fillId="0" borderId="0" xfId="0" applyFont="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41" fontId="70" fillId="0" borderId="16" xfId="0" applyNumberFormat="1" applyFont="1" applyBorder="1" applyAlignment="1" applyProtection="1">
      <alignment horizontal="right" vertical="center"/>
      <protection hidden="1"/>
    </xf>
    <xf numFmtId="41" fontId="109" fillId="0" borderId="7" xfId="0" applyNumberFormat="1" applyFont="1" applyBorder="1" applyAlignment="1" applyProtection="1">
      <alignment horizontal="right" vertical="center"/>
      <protection locked="0"/>
    </xf>
    <xf numFmtId="41" fontId="109" fillId="0" borderId="15" xfId="0" applyNumberFormat="1" applyFont="1" applyBorder="1" applyAlignment="1" applyProtection="1">
      <alignment horizontal="right" vertical="center"/>
      <protection locked="0"/>
    </xf>
    <xf numFmtId="0" fontId="3" fillId="0" borderId="73" xfId="0" applyFont="1" applyBorder="1" applyAlignment="1" applyProtection="1">
      <alignment horizontal="center" vertical="center"/>
      <protection locked="0"/>
    </xf>
    <xf numFmtId="41" fontId="109" fillId="0" borderId="10" xfId="0" applyNumberFormat="1" applyFont="1" applyBorder="1" applyAlignment="1" applyProtection="1">
      <alignment horizontal="right" vertical="center"/>
      <protection hidden="1"/>
    </xf>
    <xf numFmtId="41" fontId="109" fillId="0" borderId="4" xfId="0" applyNumberFormat="1" applyFont="1" applyBorder="1" applyAlignment="1" applyProtection="1">
      <alignment horizontal="right" vertical="center"/>
      <protection locked="0"/>
    </xf>
    <xf numFmtId="41" fontId="120" fillId="0" borderId="4" xfId="0" applyNumberFormat="1" applyFont="1" applyBorder="1" applyAlignment="1" applyProtection="1">
      <alignment horizontal="right" vertical="center"/>
      <protection locked="0"/>
    </xf>
    <xf numFmtId="41" fontId="120" fillId="0" borderId="8" xfId="0" applyNumberFormat="1" applyFont="1" applyBorder="1" applyAlignment="1" applyProtection="1">
      <alignment horizontal="right" vertical="center"/>
      <protection locked="0"/>
    </xf>
    <xf numFmtId="0" fontId="3" fillId="0" borderId="77" xfId="0" applyFont="1" applyBorder="1" applyAlignment="1" applyProtection="1">
      <alignment horizontal="center" vertical="center"/>
      <protection locked="0"/>
    </xf>
    <xf numFmtId="41" fontId="70" fillId="0" borderId="78" xfId="0" applyNumberFormat="1" applyFont="1" applyBorder="1" applyAlignment="1" applyProtection="1">
      <alignment horizontal="right" vertical="center"/>
      <protection hidden="1"/>
    </xf>
    <xf numFmtId="41" fontId="109" fillId="0" borderId="86" xfId="0" applyNumberFormat="1" applyFont="1" applyBorder="1" applyAlignment="1" applyProtection="1">
      <alignment horizontal="right" vertical="center"/>
      <protection locked="0"/>
    </xf>
    <xf numFmtId="41" fontId="120" fillId="0" borderId="86" xfId="0" applyNumberFormat="1" applyFont="1" applyBorder="1" applyAlignment="1" applyProtection="1">
      <alignment horizontal="right" vertical="center"/>
      <protection locked="0"/>
    </xf>
    <xf numFmtId="41" fontId="120" fillId="0" borderId="69" xfId="0" applyNumberFormat="1" applyFont="1" applyBorder="1" applyAlignment="1" applyProtection="1">
      <alignment horizontal="right" vertical="center"/>
      <protection locked="0"/>
    </xf>
    <xf numFmtId="0" fontId="100" fillId="0" borderId="0" xfId="0" applyFont="1" applyAlignment="1" applyProtection="1">
      <alignment horizontal="left" vertical="top"/>
      <protection locked="0"/>
    </xf>
    <xf numFmtId="0" fontId="109" fillId="0" borderId="0" xfId="0" applyFont="1" applyAlignment="1" applyProtection="1">
      <alignment vertical="top"/>
      <protection locked="0"/>
    </xf>
    <xf numFmtId="0" fontId="100" fillId="0" borderId="0" xfId="0" applyFont="1" applyAlignment="1" applyProtection="1">
      <alignment vertical="top"/>
      <protection locked="0"/>
    </xf>
    <xf numFmtId="0" fontId="100" fillId="0" borderId="0" xfId="0" applyFont="1" applyAlignment="1" applyProtection="1">
      <alignment horizontal="center" vertical="top"/>
      <protection locked="0"/>
    </xf>
    <xf numFmtId="0" fontId="70" fillId="0" borderId="0" xfId="0" applyFont="1" applyAlignment="1" applyProtection="1">
      <alignment horizontal="right" vertical="top"/>
      <protection locked="0"/>
    </xf>
    <xf numFmtId="0" fontId="109" fillId="0" borderId="0" xfId="0" applyFont="1" applyAlignment="1" applyProtection="1">
      <alignment horizontal="center"/>
      <protection locked="0"/>
    </xf>
    <xf numFmtId="0" fontId="109" fillId="0" borderId="0" xfId="0" applyFont="1" applyAlignment="1" applyProtection="1">
      <alignment horizontal="left"/>
      <protection locked="0"/>
    </xf>
    <xf numFmtId="0" fontId="121" fillId="0" borderId="4" xfId="0" applyFont="1" applyBorder="1" applyAlignment="1" applyProtection="1">
      <alignment horizontal="center" vertical="center"/>
      <protection locked="0"/>
    </xf>
    <xf numFmtId="0" fontId="70" fillId="0" borderId="73" xfId="0" applyFont="1" applyBorder="1" applyAlignment="1" applyProtection="1">
      <alignment horizontal="center" vertical="center"/>
      <protection locked="0"/>
    </xf>
    <xf numFmtId="0" fontId="70" fillId="0" borderId="77" xfId="0" applyFont="1" applyBorder="1" applyAlignment="1" applyProtection="1">
      <alignment horizontal="center" vertical="center"/>
      <protection locked="0"/>
    </xf>
    <xf numFmtId="0" fontId="22" fillId="0" borderId="59" xfId="0" applyFont="1" applyBorder="1" applyAlignment="1" applyProtection="1">
      <alignment horizontal="center"/>
      <protection locked="0"/>
    </xf>
    <xf numFmtId="0" fontId="24" fillId="0" borderId="59" xfId="0" applyFont="1" applyBorder="1" applyAlignment="1" applyProtection="1">
      <alignment horizontal="center"/>
      <protection locked="0"/>
    </xf>
    <xf numFmtId="0" fontId="80" fillId="0" borderId="0" xfId="6" applyFont="1" applyProtection="1">
      <protection locked="0"/>
    </xf>
    <xf numFmtId="0" fontId="22" fillId="0" borderId="60" xfId="0" applyFont="1" applyBorder="1" applyAlignment="1" applyProtection="1">
      <alignment horizontal="center"/>
      <protection locked="0"/>
    </xf>
    <xf numFmtId="0" fontId="100" fillId="0" borderId="63" xfId="0" applyFont="1" applyBorder="1" applyAlignment="1" applyProtection="1">
      <protection locked="0"/>
    </xf>
    <xf numFmtId="0" fontId="130" fillId="0" borderId="0" xfId="10" applyFont="1" applyFill="1" applyAlignment="1">
      <alignment vertical="center"/>
    </xf>
    <xf numFmtId="0" fontId="96" fillId="0" borderId="0" xfId="6" applyFont="1" applyAlignment="1" applyProtection="1">
      <alignment vertical="center"/>
      <protection locked="0"/>
    </xf>
    <xf numFmtId="0" fontId="134" fillId="0" borderId="64" xfId="0" applyFont="1" applyBorder="1" applyAlignment="1" applyProtection="1">
      <alignment horizontal="left"/>
      <protection locked="0"/>
    </xf>
    <xf numFmtId="0" fontId="134" fillId="0" borderId="64" xfId="0" applyFont="1" applyBorder="1" applyAlignment="1" applyProtection="1">
      <alignment horizontal="center"/>
      <protection locked="0"/>
    </xf>
    <xf numFmtId="0" fontId="22" fillId="0" borderId="64" xfId="0" applyFont="1" applyBorder="1" applyAlignment="1" applyProtection="1">
      <alignment horizontal="right"/>
      <protection locked="0"/>
    </xf>
    <xf numFmtId="0" fontId="108"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62" xfId="0" applyFont="1" applyBorder="1" applyAlignment="1" applyProtection="1">
      <protection locked="0"/>
    </xf>
    <xf numFmtId="0" fontId="0" fillId="0" borderId="63" xfId="0" applyBorder="1" applyAlignment="1" applyProtection="1">
      <protection locked="0"/>
    </xf>
    <xf numFmtId="0" fontId="22" fillId="0" borderId="89"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22" fillId="0" borderId="86" xfId="0" applyFont="1" applyBorder="1" applyAlignment="1" applyProtection="1">
      <alignment horizontal="center"/>
      <protection locked="0"/>
    </xf>
    <xf numFmtId="0" fontId="22" fillId="0" borderId="69" xfId="0" applyFont="1" applyBorder="1" applyAlignment="1" applyProtection="1">
      <alignment horizontal="center"/>
      <protection locked="0"/>
    </xf>
    <xf numFmtId="0" fontId="24" fillId="0" borderId="86"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9" fontId="22" fillId="0" borderId="65" xfId="126" applyFont="1" applyBorder="1" applyAlignment="1" applyProtection="1">
      <protection locked="0"/>
    </xf>
    <xf numFmtId="191" fontId="20" fillId="39" borderId="66" xfId="0" applyNumberFormat="1" applyFont="1" applyFill="1" applyBorder="1" applyAlignment="1">
      <alignment horizontal="center" vertical="center"/>
    </xf>
    <xf numFmtId="191" fontId="20" fillId="39" borderId="64" xfId="0" applyNumberFormat="1" applyFont="1" applyFill="1" applyBorder="1" applyAlignment="1">
      <alignment horizontal="center" vertical="center"/>
    </xf>
    <xf numFmtId="191" fontId="6" fillId="39" borderId="64" xfId="0" applyNumberFormat="1" applyFont="1" applyFill="1" applyBorder="1" applyAlignment="1">
      <alignment horizontal="center" vertical="center"/>
    </xf>
    <xf numFmtId="0" fontId="22" fillId="0" borderId="63" xfId="0" applyFont="1" applyBorder="1" applyAlignment="1" applyProtection="1">
      <protection locked="0"/>
    </xf>
    <xf numFmtId="0" fontId="100" fillId="0" borderId="64" xfId="0" applyFont="1" applyBorder="1" applyAlignment="1" applyProtection="1">
      <alignment horizontal="left"/>
      <protection locked="0"/>
    </xf>
    <xf numFmtId="191" fontId="135" fillId="39" borderId="66" xfId="0" applyNumberFormat="1" applyFont="1" applyFill="1" applyBorder="1" applyAlignment="1">
      <alignment horizontal="center"/>
    </xf>
    <xf numFmtId="191" fontId="135" fillId="39" borderId="64" xfId="0" applyNumberFormat="1" applyFont="1" applyFill="1" applyBorder="1" applyAlignment="1">
      <alignment horizontal="center"/>
    </xf>
    <xf numFmtId="191" fontId="136" fillId="39" borderId="64" xfId="0" applyNumberFormat="1" applyFont="1" applyFill="1" applyBorder="1" applyAlignment="1">
      <alignment horizontal="center"/>
    </xf>
    <xf numFmtId="9" fontId="22" fillId="0" borderId="84" xfId="126" applyFont="1" applyBorder="1" applyAlignment="1" applyProtection="1">
      <protection locked="0"/>
    </xf>
    <xf numFmtId="191" fontId="20" fillId="39" borderId="95" xfId="0" applyNumberFormat="1" applyFont="1" applyFill="1" applyBorder="1" applyAlignment="1">
      <alignment horizontal="center" vertical="center"/>
    </xf>
    <xf numFmtId="191" fontId="20" fillId="39" borderId="0" xfId="0" applyNumberFormat="1" applyFont="1" applyFill="1" applyAlignment="1">
      <alignment horizontal="center" vertical="center"/>
    </xf>
    <xf numFmtId="191" fontId="6" fillId="39" borderId="0" xfId="0" applyNumberFormat="1" applyFont="1" applyFill="1" applyAlignment="1">
      <alignment horizontal="center" vertical="center"/>
    </xf>
    <xf numFmtId="0" fontId="100" fillId="0" borderId="84" xfId="0" applyFont="1" applyBorder="1" applyAlignment="1" applyProtection="1">
      <alignment horizontal="left"/>
      <protection locked="0"/>
    </xf>
    <xf numFmtId="191" fontId="136" fillId="39" borderId="95" xfId="0" applyNumberFormat="1" applyFont="1" applyFill="1" applyBorder="1" applyAlignment="1">
      <alignment horizontal="center"/>
    </xf>
    <xf numFmtId="191" fontId="136" fillId="39" borderId="0" xfId="0" applyNumberFormat="1" applyFont="1" applyFill="1" applyAlignment="1">
      <alignment horizontal="center"/>
    </xf>
    <xf numFmtId="191" fontId="22" fillId="0" borderId="0" xfId="0" applyNumberFormat="1" applyFont="1" applyAlignment="1" applyProtection="1">
      <alignment horizontal="center" vertical="center"/>
      <protection locked="0"/>
    </xf>
    <xf numFmtId="0" fontId="22" fillId="0" borderId="92" xfId="0" applyFont="1" applyBorder="1" applyAlignment="1" applyProtection="1">
      <alignment horizontal="center" vertical="center" wrapText="1"/>
      <protection locked="0"/>
    </xf>
    <xf numFmtId="0" fontId="3" fillId="0" borderId="86" xfId="0" applyFont="1" applyBorder="1" applyAlignment="1" applyProtection="1">
      <alignment horizontal="distributed" vertical="distributed" textRotation="255" wrapText="1" shrinkToFit="1"/>
      <protection locked="0"/>
    </xf>
    <xf numFmtId="0" fontId="3" fillId="0" borderId="86" xfId="0" applyFont="1" applyBorder="1" applyAlignment="1" applyProtection="1">
      <alignment horizontal="center" vertical="distributed" textRotation="255" wrapText="1" shrinkToFit="1"/>
      <protection locked="0"/>
    </xf>
    <xf numFmtId="0" fontId="3" fillId="0" borderId="69" xfId="0" applyFont="1" applyBorder="1" applyAlignment="1" applyProtection="1">
      <alignment horizontal="distributed" vertical="distributed" textRotation="255" wrapText="1" shrinkToFit="1"/>
      <protection locked="0"/>
    </xf>
    <xf numFmtId="0" fontId="100" fillId="0" borderId="65" xfId="0" applyFont="1" applyBorder="1" applyAlignment="1" applyProtection="1">
      <alignment horizontal="left"/>
      <protection locked="0"/>
    </xf>
    <xf numFmtId="191" fontId="100" fillId="0" borderId="0" xfId="0" applyNumberFormat="1" applyFont="1" applyAlignment="1" applyProtection="1">
      <alignment horizontal="center" vertical="center"/>
      <protection locked="0"/>
    </xf>
    <xf numFmtId="191" fontId="100" fillId="40" borderId="0" xfId="0" applyNumberFormat="1" applyFont="1" applyFill="1" applyAlignment="1" applyProtection="1">
      <alignment horizontal="center" vertical="center"/>
      <protection locked="0"/>
    </xf>
    <xf numFmtId="9" fontId="22" fillId="0" borderId="68" xfId="126" applyFont="1" applyBorder="1" applyAlignment="1" applyProtection="1">
      <protection locked="0"/>
    </xf>
    <xf numFmtId="191" fontId="20" fillId="39" borderId="62" xfId="0" applyNumberFormat="1" applyFont="1" applyFill="1" applyBorder="1" applyAlignment="1">
      <alignment horizontal="center" vertical="center"/>
    </xf>
    <xf numFmtId="191" fontId="20" fillId="39" borderId="63" xfId="0" applyNumberFormat="1" applyFont="1" applyFill="1" applyBorder="1" applyAlignment="1">
      <alignment horizontal="center" vertical="center"/>
    </xf>
    <xf numFmtId="191" fontId="22" fillId="0" borderId="63" xfId="0" applyNumberFormat="1" applyFont="1" applyBorder="1" applyAlignment="1" applyProtection="1">
      <alignment horizontal="center" vertical="center"/>
      <protection locked="0"/>
    </xf>
    <xf numFmtId="0" fontId="3" fillId="0" borderId="0" xfId="0" applyFont="1" applyAlignment="1" applyProtection="1">
      <protection locked="0"/>
    </xf>
    <xf numFmtId="0" fontId="129" fillId="0" borderId="0" xfId="0" applyFont="1" applyAlignment="1" applyProtection="1">
      <protection locked="0"/>
    </xf>
    <xf numFmtId="191" fontId="100"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protection locked="0"/>
    </xf>
    <xf numFmtId="191" fontId="136"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vertical="center"/>
      <protection locked="0"/>
    </xf>
    <xf numFmtId="0" fontId="100" fillId="0" borderId="68" xfId="0" applyFont="1" applyBorder="1" applyAlignment="1" applyProtection="1">
      <alignment horizontal="left"/>
      <protection locked="0"/>
    </xf>
    <xf numFmtId="191" fontId="136" fillId="39" borderId="63" xfId="0" applyNumberFormat="1" applyFont="1" applyFill="1" applyBorder="1" applyAlignment="1">
      <alignment horizontal="center"/>
    </xf>
    <xf numFmtId="191" fontId="100" fillId="40" borderId="63" xfId="0" applyNumberFormat="1" applyFont="1" applyFill="1" applyBorder="1" applyAlignment="1" applyProtection="1">
      <alignment horizontal="center" vertical="center"/>
      <protection locked="0"/>
    </xf>
    <xf numFmtId="0" fontId="96" fillId="0" borderId="0" xfId="6" applyFont="1" applyAlignment="1" applyProtection="1">
      <alignment horizontal="right" vertical="top"/>
      <protection locked="0"/>
    </xf>
    <xf numFmtId="0" fontId="96" fillId="0" borderId="0" xfId="6" applyFont="1" applyAlignment="1" applyProtection="1">
      <alignment vertical="top"/>
      <protection locked="0"/>
    </xf>
    <xf numFmtId="191" fontId="136" fillId="39" borderId="62" xfId="0" applyNumberFormat="1" applyFont="1" applyFill="1" applyBorder="1" applyAlignment="1">
      <alignment horizontal="center"/>
    </xf>
    <xf numFmtId="191" fontId="100" fillId="0" borderId="63" xfId="0" applyNumberFormat="1" applyFont="1" applyBorder="1" applyAlignment="1" applyProtection="1">
      <alignment horizontal="center" vertical="center"/>
      <protection locked="0"/>
    </xf>
    <xf numFmtId="0" fontId="80" fillId="0" borderId="0" xfId="6" applyFont="1" applyAlignment="1" applyProtection="1">
      <alignment vertical="center"/>
      <protection locked="0"/>
    </xf>
    <xf numFmtId="0" fontId="138" fillId="0" borderId="0" xfId="6" applyFont="1" applyAlignment="1" applyProtection="1">
      <alignment vertical="center"/>
      <protection locked="0"/>
    </xf>
    <xf numFmtId="0" fontId="96" fillId="0" borderId="0" xfId="6" applyFont="1" applyProtection="1">
      <protection locked="0"/>
    </xf>
    <xf numFmtId="176" fontId="70" fillId="4" borderId="35" xfId="1" applyNumberFormat="1" applyFont="1" applyFill="1" applyBorder="1" applyAlignment="1">
      <alignment horizontal="center" vertical="center" wrapText="1"/>
    </xf>
    <xf numFmtId="176" fontId="70" fillId="4" borderId="6" xfId="1" applyNumberFormat="1" applyFont="1" applyFill="1" applyBorder="1" applyAlignment="1">
      <alignment horizontal="center" vertical="center" wrapText="1"/>
    </xf>
    <xf numFmtId="176" fontId="70" fillId="4" borderId="7" xfId="1" applyNumberFormat="1" applyFont="1" applyFill="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1" fillId="4" borderId="5" xfId="0" applyFont="1" applyFill="1" applyBorder="1" applyAlignment="1">
      <alignment horizontal="center" vertical="center" wrapText="1"/>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0" fontId="75" fillId="5" borderId="35" xfId="2" applyFont="1" applyFill="1" applyBorder="1" applyAlignment="1" applyProtection="1">
      <alignment horizontal="center" vertical="center"/>
    </xf>
    <xf numFmtId="0" fontId="75" fillId="5" borderId="6" xfId="2" applyFont="1" applyFill="1" applyBorder="1" applyAlignment="1" applyProtection="1">
      <alignment horizontal="center" vertical="center"/>
    </xf>
    <xf numFmtId="0" fontId="75" fillId="5" borderId="7" xfId="2" applyFont="1" applyFill="1" applyBorder="1" applyAlignment="1" applyProtection="1">
      <alignment horizontal="center" vertical="center"/>
    </xf>
    <xf numFmtId="0" fontId="71" fillId="4" borderId="6"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5" fillId="5" borderId="30" xfId="2" applyFont="1" applyFill="1" applyBorder="1" applyAlignment="1" applyProtection="1">
      <alignment horizontal="center" vertical="center" wrapText="1"/>
    </xf>
    <xf numFmtId="0" fontId="75" fillId="5" borderId="6" xfId="2" applyFont="1" applyFill="1" applyBorder="1" applyAlignment="1" applyProtection="1">
      <alignment horizontal="center" vertical="center" wrapText="1"/>
    </xf>
    <xf numFmtId="0" fontId="75" fillId="5" borderId="7" xfId="2" applyFont="1" applyFill="1" applyBorder="1" applyAlignment="1" applyProtection="1">
      <alignment horizontal="center" vertical="center" wrapText="1"/>
    </xf>
    <xf numFmtId="0" fontId="71" fillId="0" borderId="5" xfId="0" applyFont="1" applyBorder="1" applyAlignment="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5" fillId="10" borderId="5" xfId="2" applyFont="1" applyFill="1" applyBorder="1" applyAlignment="1" applyProtection="1">
      <alignment horizontal="center" vertical="center" wrapText="1"/>
    </xf>
    <xf numFmtId="0" fontId="75" fillId="10" borderId="6" xfId="2" applyFont="1" applyFill="1" applyBorder="1" applyAlignment="1" applyProtection="1">
      <alignment horizontal="center" vertical="center"/>
    </xf>
    <xf numFmtId="0" fontId="75" fillId="10" borderId="7" xfId="2" applyFont="1" applyFill="1" applyBorder="1" applyAlignment="1" applyProtection="1">
      <alignment horizontal="center" vertical="center"/>
    </xf>
    <xf numFmtId="0" fontId="75" fillId="11" borderId="5" xfId="2" applyFont="1" applyFill="1" applyBorder="1" applyAlignment="1" applyProtection="1">
      <alignment horizontal="center" vertical="center" wrapText="1"/>
    </xf>
    <xf numFmtId="0" fontId="75" fillId="11" borderId="6" xfId="2" applyFont="1" applyFill="1" applyBorder="1" applyAlignment="1" applyProtection="1">
      <alignment horizontal="center" vertical="center" wrapText="1"/>
    </xf>
    <xf numFmtId="0" fontId="75" fillId="11" borderId="7" xfId="2" applyFont="1" applyFill="1" applyBorder="1" applyAlignment="1" applyProtection="1">
      <alignment horizontal="center" vertical="center" wrapText="1"/>
    </xf>
    <xf numFmtId="0" fontId="75" fillId="7" borderId="5" xfId="2" applyFont="1" applyFill="1" applyBorder="1" applyAlignment="1" applyProtection="1">
      <alignment horizontal="center" vertical="center" wrapText="1"/>
    </xf>
    <xf numFmtId="0" fontId="75" fillId="7" borderId="6" xfId="2" applyFont="1" applyFill="1" applyBorder="1" applyAlignment="1" applyProtection="1">
      <alignment horizontal="center" vertical="center"/>
    </xf>
    <xf numFmtId="0" fontId="75" fillId="7" borderId="7" xfId="2" applyFont="1" applyFill="1" applyBorder="1" applyAlignment="1" applyProtection="1">
      <alignment horizontal="center" vertical="center"/>
    </xf>
    <xf numFmtId="0" fontId="71" fillId="4" borderId="35" xfId="0" applyFont="1" applyFill="1" applyBorder="1" applyAlignment="1">
      <alignment horizontal="center" vertical="center" wrapText="1"/>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69" fillId="0" borderId="11" xfId="0" applyFont="1" applyBorder="1" applyAlignment="1">
      <alignment horizontal="center" vertical="top" wrapText="1"/>
    </xf>
    <xf numFmtId="0" fontId="69"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0" fillId="0" borderId="8"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17" fillId="0" borderId="13" xfId="0" applyFont="1" applyBorder="1" applyAlignment="1">
      <alignment vertical="top" wrapText="1"/>
    </xf>
    <xf numFmtId="0" fontId="69" fillId="0" borderId="12" xfId="0" applyFont="1" applyBorder="1" applyAlignment="1">
      <alignment vertical="top" wrapText="1"/>
    </xf>
    <xf numFmtId="0" fontId="69" fillId="0" borderId="12" xfId="0" applyFont="1" applyBorder="1" applyAlignment="1">
      <alignment horizontal="left" vertical="center" wrapText="1"/>
    </xf>
    <xf numFmtId="0" fontId="17" fillId="0" borderId="17" xfId="0" applyFont="1" applyBorder="1" applyAlignment="1">
      <alignment vertical="top" wrapText="1"/>
    </xf>
    <xf numFmtId="0" fontId="69" fillId="0" borderId="0" xfId="0" applyFont="1" applyAlignment="1">
      <alignment vertical="top" wrapText="1"/>
    </xf>
    <xf numFmtId="0" fontId="69"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5" fillId="5" borderId="35" xfId="2" applyFont="1" applyFill="1" applyBorder="1" applyAlignment="1" applyProtection="1">
      <alignment horizontal="center" vertical="center" wrapText="1"/>
    </xf>
    <xf numFmtId="0" fontId="72" fillId="0" borderId="35" xfId="0" applyFont="1" applyBorder="1" applyAlignment="1">
      <alignment horizontal="center" vertical="center" wrapText="1"/>
    </xf>
    <xf numFmtId="0" fontId="75" fillId="5" borderId="5" xfId="2" applyFont="1" applyFill="1" applyBorder="1" applyAlignment="1" applyProtection="1">
      <alignment horizontal="center" vertical="center" wrapText="1"/>
    </xf>
    <xf numFmtId="0" fontId="75" fillId="9" borderId="5" xfId="2" applyFont="1" applyFill="1" applyBorder="1" applyAlignment="1" applyProtection="1">
      <alignment horizontal="center" vertical="center" wrapText="1"/>
    </xf>
    <xf numFmtId="0" fontId="75" fillId="9" borderId="6" xfId="2" applyFont="1" applyFill="1" applyBorder="1" applyAlignment="1" applyProtection="1">
      <alignment horizontal="center" vertical="center"/>
    </xf>
    <xf numFmtId="0" fontId="75" fillId="9" borderId="7" xfId="2" applyFont="1" applyFill="1" applyBorder="1" applyAlignment="1" applyProtection="1">
      <alignment horizontal="center" vertical="center"/>
    </xf>
    <xf numFmtId="0" fontId="71" fillId="0" borderId="4" xfId="0" applyFont="1" applyBorder="1" applyAlignment="1">
      <alignment horizontal="center" vertical="center" wrapText="1"/>
    </xf>
    <xf numFmtId="0" fontId="75" fillId="11" borderId="4" xfId="2" applyFont="1" applyFill="1" applyBorder="1" applyAlignment="1" applyProtection="1">
      <alignment horizontal="center" vertical="center" wrapText="1"/>
    </xf>
    <xf numFmtId="0" fontId="72" fillId="0" borderId="4"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5" fillId="8" borderId="5" xfId="2" applyFont="1" applyFill="1" applyBorder="1" applyAlignment="1" applyProtection="1">
      <alignment horizontal="center" vertical="center" wrapText="1"/>
    </xf>
    <xf numFmtId="0" fontId="75" fillId="8" borderId="6" xfId="2" applyFont="1" applyFill="1" applyBorder="1" applyAlignment="1" applyProtection="1">
      <alignment horizontal="center" vertical="center" wrapText="1"/>
    </xf>
    <xf numFmtId="0" fontId="75" fillId="8" borderId="7" xfId="2" applyFont="1" applyFill="1" applyBorder="1" applyAlignment="1" applyProtection="1">
      <alignment horizontal="center"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5" fillId="11" borderId="35" xfId="2" applyFont="1" applyFill="1" applyBorder="1" applyAlignment="1" applyProtection="1">
      <alignment horizontal="center" vertical="center" wrapText="1"/>
    </xf>
    <xf numFmtId="0" fontId="13" fillId="5" borderId="35" xfId="2"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2" fontId="22" fillId="4" borderId="8" xfId="0" applyNumberFormat="1" applyFont="1" applyFill="1" applyBorder="1" applyAlignment="1" applyProtection="1">
      <alignment horizontal="center"/>
      <protection locked="0"/>
    </xf>
    <xf numFmtId="182" fontId="22" fillId="4" borderId="10" xfId="0" applyNumberFormat="1" applyFont="1" applyFill="1" applyBorder="1" applyAlignment="1" applyProtection="1">
      <alignment horizontal="center"/>
      <protection locked="0"/>
    </xf>
    <xf numFmtId="0" fontId="8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87" fillId="0" borderId="0" xfId="0" applyNumberFormat="1" applyFont="1" applyAlignment="1" applyProtection="1">
      <alignment horizontal="center" vertical="center"/>
      <protection locked="0"/>
    </xf>
    <xf numFmtId="183" fontId="89" fillId="0" borderId="0" xfId="0" applyNumberFormat="1" applyFont="1" applyAlignment="1" applyProtection="1">
      <alignment horizontal="center" vertical="center"/>
      <protection locked="0"/>
    </xf>
    <xf numFmtId="182" fontId="85" fillId="0" borderId="12" xfId="0" applyNumberFormat="1" applyFont="1" applyBorder="1" applyAlignment="1" applyProtection="1">
      <protection locked="0"/>
    </xf>
    <xf numFmtId="182" fontId="0" fillId="0" borderId="12" xfId="0" applyNumberFormat="1" applyBorder="1" applyAlignment="1" applyProtection="1">
      <protection locked="0"/>
    </xf>
    <xf numFmtId="182" fontId="84" fillId="0" borderId="12" xfId="0" applyNumberFormat="1" applyFont="1" applyBorder="1" applyAlignment="1" applyProtection="1">
      <alignment horizontal="right"/>
      <protection locked="0"/>
    </xf>
    <xf numFmtId="182" fontId="85" fillId="0" borderId="0" xfId="0" applyNumberFormat="1" applyFont="1" applyAlignment="1" applyProtection="1">
      <protection locked="0"/>
    </xf>
    <xf numFmtId="182" fontId="0" fillId="0" borderId="0" xfId="0" applyNumberFormat="1" applyAlignment="1" applyProtection="1">
      <protection locked="0"/>
    </xf>
    <xf numFmtId="182" fontId="22" fillId="4" borderId="8" xfId="0" applyNumberFormat="1" applyFont="1" applyFill="1" applyBorder="1" applyAlignment="1">
      <alignment horizontal="center"/>
    </xf>
    <xf numFmtId="182" fontId="22" fillId="4" borderId="10" xfId="0" applyNumberFormat="1" applyFont="1" applyFill="1" applyBorder="1" applyAlignment="1">
      <alignment horizontal="center"/>
    </xf>
    <xf numFmtId="0" fontId="96" fillId="0" borderId="57" xfId="129" applyFont="1" applyBorder="1" applyAlignment="1">
      <alignment horizontal="left" vertical="center" wrapText="1" indent="2"/>
    </xf>
    <xf numFmtId="0" fontId="96" fillId="0" borderId="58" xfId="129" applyFont="1" applyBorder="1" applyAlignment="1">
      <alignment horizontal="left" vertical="center" wrapText="1" indent="2"/>
    </xf>
    <xf numFmtId="0" fontId="96" fillId="0" borderId="57" xfId="127" applyFont="1" applyBorder="1" applyAlignment="1">
      <alignment horizontal="left" vertical="center" indent="2"/>
    </xf>
    <xf numFmtId="0" fontId="96" fillId="0" borderId="56" xfId="127" applyFont="1" applyBorder="1" applyAlignment="1">
      <alignment horizontal="left" vertical="center"/>
    </xf>
    <xf numFmtId="0" fontId="102" fillId="0" borderId="52" xfId="0" applyFont="1" applyBorder="1" applyAlignment="1" applyProtection="1">
      <alignment horizontal="right" vertical="center"/>
      <protection locked="0"/>
    </xf>
    <xf numFmtId="0" fontId="96" fillId="0" borderId="54" xfId="127" applyFont="1" applyBorder="1" applyAlignment="1">
      <alignment horizontal="center" vertical="center"/>
    </xf>
    <xf numFmtId="0" fontId="96" fillId="0" borderId="50" xfId="0" applyFont="1" applyBorder="1" applyAlignment="1">
      <alignment horizontal="center" vertical="center"/>
    </xf>
    <xf numFmtId="0" fontId="96" fillId="0" borderId="55" xfId="127" applyFont="1" applyBorder="1" applyAlignment="1">
      <alignment horizontal="center" vertical="center"/>
    </xf>
    <xf numFmtId="0" fontId="96" fillId="0" borderId="50" xfId="127" applyFont="1" applyBorder="1" applyAlignment="1">
      <alignment horizontal="center" vertical="center" wrapText="1"/>
    </xf>
    <xf numFmtId="0" fontId="96" fillId="0" borderId="55" xfId="127" applyFont="1" applyBorder="1" applyAlignment="1">
      <alignment horizontal="center" vertical="center" wrapText="1"/>
    </xf>
    <xf numFmtId="0" fontId="96" fillId="0" borderId="50" xfId="127" applyFont="1" applyBorder="1" applyAlignment="1">
      <alignment horizontal="center" vertical="center"/>
    </xf>
    <xf numFmtId="0" fontId="101" fillId="0" borderId="53" xfId="0" applyFont="1" applyBorder="1" applyAlignment="1">
      <alignment horizontal="center" vertical="center"/>
    </xf>
    <xf numFmtId="0" fontId="0" fillId="0" borderId="0" xfId="0">
      <alignmen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71" xfId="0" applyFont="1" applyBorder="1">
      <alignment vertical="center"/>
    </xf>
    <xf numFmtId="0" fontId="22" fillId="0" borderId="13" xfId="0" applyFont="1" applyBorder="1">
      <alignment vertical="center"/>
    </xf>
    <xf numFmtId="0" fontId="22" fillId="0" borderId="72" xfId="0" applyFont="1" applyBorder="1">
      <alignment vertical="center"/>
    </xf>
    <xf numFmtId="0" fontId="22" fillId="0" borderId="8"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105" fillId="0" borderId="60" xfId="0" applyFont="1" applyBorder="1" applyAlignment="1">
      <alignment horizontal="center" vertical="center"/>
    </xf>
    <xf numFmtId="0" fontId="105" fillId="0" borderId="61" xfId="0" applyFont="1" applyBorder="1" applyAlignment="1">
      <alignment horizontal="center" vertical="center"/>
    </xf>
    <xf numFmtId="0" fontId="106" fillId="0" borderId="64" xfId="0" applyFont="1" applyBorder="1" applyAlignment="1">
      <alignment horizontal="center" vertical="center"/>
    </xf>
    <xf numFmtId="0" fontId="105" fillId="0" borderId="0" xfId="0" applyFont="1" applyAlignment="1">
      <alignment horizontal="center" vertical="center"/>
    </xf>
    <xf numFmtId="0" fontId="100" fillId="0" borderId="63" xfId="0" applyFont="1" applyBorder="1" applyAlignment="1">
      <alignment horizontal="right"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wrapText="1"/>
    </xf>
    <xf numFmtId="0" fontId="22" fillId="0" borderId="62"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100" fillId="0" borderId="0" xfId="4" applyFont="1" applyAlignment="1" applyProtection="1">
      <alignment horizontal="right"/>
      <protection locked="0"/>
    </xf>
    <xf numFmtId="0" fontId="100" fillId="0" borderId="0" xfId="4" applyFont="1" applyAlignment="1" applyProtection="1">
      <alignment horizontal="left"/>
      <protection locked="0"/>
    </xf>
    <xf numFmtId="0" fontId="109" fillId="0" borderId="0" xfId="4" applyFont="1" applyProtection="1">
      <protection locked="0"/>
    </xf>
    <xf numFmtId="0" fontId="3" fillId="0" borderId="65" xfId="4" applyFont="1" applyBorder="1" applyAlignment="1" applyProtection="1">
      <alignment horizontal="center" vertical="center"/>
      <protection locked="0"/>
    </xf>
    <xf numFmtId="0" fontId="3" fillId="0" borderId="84" xfId="4" applyFont="1" applyBorder="1" applyAlignment="1" applyProtection="1">
      <alignment horizontal="center" vertical="center"/>
      <protection locked="0"/>
    </xf>
    <xf numFmtId="0" fontId="3" fillId="0" borderId="68" xfId="4" applyFont="1" applyBorder="1" applyAlignment="1" applyProtection="1">
      <alignment horizontal="center" vertical="center"/>
      <protection locked="0"/>
    </xf>
    <xf numFmtId="0" fontId="3" fillId="0" borderId="79"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85" xfId="4" applyFont="1" applyBorder="1" applyAlignment="1" applyProtection="1">
      <alignment horizontal="center" vertical="center"/>
      <protection locked="0"/>
    </xf>
    <xf numFmtId="0" fontId="3" fillId="0" borderId="80" xfId="4" applyFont="1" applyBorder="1" applyAlignment="1" applyProtection="1">
      <alignment horizontal="center" vertical="center"/>
      <protection locked="0"/>
    </xf>
    <xf numFmtId="0" fontId="3" fillId="0" borderId="81" xfId="4" applyFont="1" applyBorder="1" applyAlignment="1" applyProtection="1">
      <alignment horizontal="center" vertical="center"/>
      <protection locked="0"/>
    </xf>
    <xf numFmtId="0" fontId="3" fillId="0" borderId="82" xfId="4" applyFont="1" applyBorder="1" applyAlignment="1" applyProtection="1">
      <alignment horizontal="center" vertical="center"/>
      <protection locked="0"/>
    </xf>
    <xf numFmtId="0" fontId="3" fillId="0" borderId="83"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8"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4" fillId="0" borderId="4" xfId="4" applyFont="1" applyBorder="1" applyAlignment="1" applyProtection="1">
      <alignment horizontal="center" vertical="center"/>
      <protection locked="0"/>
    </xf>
    <xf numFmtId="0" fontId="107"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4" fillId="0" borderId="0" xfId="4" applyFont="1" applyAlignment="1" applyProtection="1">
      <alignment horizontal="left" vertical="center"/>
      <protection locked="0"/>
    </xf>
    <xf numFmtId="0" fontId="100" fillId="0" borderId="12" xfId="0" applyFont="1" applyBorder="1" applyAlignment="1" applyProtection="1">
      <alignment horizontal="right" vertical="center"/>
      <protection locked="0"/>
    </xf>
    <xf numFmtId="0" fontId="100" fillId="0" borderId="0" xfId="0" applyFont="1" applyAlignment="1" applyProtection="1">
      <alignment horizontal="left" vertical="center"/>
      <protection locked="0"/>
    </xf>
    <xf numFmtId="0" fontId="100" fillId="0" borderId="0" xfId="0" applyFont="1" applyAlignment="1" applyProtection="1">
      <alignment horizontal="left"/>
      <protection locked="0"/>
    </xf>
    <xf numFmtId="0" fontId="16" fillId="0" borderId="0" xfId="0" applyFont="1">
      <alignment vertical="center"/>
    </xf>
    <xf numFmtId="0" fontId="110" fillId="0" borderId="12" xfId="0" applyFont="1" applyBorder="1" applyAlignment="1" applyProtection="1">
      <alignment horizontal="center" vertical="center"/>
      <protection locked="0"/>
    </xf>
    <xf numFmtId="0" fontId="111" fillId="0" borderId="12" xfId="0" applyFont="1" applyBorder="1" applyAlignment="1" applyProtection="1">
      <alignment horizontal="center" vertical="center"/>
      <protection locked="0"/>
    </xf>
    <xf numFmtId="0" fontId="100" fillId="0" borderId="11" xfId="0" applyFont="1" applyBorder="1" applyAlignment="1" applyProtection="1">
      <alignment horizontal="center" vertical="center"/>
      <protection locked="0"/>
    </xf>
    <xf numFmtId="0" fontId="100" fillId="0" borderId="14" xfId="0" applyFont="1" applyBorder="1" applyAlignment="1" applyProtection="1">
      <alignment horizontal="center" vertical="center"/>
      <protection locked="0"/>
    </xf>
    <xf numFmtId="0" fontId="100" fillId="0" borderId="16" xfId="0" applyFont="1" applyBorder="1" applyAlignment="1" applyProtection="1">
      <alignment horizontal="center" vertical="center"/>
      <protection locked="0"/>
    </xf>
    <xf numFmtId="0" fontId="100" fillId="0" borderId="4" xfId="0" applyFont="1" applyBorder="1" applyAlignment="1" applyProtection="1">
      <alignment horizontal="center" vertical="center"/>
      <protection locked="0"/>
    </xf>
    <xf numFmtId="0" fontId="100" fillId="0" borderId="13" xfId="0" applyFont="1" applyBorder="1" applyAlignment="1" applyProtection="1">
      <alignment horizontal="center" vertical="center"/>
      <protection locked="0"/>
    </xf>
    <xf numFmtId="0" fontId="100" fillId="0" borderId="15" xfId="0" applyFont="1" applyBorder="1" applyAlignment="1" applyProtection="1">
      <alignment horizontal="center" vertical="center"/>
      <protection locked="0"/>
    </xf>
    <xf numFmtId="0" fontId="100" fillId="0" borderId="0" xfId="0" applyFont="1">
      <alignment vertical="center"/>
    </xf>
    <xf numFmtId="0" fontId="100" fillId="0" borderId="8" xfId="132" applyFont="1" applyBorder="1" applyAlignment="1">
      <alignment horizontal="distributed" vertical="center" wrapText="1" justifyLastLine="1"/>
    </xf>
    <xf numFmtId="0" fontId="100" fillId="0" borderId="9" xfId="132" applyFont="1" applyBorder="1" applyAlignment="1">
      <alignment horizontal="distributed" vertical="center" wrapText="1" justifyLastLine="1"/>
    </xf>
    <xf numFmtId="0" fontId="100"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100" fillId="0" borderId="12" xfId="0" applyFont="1" applyBorder="1" applyAlignment="1">
      <alignment horizontal="right" vertical="center"/>
    </xf>
    <xf numFmtId="0" fontId="0" fillId="0" borderId="0" xfId="0" applyAlignment="1">
      <alignment horizontal="left" vertical="center"/>
    </xf>
    <xf numFmtId="0" fontId="100" fillId="0" borderId="0" xfId="0" applyFont="1" applyAlignment="1">
      <alignment horizontal="left" vertical="center"/>
    </xf>
    <xf numFmtId="0" fontId="100"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100" fillId="0" borderId="14" xfId="132" applyFont="1" applyBorder="1" applyAlignment="1">
      <alignment horizontal="center" vertical="center" wrapText="1"/>
    </xf>
    <xf numFmtId="0" fontId="100" fillId="0" borderId="18" xfId="132" applyFont="1" applyBorder="1" applyAlignment="1">
      <alignment horizontal="center" vertical="center" wrapText="1"/>
    </xf>
    <xf numFmtId="0" fontId="100" fillId="0" borderId="16" xfId="132" applyFont="1" applyBorder="1" applyAlignment="1">
      <alignment horizontal="center" vertical="center" wrapText="1"/>
    </xf>
    <xf numFmtId="0" fontId="100" fillId="0" borderId="14" xfId="132" applyFont="1" applyBorder="1" applyAlignment="1">
      <alignment horizontal="center" vertical="center" wrapText="1" justifyLastLine="1"/>
    </xf>
    <xf numFmtId="0" fontId="100" fillId="0" borderId="18" xfId="132" applyFont="1" applyBorder="1" applyAlignment="1">
      <alignment horizontal="center" vertical="center" wrapText="1" justifyLastLine="1"/>
    </xf>
    <xf numFmtId="0" fontId="100" fillId="0" borderId="16" xfId="132" applyFont="1" applyBorder="1" applyAlignment="1">
      <alignment horizontal="center" vertical="center" wrapText="1" justifyLastLine="1"/>
    </xf>
    <xf numFmtId="0" fontId="100" fillId="0" borderId="10" xfId="132" applyFont="1" applyBorder="1" applyAlignment="1">
      <alignment horizontal="distributed" vertical="center" wrapText="1" justifyLastLine="1"/>
    </xf>
    <xf numFmtId="0" fontId="100" fillId="0" borderId="4" xfId="131" applyFont="1" applyBorder="1" applyAlignment="1" applyProtection="1">
      <alignment horizontal="center" vertical="center"/>
      <protection locked="0"/>
    </xf>
    <xf numFmtId="0" fontId="112" fillId="0" borderId="8" xfId="0" applyFont="1" applyBorder="1" applyAlignment="1">
      <alignment horizontal="center" vertical="center" shrinkToFit="1"/>
    </xf>
    <xf numFmtId="0" fontId="112" fillId="0" borderId="10" xfId="0" applyFont="1" applyBorder="1" applyAlignment="1">
      <alignment horizontal="center" vertical="center" shrinkToFit="1"/>
    </xf>
    <xf numFmtId="49" fontId="110" fillId="0" borderId="0" xfId="132" applyNumberFormat="1" applyFont="1" applyAlignment="1">
      <alignment horizontal="center" vertical="center" wrapText="1"/>
    </xf>
    <xf numFmtId="0" fontId="110" fillId="0" borderId="0" xfId="132" applyFont="1" applyAlignment="1">
      <alignment horizontal="center" vertical="center" wrapText="1"/>
    </xf>
    <xf numFmtId="0" fontId="100" fillId="0" borderId="11" xfId="132" applyFont="1" applyBorder="1" applyAlignment="1">
      <alignment horizontal="right"/>
    </xf>
    <xf numFmtId="49" fontId="114" fillId="0" borderId="0" xfId="132" applyNumberFormat="1" applyFont="1" applyAlignment="1">
      <alignment horizontal="center" vertical="center" wrapText="1"/>
    </xf>
    <xf numFmtId="0" fontId="115" fillId="0" borderId="0" xfId="132" applyFont="1" applyAlignment="1">
      <alignment horizontal="center" vertical="center" wrapText="1"/>
    </xf>
    <xf numFmtId="0" fontId="117" fillId="0" borderId="63" xfId="132" applyFont="1" applyBorder="1" applyAlignment="1">
      <alignment horizontal="center" wrapText="1"/>
    </xf>
    <xf numFmtId="0" fontId="22" fillId="0" borderId="63" xfId="132" applyFont="1" applyBorder="1" applyAlignment="1">
      <alignment horizontal="center" wrapText="1"/>
    </xf>
    <xf numFmtId="0" fontId="100" fillId="0" borderId="65" xfId="132" applyFont="1" applyBorder="1" applyAlignment="1">
      <alignment horizontal="center" vertical="center" wrapText="1"/>
    </xf>
    <xf numFmtId="0" fontId="100" fillId="0" borderId="68" xfId="132" applyFont="1" applyBorder="1" applyAlignment="1">
      <alignment horizontal="center" vertical="center" wrapText="1"/>
    </xf>
    <xf numFmtId="0" fontId="100" fillId="0" borderId="91" xfId="132" applyFont="1" applyBorder="1" applyAlignment="1">
      <alignment horizontal="center" vertical="center" wrapText="1"/>
    </xf>
    <xf numFmtId="0" fontId="100" fillId="0" borderId="92" xfId="132" applyFont="1" applyBorder="1" applyAlignment="1">
      <alignment horizontal="center" vertical="center" wrapText="1"/>
    </xf>
    <xf numFmtId="0" fontId="100" fillId="0" borderId="82" xfId="132" applyFont="1" applyBorder="1" applyAlignment="1">
      <alignment horizontal="distributed" vertical="center" wrapText="1" justifyLastLine="1"/>
    </xf>
    <xf numFmtId="0" fontId="100" fillId="0" borderId="83" xfId="132" applyFont="1" applyBorder="1" applyAlignment="1">
      <alignment horizontal="distributed" vertical="center" wrapText="1" justifyLastLine="1"/>
    </xf>
    <xf numFmtId="0" fontId="100" fillId="0" borderId="80" xfId="132" applyFont="1" applyBorder="1" applyAlignment="1">
      <alignment horizontal="distributed" vertical="center" wrapText="1" justifyLastLine="1"/>
    </xf>
    <xf numFmtId="0" fontId="109" fillId="0" borderId="0" xfId="0" applyFont="1" applyAlignment="1" applyProtection="1">
      <alignment horizontal="right"/>
      <protection locked="0"/>
    </xf>
    <xf numFmtId="0" fontId="100" fillId="0" borderId="0" xfId="0" applyFont="1" applyAlignment="1" applyProtection="1">
      <alignment horizontal="right"/>
      <protection locked="0"/>
    </xf>
    <xf numFmtId="0" fontId="109" fillId="0" borderId="0" xfId="0" applyFont="1" applyAlignment="1" applyProtection="1">
      <alignment horizontal="left"/>
      <protection locked="0"/>
    </xf>
    <xf numFmtId="0" fontId="109" fillId="0" borderId="0" xfId="0" applyFont="1" applyAlignment="1" applyProtection="1">
      <protection locked="0"/>
    </xf>
    <xf numFmtId="0" fontId="100"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8" fillId="0" borderId="1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70"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70" fillId="0" borderId="83" xfId="0" applyFont="1" applyBorder="1" applyAlignment="1" applyProtection="1">
      <alignment horizontal="center" vertical="center"/>
      <protection locked="0"/>
    </xf>
    <xf numFmtId="41" fontId="70" fillId="0" borderId="95" xfId="0" applyNumberFormat="1" applyFont="1" applyBorder="1" applyAlignment="1" applyProtection="1">
      <alignment horizontal="right" vertical="center"/>
      <protection hidden="1"/>
    </xf>
    <xf numFmtId="0" fontId="0" fillId="0" borderId="84" xfId="0" applyBorder="1">
      <alignment vertical="center"/>
    </xf>
    <xf numFmtId="0" fontId="0" fillId="0" borderId="95" xfId="0" applyBorder="1" applyAlignment="1">
      <alignment horizontal="right" vertical="center"/>
    </xf>
    <xf numFmtId="0" fontId="0" fillId="0" borderId="0" xfId="0" applyAlignment="1">
      <alignment horizontal="right" vertical="center"/>
    </xf>
    <xf numFmtId="0" fontId="0" fillId="0" borderId="84" xfId="0" applyBorder="1" applyAlignment="1">
      <alignment horizontal="right" vertical="center"/>
    </xf>
    <xf numFmtId="41" fontId="70" fillId="0" borderId="62" xfId="0" applyNumberFormat="1" applyFont="1" applyBorder="1" applyAlignment="1" applyProtection="1">
      <alignment horizontal="right" vertical="center"/>
      <protection hidden="1"/>
    </xf>
    <xf numFmtId="0" fontId="0" fillId="0" borderId="68" xfId="0" applyBorder="1">
      <alignment vertical="center"/>
    </xf>
    <xf numFmtId="0" fontId="0" fillId="0" borderId="62" xfId="0" applyBorder="1" applyAlignment="1">
      <alignment horizontal="right" vertical="center"/>
    </xf>
    <xf numFmtId="0" fontId="0" fillId="0" borderId="63" xfId="0" applyBorder="1" applyAlignment="1">
      <alignment horizontal="right" vertical="center"/>
    </xf>
    <xf numFmtId="0" fontId="0" fillId="0" borderId="68" xfId="0" applyBorder="1" applyAlignment="1">
      <alignment horizontal="right" vertical="center"/>
    </xf>
    <xf numFmtId="0" fontId="0" fillId="0" borderId="66"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right" vertical="center"/>
    </xf>
    <xf numFmtId="0" fontId="112" fillId="0" borderId="8"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122" fillId="0" borderId="12" xfId="0" applyFont="1" applyBorder="1" applyAlignment="1" applyProtection="1">
      <alignment horizontal="center" vertical="center"/>
      <protection locked="0"/>
    </xf>
    <xf numFmtId="0" fontId="124" fillId="0" borderId="12" xfId="0" applyFont="1" applyBorder="1" applyAlignment="1" applyProtection="1">
      <alignment horizontal="center" vertical="center"/>
      <protection locked="0"/>
    </xf>
    <xf numFmtId="0" fontId="125" fillId="0" borderId="63" xfId="0" applyFont="1" applyBorder="1" applyAlignment="1" applyProtection="1">
      <alignment horizontal="center" vertical="center"/>
      <protection locked="0"/>
    </xf>
    <xf numFmtId="0" fontId="67" fillId="0" borderId="63"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126" fillId="0" borderId="66" xfId="0" applyFont="1" applyBorder="1" applyAlignment="1" applyProtection="1">
      <alignment horizontal="center" vertical="center"/>
      <protection locked="0"/>
    </xf>
    <xf numFmtId="0" fontId="0" fillId="0" borderId="65" xfId="0" applyBorder="1">
      <alignment vertical="center"/>
    </xf>
    <xf numFmtId="0" fontId="70" fillId="0" borderId="62" xfId="0" applyFont="1" applyBorder="1" applyAlignment="1" applyProtection="1">
      <alignment horizontal="center" vertical="center"/>
      <protection locked="0"/>
    </xf>
    <xf numFmtId="0" fontId="96" fillId="0" borderId="66" xfId="0" applyFont="1" applyBorder="1" applyAlignment="1" applyProtection="1">
      <alignment horizontal="center" vertical="center"/>
      <protection locked="0"/>
    </xf>
    <xf numFmtId="0" fontId="0" fillId="0" borderId="64" xfId="0" applyBorder="1">
      <alignment vertical="center"/>
    </xf>
    <xf numFmtId="0" fontId="0" fillId="0" borderId="63" xfId="0" applyBorder="1">
      <alignment vertical="center"/>
    </xf>
    <xf numFmtId="0" fontId="128" fillId="0" borderId="1" xfId="35" applyFont="1" applyBorder="1" applyAlignment="1">
      <alignment horizontal="center" vertical="center" wrapText="1"/>
    </xf>
    <xf numFmtId="0" fontId="128" fillId="0" borderId="3" xfId="35" applyFont="1" applyBorder="1" applyAlignment="1">
      <alignment horizontal="center" vertical="center" wrapText="1"/>
    </xf>
    <xf numFmtId="0" fontId="0" fillId="0" borderId="95" xfId="0" applyBorder="1">
      <alignment vertical="center"/>
    </xf>
    <xf numFmtId="0" fontId="0" fillId="0" borderId="62" xfId="0" applyBorder="1">
      <alignment vertical="center"/>
    </xf>
    <xf numFmtId="0" fontId="0" fillId="0" borderId="66" xfId="0" applyBorder="1">
      <alignment vertical="center"/>
    </xf>
    <xf numFmtId="0" fontId="123" fillId="0" borderId="12" xfId="0" applyFont="1" applyBorder="1" applyAlignment="1" applyProtection="1">
      <alignment horizontal="center" vertical="center"/>
      <protection locked="0"/>
    </xf>
    <xf numFmtId="0" fontId="96" fillId="0" borderId="65" xfId="0" applyFont="1" applyBorder="1" applyAlignment="1" applyProtection="1">
      <alignment horizontal="center" vertical="center"/>
      <protection locked="0"/>
    </xf>
    <xf numFmtId="0" fontId="127" fillId="0" borderId="65" xfId="0" applyFont="1" applyBorder="1" applyAlignment="1" applyProtection="1">
      <alignment horizontal="center" vertical="center"/>
      <protection locked="0"/>
    </xf>
    <xf numFmtId="0" fontId="127" fillId="0" borderId="62" xfId="0" applyFont="1" applyBorder="1" applyAlignment="1" applyProtection="1">
      <alignment horizontal="center" vertical="center"/>
      <protection locked="0"/>
    </xf>
    <xf numFmtId="0" fontId="127" fillId="0" borderId="68" xfId="0" applyFont="1" applyBorder="1" applyAlignment="1" applyProtection="1">
      <alignment horizontal="center" vertical="center"/>
      <protection locked="0"/>
    </xf>
    <xf numFmtId="0" fontId="128" fillId="0" borderId="66" xfId="35" applyFont="1" applyBorder="1" applyAlignment="1">
      <alignment horizontal="center" vertical="center" wrapText="1"/>
    </xf>
    <xf numFmtId="0" fontId="129" fillId="0" borderId="65" xfId="0" applyFont="1" applyBorder="1" applyAlignment="1">
      <alignment horizontal="center" vertical="center" wrapText="1"/>
    </xf>
    <xf numFmtId="0" fontId="128" fillId="0" borderId="62" xfId="35" applyFont="1" applyBorder="1" applyAlignment="1">
      <alignment horizontal="center" vertical="center" wrapText="1"/>
    </xf>
    <xf numFmtId="0" fontId="129" fillId="0" borderId="68" xfId="0" applyFont="1" applyBorder="1" applyAlignment="1">
      <alignment horizontal="center" vertical="center" wrapText="1"/>
    </xf>
    <xf numFmtId="0" fontId="129" fillId="0" borderId="64" xfId="0" applyFont="1" applyBorder="1" applyAlignment="1">
      <alignment horizontal="center" vertical="center" wrapText="1"/>
    </xf>
    <xf numFmtId="0" fontId="0" fillId="0" borderId="64" xfId="0" applyBorder="1" applyAlignment="1">
      <alignment horizontal="center" vertical="center" wrapText="1"/>
    </xf>
    <xf numFmtId="0" fontId="129" fillId="0" borderId="63" xfId="0" applyFont="1" applyBorder="1" applyAlignment="1">
      <alignment horizontal="center" vertical="center" wrapText="1"/>
    </xf>
    <xf numFmtId="0" fontId="0" fillId="0" borderId="63" xfId="0" applyBorder="1" applyAlignment="1">
      <alignment horizontal="center" vertical="center" wrapText="1"/>
    </xf>
    <xf numFmtId="0" fontId="22" fillId="0" borderId="63" xfId="0" applyFont="1" applyBorder="1" applyAlignment="1" applyProtection="1">
      <alignment horizontal="center"/>
      <protection locked="0"/>
    </xf>
    <xf numFmtId="0" fontId="22" fillId="0" borderId="63" xfId="0" applyFont="1" applyBorder="1" applyAlignment="1" applyProtection="1">
      <alignment horizontal="right"/>
      <protection locked="0"/>
    </xf>
    <xf numFmtId="0" fontId="22" fillId="0" borderId="63" xfId="0" applyFont="1" applyBorder="1" applyAlignment="1">
      <alignment horizontal="right"/>
    </xf>
    <xf numFmtId="0" fontId="22" fillId="0" borderId="64"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97" xfId="0" applyFont="1" applyBorder="1" applyAlignment="1" applyProtection="1">
      <alignment horizontal="center" vertical="center" wrapText="1"/>
      <protection locked="0"/>
    </xf>
    <xf numFmtId="0" fontId="0" fillId="0" borderId="83" xfId="0" applyBorder="1" applyAlignment="1" applyProtection="1">
      <alignment horizontal="center"/>
      <protection locked="0"/>
    </xf>
    <xf numFmtId="0" fontId="0" fillId="0" borderId="0" xfId="0" applyAlignment="1">
      <alignment horizontal="right"/>
    </xf>
    <xf numFmtId="0" fontId="22" fillId="0" borderId="81" xfId="0" applyFon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22" fillId="0" borderId="60" xfId="0" applyFont="1" applyBorder="1" applyAlignment="1" applyProtection="1">
      <alignment horizontal="center"/>
      <protection locked="0"/>
    </xf>
    <xf numFmtId="0" fontId="0" fillId="0" borderId="61" xfId="0" applyBorder="1" applyAlignment="1" applyProtection="1">
      <alignment horizontal="center"/>
      <protection locked="0"/>
    </xf>
    <xf numFmtId="0" fontId="22" fillId="0" borderId="98" xfId="0" applyFont="1" applyBorder="1" applyAlignment="1" applyProtection="1">
      <alignment horizontal="center" vertical="center"/>
      <protection locked="0"/>
    </xf>
    <xf numFmtId="0" fontId="22" fillId="0" borderId="92"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33" fillId="0" borderId="0" xfId="0" applyFont="1" applyAlignment="1" applyProtection="1">
      <alignment horizontal="center"/>
      <protection locked="0"/>
    </xf>
    <xf numFmtId="0" fontId="22" fillId="0" borderId="80"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8" xfId="0" applyFont="1" applyBorder="1" applyAlignment="1" applyProtection="1">
      <protection locked="0"/>
    </xf>
    <xf numFmtId="0" fontId="22" fillId="0" borderId="97" xfId="0" applyFont="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2" fillId="0" borderId="94" xfId="0" applyFont="1" applyBorder="1" applyAlignment="1" applyProtection="1">
      <alignment horizontal="center" vertical="center"/>
      <protection locked="0"/>
    </xf>
    <xf numFmtId="0" fontId="27" fillId="0" borderId="72" xfId="0" applyFont="1" applyBorder="1" applyAlignment="1" applyProtection="1">
      <protection locked="0"/>
    </xf>
    <xf numFmtId="0" fontId="22" fillId="0" borderId="87" xfId="0" applyFont="1" applyBorder="1" applyAlignment="1" applyProtection="1">
      <alignment horizontal="center" vertical="center"/>
      <protection locked="0"/>
    </xf>
    <xf numFmtId="0" fontId="22" fillId="0" borderId="81" xfId="0" applyFont="1" applyBorder="1" applyAlignment="1" applyProtection="1">
      <alignment horizontal="center" vertical="center" wrapText="1"/>
      <protection locked="0"/>
    </xf>
    <xf numFmtId="0" fontId="22" fillId="0" borderId="82" xfId="0" applyFont="1" applyBorder="1" applyAlignment="1" applyProtection="1">
      <alignment horizontal="center"/>
      <protection locked="0"/>
    </xf>
    <xf numFmtId="0" fontId="27" fillId="0" borderId="94" xfId="0" applyFont="1" applyBorder="1" applyAlignment="1" applyProtection="1">
      <alignment horizontal="center"/>
      <protection locked="0"/>
    </xf>
    <xf numFmtId="0" fontId="100" fillId="0" borderId="62" xfId="0" applyFont="1" applyBorder="1" applyAlignment="1" applyProtection="1">
      <alignment horizontal="center"/>
      <protection locked="0"/>
    </xf>
    <xf numFmtId="0" fontId="0" fillId="0" borderId="68" xfId="0" applyBorder="1" applyAlignment="1" applyProtection="1">
      <protection locked="0"/>
    </xf>
    <xf numFmtId="0" fontId="131" fillId="0" borderId="64" xfId="0" applyFont="1" applyBorder="1" applyAlignment="1" applyProtection="1">
      <alignment horizontal="center"/>
      <protection locked="0"/>
    </xf>
    <xf numFmtId="0" fontId="22" fillId="0" borderId="96" xfId="0" applyFont="1" applyBorder="1" applyAlignment="1" applyProtection="1">
      <alignment horizontal="center"/>
      <protection locked="0"/>
    </xf>
    <xf numFmtId="0" fontId="0" fillId="0" borderId="96" xfId="0" applyBorder="1" applyAlignment="1" applyProtection="1">
      <alignment horizontal="center"/>
      <protection locked="0"/>
    </xf>
    <xf numFmtId="0" fontId="108" fillId="0" borderId="63" xfId="0" applyFont="1" applyBorder="1" applyAlignment="1" applyProtection="1">
      <alignment horizontal="left"/>
      <protection locked="0"/>
    </xf>
    <xf numFmtId="0" fontId="0" fillId="0" borderId="63" xfId="0" applyBorder="1" applyAlignment="1" applyProtection="1">
      <alignment horizontal="left"/>
      <protection locked="0"/>
    </xf>
    <xf numFmtId="0" fontId="108" fillId="0" borderId="63" xfId="0" applyFont="1" applyBorder="1" applyAlignment="1" applyProtection="1">
      <alignment horizontal="right"/>
      <protection locked="0"/>
    </xf>
    <xf numFmtId="0" fontId="0" fillId="0" borderId="63" xfId="0" applyBorder="1" applyAlignment="1" applyProtection="1">
      <alignment horizontal="right"/>
      <protection locked="0"/>
    </xf>
    <xf numFmtId="0" fontId="112" fillId="0" borderId="12" xfId="35" applyFont="1" applyBorder="1" applyAlignment="1">
      <alignment horizontal="center" vertical="center" wrapText="1"/>
    </xf>
    <xf numFmtId="0" fontId="74" fillId="0" borderId="12" xfId="35" applyFont="1" applyBorder="1" applyAlignment="1">
      <alignment horizontal="center" vertical="center" wrapText="1"/>
    </xf>
    <xf numFmtId="0" fontId="74" fillId="0" borderId="14" xfId="35" applyFont="1" applyBorder="1" applyAlignment="1">
      <alignment horizontal="center" vertical="center" wrapText="1"/>
    </xf>
    <xf numFmtId="0" fontId="74" fillId="0" borderId="8" xfId="35" applyFont="1" applyBorder="1" applyAlignment="1">
      <alignment horizontal="center" vertical="center" wrapText="1"/>
    </xf>
    <xf numFmtId="0" fontId="74" fillId="0" borderId="9" xfId="35" applyFont="1" applyBorder="1" applyAlignment="1">
      <alignment horizontal="center" vertical="center"/>
    </xf>
    <xf numFmtId="0" fontId="74" fillId="0" borderId="10" xfId="35" applyFont="1" applyBorder="1" applyAlignment="1">
      <alignment horizontal="center" vertical="center"/>
    </xf>
    <xf numFmtId="0" fontId="74" fillId="0" borderId="13" xfId="35" applyFont="1" applyBorder="1" applyAlignment="1">
      <alignment horizontal="center" vertical="center" wrapText="1"/>
    </xf>
    <xf numFmtId="0" fontId="40" fillId="0" borderId="35" xfId="35" applyBorder="1" applyAlignment="1">
      <alignment horizontal="center" vertical="center" wrapText="1"/>
    </xf>
    <xf numFmtId="0" fontId="40" fillId="0" borderId="13" xfId="35" applyBorder="1" applyAlignment="1">
      <alignment horizontal="center" vertical="center" wrapText="1"/>
    </xf>
    <xf numFmtId="0" fontId="74" fillId="0" borderId="0" xfId="35" applyFont="1" applyAlignment="1">
      <alignment horizontal="center" vertical="center" wrapText="1"/>
    </xf>
    <xf numFmtId="0" fontId="74" fillId="0" borderId="18" xfId="35" applyFont="1" applyBorder="1" applyAlignment="1">
      <alignment horizontal="center" vertical="center" wrapText="1"/>
    </xf>
    <xf numFmtId="0" fontId="74" fillId="0" borderId="4" xfId="35" applyFont="1" applyBorder="1" applyAlignment="1">
      <alignment horizontal="centerContinuous" vertical="center" wrapText="1"/>
    </xf>
    <xf numFmtId="0" fontId="74" fillId="0" borderId="4" xfId="35" applyFont="1" applyBorder="1" applyAlignment="1">
      <alignment horizontal="centerContinuous" vertical="center"/>
    </xf>
    <xf numFmtId="0" fontId="74" fillId="0" borderId="15" xfId="35" applyFont="1" applyBorder="1" applyAlignment="1">
      <alignment horizontal="center" vertical="center" wrapText="1"/>
    </xf>
    <xf numFmtId="0" fontId="74" fillId="0" borderId="11" xfId="35" applyFont="1" applyBorder="1" applyAlignment="1">
      <alignment horizontal="center" vertical="center" wrapText="1"/>
    </xf>
    <xf numFmtId="0" fontId="74" fillId="0" borderId="16" xfId="35" applyFont="1" applyBorder="1" applyAlignment="1">
      <alignment horizontal="center" vertical="center" wrapText="1"/>
    </xf>
    <xf numFmtId="0" fontId="40" fillId="0" borderId="6" xfId="35" applyBorder="1" applyAlignment="1">
      <alignment horizontal="center" vertical="center" wrapText="1"/>
    </xf>
    <xf numFmtId="0" fontId="40" fillId="0" borderId="17" xfId="35" applyBorder="1" applyAlignment="1">
      <alignment horizontal="center" vertical="center" wrapText="1"/>
    </xf>
    <xf numFmtId="0" fontId="74" fillId="0" borderId="4" xfId="35" applyFont="1" applyBorder="1" applyAlignment="1">
      <alignment horizontal="center" vertical="center" wrapText="1"/>
    </xf>
    <xf numFmtId="0" fontId="40" fillId="0" borderId="7" xfId="35" applyBorder="1" applyAlignment="1">
      <alignment horizontal="center" vertical="center" wrapText="1"/>
    </xf>
    <xf numFmtId="0" fontId="40" fillId="0" borderId="15" xfId="35" applyBorder="1" applyAlignment="1">
      <alignment horizontal="center" vertical="center" wrapText="1"/>
    </xf>
    <xf numFmtId="0" fontId="100" fillId="0" borderId="79" xfId="0" applyFont="1" applyBorder="1" applyAlignment="1">
      <alignment horizontal="center" vertical="center"/>
    </xf>
    <xf numFmtId="0" fontId="139" fillId="0" borderId="11" xfId="0" applyFont="1" applyBorder="1" applyAlignment="1">
      <alignment horizontal="center" vertical="center"/>
    </xf>
    <xf numFmtId="0" fontId="100" fillId="0" borderId="15" xfId="0" applyFont="1" applyBorder="1">
      <alignment vertical="center"/>
    </xf>
    <xf numFmtId="0" fontId="0" fillId="0" borderId="7" xfId="0" applyBorder="1" applyAlignment="1"/>
    <xf numFmtId="0" fontId="0" fillId="0" borderId="16" xfId="0" applyBorder="1" applyAlignment="1"/>
    <xf numFmtId="0" fontId="100" fillId="0" borderId="99" xfId="0" applyFont="1" applyBorder="1" applyAlignment="1">
      <alignment horizontal="center" vertical="center"/>
    </xf>
    <xf numFmtId="0" fontId="100" fillId="0" borderId="100" xfId="0" applyFont="1" applyBorder="1" applyAlignment="1">
      <alignment horizontal="center" vertical="center" wrapText="1"/>
    </xf>
    <xf numFmtId="0" fontId="100" fillId="0" borderId="100" xfId="0" applyFont="1" applyBorder="1" applyAlignment="1">
      <alignment horizontal="center" vertical="center"/>
    </xf>
    <xf numFmtId="0" fontId="100" fillId="0" borderId="67" xfId="0" applyFont="1" applyBorder="1" applyAlignment="1">
      <alignment horizontal="center" vertical="center" wrapText="1"/>
    </xf>
    <xf numFmtId="0" fontId="100" fillId="0" borderId="18" xfId="0" applyFont="1" applyBorder="1" applyAlignment="1">
      <alignment horizontal="center" vertical="center"/>
    </xf>
    <xf numFmtId="0" fontId="100" fillId="0" borderId="11" xfId="0" applyFont="1" applyBorder="1" applyAlignment="1">
      <alignment horizontal="center" vertical="center"/>
    </xf>
    <xf numFmtId="0" fontId="100" fillId="0" borderId="101" xfId="0" applyFont="1" applyBorder="1" applyAlignment="1">
      <alignment horizontal="center" vertical="center"/>
    </xf>
    <xf numFmtId="0" fontId="100" fillId="0" borderId="6" xfId="0" applyFont="1" applyBorder="1" applyAlignment="1">
      <alignment horizontal="center" vertical="center" wrapText="1"/>
    </xf>
    <xf numFmtId="0" fontId="100" fillId="0" borderId="6" xfId="0" applyFont="1" applyBorder="1" applyAlignment="1">
      <alignment horizontal="center" vertical="center"/>
    </xf>
    <xf numFmtId="0" fontId="100" fillId="0" borderId="17" xfId="0" applyFont="1" applyBorder="1" applyAlignment="1">
      <alignment horizontal="center" vertical="center" wrapText="1"/>
    </xf>
    <xf numFmtId="0" fontId="105" fillId="0" borderId="11" xfId="0" applyFont="1" applyBorder="1" applyAlignment="1">
      <alignment horizontal="center" vertical="center"/>
    </xf>
    <xf numFmtId="0" fontId="105" fillId="0" borderId="15" xfId="0" applyFont="1" applyBorder="1">
      <alignment vertical="center"/>
    </xf>
    <xf numFmtId="0" fontId="105" fillId="0" borderId="15" xfId="0" applyFont="1" applyBorder="1" applyAlignment="1">
      <alignment horizontal="right" vertical="center"/>
    </xf>
    <xf numFmtId="0" fontId="0" fillId="0" borderId="4" xfId="0" applyBorder="1" applyAlignment="1"/>
    <xf numFmtId="0" fontId="0" fillId="0" borderId="10" xfId="0" applyBorder="1" applyAlignment="1"/>
    <xf numFmtId="0" fontId="100" fillId="0" borderId="16" xfId="0" applyFont="1" applyBorder="1" applyAlignment="1">
      <alignment horizontal="center" vertical="center"/>
    </xf>
    <xf numFmtId="0" fontId="100" fillId="0" borderId="102" xfId="0" applyFont="1" applyBorder="1" applyAlignment="1">
      <alignment horizontal="center" vertical="center"/>
    </xf>
    <xf numFmtId="0" fontId="100" fillId="0" borderId="7" xfId="0" applyFont="1" applyBorder="1" applyAlignment="1">
      <alignment horizontal="center" vertical="center" wrapText="1"/>
    </xf>
    <xf numFmtId="0" fontId="100" fillId="0" borderId="7" xfId="0" applyFont="1" applyBorder="1" applyAlignment="1">
      <alignment horizontal="center" vertical="center"/>
    </xf>
    <xf numFmtId="0" fontId="100" fillId="0" borderId="15" xfId="0" applyFont="1" applyBorder="1" applyAlignment="1">
      <alignment horizontal="center" vertical="center" wrapText="1"/>
    </xf>
  </cellXfs>
  <cellStyles count="134">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D504A654-B016-4B58-9133-77410AAC83B6}"/>
    <cellStyle name="一般_1252214050" xfId="132" xr:uid="{23EE237D-76D5-41A0-90A6-872198A57241}"/>
    <cellStyle name="一般_2522-14-05(104)" xfId="131" xr:uid="{52C04B00-A285-40E7-892A-FE73CDD4B868}"/>
    <cellStyle name="一般_8508_1" xfId="130" xr:uid="{0916A9F2-9C91-4BE4-BB33-5953CB3DEC05}"/>
    <cellStyle name="一般_86_縣市戶政報表程式0516" xfId="128" xr:uid="{C973F5C1-6CD1-4C7A-B640-DF65DB7A552D}"/>
    <cellStyle name="一般_Sheet1" xfId="1" xr:uid="{00000000-0005-0000-0000-00002E000000}"/>
    <cellStyle name="一般_身心障礙停車位" xfId="133" xr:uid="{E125F0AD-D348-4B3C-951B-644293DE5E76}"/>
    <cellStyle name="一般_垃圾水肥修正案" xfId="127" xr:uid="{571C7012-F7B8-4411-BCFD-38DB57ABF356}"/>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26"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9825270-12AF-4C95-A286-17A619FCE63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D92B79-8512-4544-BDCF-E91426148FB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733BCCF-6ABD-45A2-A139-EA71622BC1A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5E4D873-CD82-496C-9D7A-B99027D22E19}"/>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E454B24F-602F-4F38-83CC-F45CB5E5F53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3176BA76-45A1-4F46-A64B-002EFEE9757B}"/>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ED7C9BAF-6BA2-48FB-950F-B97AB5733A30}"/>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4322460-B111-48C0-9849-5F0B8A3F9AD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FA3A984-46C0-4F11-A613-2393284F96BA}"/>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BCEA28DF-31A9-4BEC-A1BA-899927D553F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CC8061FB-5A26-4468-ABBD-4D6629B1DE5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BF33D0C-E669-443A-AD29-D026B4470E9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345DA79A-8CDB-4F2E-9123-63FA71D1F8CC}"/>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70CE586-A19C-472D-9145-A932354B6628}"/>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12D5449-4643-451C-B9D6-21F7013E84A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712EF8D-2B2D-4774-A80A-9B2BC52C00D0}"/>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169B3E01-B962-4369-9D0D-7FBF890FF1C6}"/>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B67D4A4-3BB0-4C16-A558-8BDAB3DE6D5B}"/>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6A82FAFA-C901-4686-9D7C-0610FCA18AF1}"/>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A6051F5-B668-42AD-A91E-E42F0B26E1E0}"/>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M6">
            <v>0</v>
          </cell>
          <cell r="T6">
            <v>0</v>
          </cell>
          <cell r="V6">
            <v>0</v>
          </cell>
          <cell r="W6">
            <v>0</v>
          </cell>
          <cell r="Z6">
            <v>0</v>
          </cell>
          <cell r="AA6">
            <v>0</v>
          </cell>
          <cell r="AB6">
            <v>0</v>
          </cell>
          <cell r="AD6">
            <v>0</v>
          </cell>
          <cell r="AE6">
            <v>0</v>
          </cell>
        </row>
        <row r="7">
          <cell r="F7">
            <v>0</v>
          </cell>
          <cell r="H7">
            <v>0</v>
          </cell>
          <cell r="I7">
            <v>0</v>
          </cell>
          <cell r="K7">
            <v>0</v>
          </cell>
          <cell r="M7">
            <v>0</v>
          </cell>
          <cell r="N7">
            <v>0</v>
          </cell>
          <cell r="O7">
            <v>0</v>
          </cell>
          <cell r="T7">
            <v>0</v>
          </cell>
          <cell r="U7">
            <v>0</v>
          </cell>
          <cell r="V7">
            <v>0</v>
          </cell>
          <cell r="W7">
            <v>0</v>
          </cell>
          <cell r="X7">
            <v>0</v>
          </cell>
          <cell r="Y7">
            <v>0</v>
          </cell>
          <cell r="Z7">
            <v>0</v>
          </cell>
          <cell r="AA7">
            <v>0</v>
          </cell>
          <cell r="AC7">
            <v>0</v>
          </cell>
          <cell r="AD7">
            <v>0</v>
          </cell>
          <cell r="AE7">
            <v>0</v>
          </cell>
        </row>
        <row r="8">
          <cell r="H8">
            <v>0</v>
          </cell>
          <cell r="M8">
            <v>0</v>
          </cell>
          <cell r="O8">
            <v>0</v>
          </cell>
          <cell r="T8">
            <v>0</v>
          </cell>
          <cell r="U8">
            <v>0</v>
          </cell>
          <cell r="V8">
            <v>0</v>
          </cell>
          <cell r="W8">
            <v>0</v>
          </cell>
          <cell r="Y8">
            <v>0</v>
          </cell>
          <cell r="Z8">
            <v>0</v>
          </cell>
          <cell r="AA8">
            <v>0</v>
          </cell>
          <cell r="AB8">
            <v>0</v>
          </cell>
          <cell r="AC8">
            <v>0</v>
          </cell>
          <cell r="AD8">
            <v>0</v>
          </cell>
          <cell r="AE8">
            <v>0</v>
          </cell>
        </row>
        <row r="13">
          <cell r="H13">
            <v>0</v>
          </cell>
          <cell r="M13">
            <v>0</v>
          </cell>
          <cell r="O13">
            <v>0</v>
          </cell>
          <cell r="T13">
            <v>0</v>
          </cell>
          <cell r="U13">
            <v>0</v>
          </cell>
          <cell r="V13">
            <v>0</v>
          </cell>
          <cell r="W13">
            <v>0</v>
          </cell>
          <cell r="Y13">
            <v>0</v>
          </cell>
          <cell r="Z13">
            <v>0</v>
          </cell>
          <cell r="AA13">
            <v>0</v>
          </cell>
          <cell r="AB13">
            <v>0</v>
          </cell>
          <cell r="AC13">
            <v>0</v>
          </cell>
          <cell r="AD13">
            <v>0</v>
          </cell>
          <cell r="AE13">
            <v>0</v>
          </cell>
        </row>
        <row r="20">
          <cell r="H20">
            <v>0</v>
          </cell>
          <cell r="M20">
            <v>0</v>
          </cell>
          <cell r="O20">
            <v>0</v>
          </cell>
          <cell r="T20">
            <v>0</v>
          </cell>
          <cell r="U20">
            <v>0</v>
          </cell>
          <cell r="V20">
            <v>0</v>
          </cell>
          <cell r="W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h0003@cs.taitung.gov.tw"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75"/>
  <sheetViews>
    <sheetView tabSelected="1" zoomScale="90" zoomScaleNormal="90" workbookViewId="0">
      <pane xSplit="2" ySplit="10" topLeftCell="C23" activePane="bottomRight" state="frozen"/>
      <selection pane="topRight" activeCell="C1" sqref="C1"/>
      <selection pane="bottomLeft" activeCell="A11" sqref="A11"/>
      <selection pane="bottomRight" activeCell="E52" sqref="E52"/>
    </sheetView>
  </sheetViews>
  <sheetFormatPr defaultColWidth="8.75" defaultRowHeight="15.75"/>
  <cols>
    <col min="1" max="1" width="6.75" style="90" customWidth="1"/>
    <col min="2" max="2" width="39" style="47" customWidth="1"/>
    <col min="3" max="3" width="7.5" style="47" customWidth="1"/>
    <col min="4" max="15" width="14.625" style="47" customWidth="1"/>
    <col min="16" max="16" width="23.5" style="47" customWidth="1"/>
    <col min="17" max="17" width="16.625" style="47" customWidth="1"/>
    <col min="18" max="19" width="9.5" style="47" customWidth="1"/>
    <col min="20" max="16384" width="8.75" style="47"/>
  </cols>
  <sheetData>
    <row r="1" spans="1:17" ht="21">
      <c r="A1" s="455" t="s">
        <v>949</v>
      </c>
      <c r="B1" s="456"/>
      <c r="C1" s="456"/>
      <c r="D1" s="456"/>
      <c r="E1" s="456"/>
      <c r="F1" s="456"/>
      <c r="G1" s="456"/>
      <c r="H1" s="456"/>
      <c r="I1" s="456"/>
      <c r="J1" s="456"/>
      <c r="K1" s="456"/>
      <c r="L1" s="456"/>
      <c r="M1" s="456"/>
      <c r="N1" s="456"/>
      <c r="O1" s="456"/>
      <c r="P1" s="457"/>
      <c r="Q1" s="46"/>
    </row>
    <row r="2" spans="1:17" ht="19.5">
      <c r="A2" s="458" t="s">
        <v>934</v>
      </c>
      <c r="B2" s="459"/>
      <c r="C2" s="459"/>
      <c r="D2" s="459"/>
      <c r="E2" s="459"/>
      <c r="F2" s="459"/>
      <c r="G2" s="459"/>
      <c r="H2" s="459"/>
      <c r="I2" s="459"/>
      <c r="J2" s="459"/>
      <c r="K2" s="459"/>
      <c r="L2" s="459"/>
      <c r="M2" s="459"/>
      <c r="N2" s="459"/>
      <c r="O2" s="459"/>
      <c r="P2" s="460"/>
      <c r="Q2" s="48"/>
    </row>
    <row r="3" spans="1:17">
      <c r="A3" s="472" t="s">
        <v>950</v>
      </c>
      <c r="B3" s="473"/>
      <c r="C3" s="474"/>
      <c r="D3" s="474"/>
      <c r="E3" s="49"/>
      <c r="F3" s="49"/>
      <c r="G3" s="49"/>
      <c r="H3" s="49"/>
      <c r="I3" s="49"/>
      <c r="J3" s="49"/>
      <c r="K3" s="49"/>
      <c r="L3" s="49"/>
      <c r="M3" s="49"/>
      <c r="N3" s="49"/>
      <c r="O3" s="49"/>
      <c r="P3" s="50"/>
    </row>
    <row r="4" spans="1:17">
      <c r="A4" s="475" t="s">
        <v>955</v>
      </c>
      <c r="B4" s="476"/>
      <c r="C4" s="477"/>
      <c r="D4" s="477"/>
      <c r="E4" s="51"/>
      <c r="F4" s="92"/>
      <c r="G4" s="92"/>
      <c r="H4" s="92"/>
      <c r="I4" s="92"/>
      <c r="J4" s="92"/>
      <c r="K4" s="92"/>
      <c r="L4" s="92"/>
      <c r="M4" s="92"/>
      <c r="N4" s="92"/>
      <c r="O4" s="92"/>
      <c r="P4" s="52"/>
    </row>
    <row r="5" spans="1:17">
      <c r="A5" s="475" t="s">
        <v>951</v>
      </c>
      <c r="B5" s="476"/>
      <c r="C5" s="477"/>
      <c r="D5" s="477"/>
      <c r="E5" s="51"/>
      <c r="F5" s="92"/>
      <c r="G5" s="92"/>
      <c r="H5" s="92"/>
      <c r="I5" s="92"/>
      <c r="J5" s="92"/>
      <c r="K5" s="92"/>
      <c r="L5" s="92"/>
      <c r="M5" s="92"/>
      <c r="N5" s="92"/>
      <c r="O5" s="92"/>
      <c r="P5" s="52"/>
    </row>
    <row r="6" spans="1:17">
      <c r="A6" s="475" t="s">
        <v>954</v>
      </c>
      <c r="B6" s="476"/>
      <c r="C6" s="477"/>
      <c r="D6" s="477"/>
      <c r="E6" s="92"/>
      <c r="F6" s="92"/>
      <c r="G6" s="92"/>
      <c r="H6" s="91"/>
      <c r="I6" s="91"/>
      <c r="J6" s="91"/>
      <c r="K6" s="91"/>
      <c r="L6" s="91"/>
      <c r="M6" s="461" t="s">
        <v>935</v>
      </c>
      <c r="N6" s="461"/>
      <c r="O6" s="461"/>
      <c r="P6" s="462"/>
    </row>
    <row r="7" spans="1:17" ht="30">
      <c r="A7" s="103" t="s">
        <v>952</v>
      </c>
      <c r="B7" s="104" t="s">
        <v>953</v>
      </c>
      <c r="C7" s="53"/>
      <c r="D7" s="53"/>
      <c r="E7" s="53"/>
      <c r="F7" s="54"/>
      <c r="G7" s="54"/>
      <c r="H7" s="55"/>
      <c r="I7" s="55"/>
      <c r="J7" s="55"/>
      <c r="K7" s="55"/>
      <c r="L7" s="55"/>
      <c r="M7" s="463" t="s">
        <v>1042</v>
      </c>
      <c r="N7" s="463"/>
      <c r="O7" s="463"/>
      <c r="P7" s="464"/>
    </row>
    <row r="8" spans="1:17">
      <c r="A8" s="56"/>
      <c r="B8" s="57"/>
      <c r="C8" s="57"/>
      <c r="D8" s="57"/>
      <c r="E8" s="57"/>
      <c r="F8" s="57"/>
      <c r="G8" s="57"/>
      <c r="H8" s="57"/>
      <c r="I8" s="57"/>
      <c r="J8" s="57"/>
      <c r="K8" s="57"/>
      <c r="L8" s="57"/>
      <c r="M8" s="57"/>
      <c r="N8" s="57"/>
      <c r="O8" s="57"/>
      <c r="P8" s="58"/>
    </row>
    <row r="9" spans="1:17" ht="22.15" customHeight="1">
      <c r="A9" s="478" t="s">
        <v>539</v>
      </c>
      <c r="B9" s="468" t="s">
        <v>540</v>
      </c>
      <c r="C9" s="468" t="s">
        <v>541</v>
      </c>
      <c r="D9" s="469" t="s">
        <v>542</v>
      </c>
      <c r="E9" s="470"/>
      <c r="F9" s="470"/>
      <c r="G9" s="470"/>
      <c r="H9" s="470"/>
      <c r="I9" s="470"/>
      <c r="J9" s="470"/>
      <c r="K9" s="470"/>
      <c r="L9" s="470"/>
      <c r="M9" s="470"/>
      <c r="N9" s="470"/>
      <c r="O9" s="471"/>
      <c r="P9" s="59" t="s">
        <v>543</v>
      </c>
    </row>
    <row r="10" spans="1:17" ht="22.15" customHeight="1">
      <c r="A10" s="478"/>
      <c r="B10" s="468"/>
      <c r="C10" s="468"/>
      <c r="D10" s="60" t="s">
        <v>936</v>
      </c>
      <c r="E10" s="60" t="s">
        <v>937</v>
      </c>
      <c r="F10" s="60" t="s">
        <v>938</v>
      </c>
      <c r="G10" s="60" t="s">
        <v>939</v>
      </c>
      <c r="H10" s="60" t="s">
        <v>940</v>
      </c>
      <c r="I10" s="60" t="s">
        <v>941</v>
      </c>
      <c r="J10" s="60" t="s">
        <v>942</v>
      </c>
      <c r="K10" s="60" t="s">
        <v>943</v>
      </c>
      <c r="L10" s="60" t="s">
        <v>944</v>
      </c>
      <c r="M10" s="60" t="s">
        <v>945</v>
      </c>
      <c r="N10" s="60" t="s">
        <v>946</v>
      </c>
      <c r="O10" s="60" t="s">
        <v>947</v>
      </c>
      <c r="P10" s="61"/>
    </row>
    <row r="11" spans="1:17" ht="31.5" customHeight="1">
      <c r="A11" s="431" t="s">
        <v>544</v>
      </c>
      <c r="B11" s="465" t="s">
        <v>848</v>
      </c>
      <c r="C11" s="428" t="s">
        <v>545</v>
      </c>
      <c r="D11" s="62">
        <v>45683</v>
      </c>
      <c r="E11" s="62">
        <v>45698</v>
      </c>
      <c r="F11" s="112">
        <v>45726</v>
      </c>
      <c r="G11" s="62">
        <v>45757</v>
      </c>
      <c r="H11" s="62">
        <v>45788</v>
      </c>
      <c r="I11" s="62">
        <v>45818</v>
      </c>
      <c r="J11" s="62">
        <v>45848</v>
      </c>
      <c r="K11" s="62">
        <v>45879</v>
      </c>
      <c r="L11" s="62">
        <v>45910</v>
      </c>
      <c r="M11" s="62">
        <v>45942</v>
      </c>
      <c r="N11" s="62">
        <v>45971</v>
      </c>
      <c r="O11" s="62">
        <v>46001</v>
      </c>
      <c r="P11" s="95"/>
    </row>
    <row r="12" spans="1:17" ht="20.100000000000001" customHeight="1">
      <c r="A12" s="432"/>
      <c r="B12" s="466"/>
      <c r="C12" s="429"/>
      <c r="D12" s="63">
        <v>0.70833333333333337</v>
      </c>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row>
    <row r="13" spans="1:17" ht="31.5" customHeight="1">
      <c r="A13" s="433"/>
      <c r="B13" s="467"/>
      <c r="C13" s="430"/>
      <c r="D13" s="175" t="s">
        <v>1222</v>
      </c>
      <c r="E13" s="175" t="s">
        <v>1533</v>
      </c>
      <c r="F13" s="65" t="s">
        <v>907</v>
      </c>
      <c r="G13" s="65" t="s">
        <v>908</v>
      </c>
      <c r="H13" s="65" t="s">
        <v>909</v>
      </c>
      <c r="I13" s="65" t="s">
        <v>910</v>
      </c>
      <c r="J13" s="65" t="s">
        <v>911</v>
      </c>
      <c r="K13" s="65" t="s">
        <v>912</v>
      </c>
      <c r="L13" s="65" t="s">
        <v>913</v>
      </c>
      <c r="M13" s="65" t="s">
        <v>914</v>
      </c>
      <c r="N13" s="65" t="s">
        <v>915</v>
      </c>
      <c r="O13" s="65" t="s">
        <v>916</v>
      </c>
      <c r="P13" s="96"/>
    </row>
    <row r="14" spans="1:17" ht="20.100000000000001" customHeight="1">
      <c r="A14" s="431" t="s">
        <v>845</v>
      </c>
      <c r="B14" s="434" t="s">
        <v>838</v>
      </c>
      <c r="C14" s="428" t="s">
        <v>545</v>
      </c>
      <c r="D14" s="62">
        <v>46042</v>
      </c>
      <c r="E14" s="62">
        <v>46076</v>
      </c>
      <c r="F14" s="62">
        <v>46101</v>
      </c>
      <c r="G14" s="62">
        <v>46132</v>
      </c>
      <c r="H14" s="62">
        <v>46162</v>
      </c>
      <c r="I14" s="62">
        <v>46195</v>
      </c>
      <c r="J14" s="62">
        <v>46223</v>
      </c>
      <c r="K14" s="62">
        <v>46254</v>
      </c>
      <c r="L14" s="62">
        <v>46286</v>
      </c>
      <c r="M14" s="62">
        <v>46315</v>
      </c>
      <c r="N14" s="62">
        <v>46346</v>
      </c>
      <c r="O14" s="62">
        <v>46377</v>
      </c>
      <c r="P14" s="425"/>
    </row>
    <row r="15" spans="1:17" ht="20.100000000000001" customHeight="1">
      <c r="A15" s="432"/>
      <c r="B15" s="435"/>
      <c r="C15" s="429"/>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426"/>
    </row>
    <row r="16" spans="1:17" ht="20.100000000000001" customHeight="1">
      <c r="A16" s="433"/>
      <c r="B16" s="436"/>
      <c r="C16" s="430"/>
      <c r="D16" s="175" t="s">
        <v>1222</v>
      </c>
      <c r="E16" s="175" t="s">
        <v>1533</v>
      </c>
      <c r="F16" s="65" t="s">
        <v>907</v>
      </c>
      <c r="G16" s="65" t="s">
        <v>908</v>
      </c>
      <c r="H16" s="65" t="s">
        <v>909</v>
      </c>
      <c r="I16" s="65" t="s">
        <v>910</v>
      </c>
      <c r="J16" s="65" t="s">
        <v>911</v>
      </c>
      <c r="K16" s="65" t="s">
        <v>912</v>
      </c>
      <c r="L16" s="65" t="s">
        <v>913</v>
      </c>
      <c r="M16" s="65" t="s">
        <v>914</v>
      </c>
      <c r="N16" s="65" t="s">
        <v>915</v>
      </c>
      <c r="O16" s="65" t="s">
        <v>916</v>
      </c>
      <c r="P16" s="427"/>
    </row>
    <row r="17" spans="1:16" ht="20.100000000000001" customHeight="1">
      <c r="A17" s="431" t="s">
        <v>845</v>
      </c>
      <c r="B17" s="94"/>
      <c r="C17" s="428" t="s">
        <v>545</v>
      </c>
      <c r="D17" s="66">
        <v>45677</v>
      </c>
      <c r="E17" s="113">
        <v>45711</v>
      </c>
      <c r="F17" s="113">
        <v>45736</v>
      </c>
      <c r="G17" s="113">
        <v>45767</v>
      </c>
      <c r="H17" s="66">
        <v>45797</v>
      </c>
      <c r="I17" s="113">
        <v>45830</v>
      </c>
      <c r="J17" s="113">
        <v>45858</v>
      </c>
      <c r="K17" s="113">
        <v>45889</v>
      </c>
      <c r="L17" s="113">
        <v>45921</v>
      </c>
      <c r="M17" s="113">
        <v>45950</v>
      </c>
      <c r="N17" s="113">
        <v>45981</v>
      </c>
      <c r="O17" s="113">
        <v>46012</v>
      </c>
      <c r="P17" s="425"/>
    </row>
    <row r="18" spans="1:16" ht="20.100000000000001" customHeight="1">
      <c r="A18" s="432"/>
      <c r="B18" s="100" t="s">
        <v>917</v>
      </c>
      <c r="C18" s="429"/>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426"/>
    </row>
    <row r="19" spans="1:16" ht="20.100000000000001" customHeight="1">
      <c r="A19" s="433"/>
      <c r="B19" s="93"/>
      <c r="C19" s="430"/>
      <c r="D19" s="175" t="s">
        <v>1313</v>
      </c>
      <c r="E19" s="175" t="s">
        <v>1538</v>
      </c>
      <c r="F19" s="65" t="s">
        <v>555</v>
      </c>
      <c r="G19" s="65" t="s">
        <v>556</v>
      </c>
      <c r="H19" s="65" t="s">
        <v>546</v>
      </c>
      <c r="I19" s="65" t="s">
        <v>547</v>
      </c>
      <c r="J19" s="65" t="s">
        <v>548</v>
      </c>
      <c r="K19" s="65" t="s">
        <v>549</v>
      </c>
      <c r="L19" s="65" t="s">
        <v>550</v>
      </c>
      <c r="M19" s="65" t="s">
        <v>551</v>
      </c>
      <c r="N19" s="65" t="s">
        <v>552</v>
      </c>
      <c r="O19" s="65" t="s">
        <v>553</v>
      </c>
      <c r="P19" s="427"/>
    </row>
    <row r="20" spans="1:16" ht="20.100000000000001" customHeight="1">
      <c r="A20" s="431" t="s">
        <v>557</v>
      </c>
      <c r="B20" s="479" t="s">
        <v>847</v>
      </c>
      <c r="C20" s="428" t="s">
        <v>545</v>
      </c>
      <c r="D20" s="62">
        <v>46037</v>
      </c>
      <c r="E20" s="62"/>
      <c r="F20" s="62"/>
      <c r="G20" s="62">
        <v>46127</v>
      </c>
      <c r="H20" s="62"/>
      <c r="I20" s="62"/>
      <c r="J20" s="62">
        <v>46218</v>
      </c>
      <c r="K20" s="62"/>
      <c r="L20" s="62"/>
      <c r="M20" s="62">
        <v>46310</v>
      </c>
      <c r="N20" s="62"/>
      <c r="O20" s="62"/>
      <c r="P20" s="425"/>
    </row>
    <row r="21" spans="1:16" ht="20.100000000000001" customHeight="1">
      <c r="A21" s="432"/>
      <c r="B21" s="480"/>
      <c r="C21" s="429"/>
      <c r="D21" s="69">
        <v>0.70833333333333337</v>
      </c>
      <c r="E21" s="69"/>
      <c r="F21" s="69"/>
      <c r="G21" s="69">
        <v>0.70833333333333337</v>
      </c>
      <c r="H21" s="69"/>
      <c r="I21" s="69"/>
      <c r="J21" s="69">
        <v>0.70833333333333337</v>
      </c>
      <c r="K21" s="69"/>
      <c r="L21" s="69"/>
      <c r="M21" s="69">
        <v>0.70833333333333337</v>
      </c>
      <c r="N21" s="69"/>
      <c r="O21" s="69"/>
      <c r="P21" s="426"/>
    </row>
    <row r="22" spans="1:16" ht="20.100000000000001" customHeight="1">
      <c r="A22" s="433"/>
      <c r="B22" s="481"/>
      <c r="C22" s="430"/>
      <c r="D22" s="175" t="s">
        <v>1346</v>
      </c>
      <c r="E22" s="70"/>
      <c r="F22" s="70"/>
      <c r="G22" s="70" t="s">
        <v>918</v>
      </c>
      <c r="H22" s="70"/>
      <c r="I22" s="70"/>
      <c r="J22" s="70" t="s">
        <v>919</v>
      </c>
      <c r="K22" s="70"/>
      <c r="L22" s="70"/>
      <c r="M22" s="70" t="s">
        <v>920</v>
      </c>
      <c r="N22" s="71"/>
      <c r="O22" s="71"/>
      <c r="P22" s="427"/>
    </row>
    <row r="23" spans="1:16" ht="20.100000000000001" customHeight="1">
      <c r="A23" s="431" t="s">
        <v>557</v>
      </c>
      <c r="B23" s="499" t="s">
        <v>839</v>
      </c>
      <c r="C23" s="428" t="s">
        <v>545</v>
      </c>
      <c r="D23" s="62">
        <v>46037</v>
      </c>
      <c r="E23" s="62"/>
      <c r="F23" s="62"/>
      <c r="G23" s="62">
        <v>46127</v>
      </c>
      <c r="H23" s="62"/>
      <c r="I23" s="62"/>
      <c r="J23" s="62">
        <v>46218</v>
      </c>
      <c r="K23" s="62"/>
      <c r="L23" s="62"/>
      <c r="M23" s="62">
        <v>46310</v>
      </c>
      <c r="N23" s="62"/>
      <c r="O23" s="62"/>
      <c r="P23" s="425"/>
    </row>
    <row r="24" spans="1:16" ht="20.100000000000001" customHeight="1">
      <c r="A24" s="432"/>
      <c r="B24" s="449"/>
      <c r="C24" s="429"/>
      <c r="D24" s="69">
        <v>0.70833333333333337</v>
      </c>
      <c r="E24" s="69"/>
      <c r="F24" s="69"/>
      <c r="G24" s="69">
        <v>0.70833333333333337</v>
      </c>
      <c r="H24" s="69"/>
      <c r="I24" s="69"/>
      <c r="J24" s="69">
        <v>0.70833333333333337</v>
      </c>
      <c r="K24" s="69"/>
      <c r="L24" s="69"/>
      <c r="M24" s="69">
        <v>0.70833333333333337</v>
      </c>
      <c r="N24" s="69"/>
      <c r="O24" s="69"/>
      <c r="P24" s="426"/>
    </row>
    <row r="25" spans="1:16" ht="20.100000000000001" customHeight="1">
      <c r="A25" s="433"/>
      <c r="B25" s="450"/>
      <c r="C25" s="430"/>
      <c r="D25" s="175" t="s">
        <v>1346</v>
      </c>
      <c r="E25" s="70"/>
      <c r="F25" s="70"/>
      <c r="G25" s="70" t="s">
        <v>918</v>
      </c>
      <c r="H25" s="70"/>
      <c r="I25" s="70"/>
      <c r="J25" s="70" t="s">
        <v>919</v>
      </c>
      <c r="K25" s="70"/>
      <c r="L25" s="70"/>
      <c r="M25" s="70" t="s">
        <v>920</v>
      </c>
      <c r="N25" s="71"/>
      <c r="O25" s="71"/>
      <c r="P25" s="427"/>
    </row>
    <row r="26" spans="1:16" ht="20.100000000000001" customHeight="1">
      <c r="A26" s="431" t="s">
        <v>557</v>
      </c>
      <c r="B26" s="448" t="s">
        <v>842</v>
      </c>
      <c r="C26" s="428" t="s">
        <v>545</v>
      </c>
      <c r="D26" s="62">
        <v>46037</v>
      </c>
      <c r="E26" s="62"/>
      <c r="F26" s="62"/>
      <c r="G26" s="62">
        <v>46127</v>
      </c>
      <c r="H26" s="62"/>
      <c r="I26" s="62"/>
      <c r="J26" s="62">
        <v>46218</v>
      </c>
      <c r="K26" s="62"/>
      <c r="L26" s="62"/>
      <c r="M26" s="62">
        <v>46310</v>
      </c>
      <c r="N26" s="62"/>
      <c r="O26" s="62"/>
      <c r="P26" s="425"/>
    </row>
    <row r="27" spans="1:16" ht="20.100000000000001" customHeight="1">
      <c r="A27" s="432"/>
      <c r="B27" s="449"/>
      <c r="C27" s="429"/>
      <c r="D27" s="69">
        <v>0.70833333333333337</v>
      </c>
      <c r="E27" s="69"/>
      <c r="F27" s="69"/>
      <c r="G27" s="69">
        <v>0.70833333333333337</v>
      </c>
      <c r="H27" s="69"/>
      <c r="I27" s="69"/>
      <c r="J27" s="69">
        <v>0.70833333333333337</v>
      </c>
      <c r="K27" s="69"/>
      <c r="L27" s="69"/>
      <c r="M27" s="69">
        <v>0.70833333333333337</v>
      </c>
      <c r="N27" s="69"/>
      <c r="O27" s="69"/>
      <c r="P27" s="426"/>
    </row>
    <row r="28" spans="1:16" ht="20.100000000000001" customHeight="1">
      <c r="A28" s="433"/>
      <c r="B28" s="450"/>
      <c r="C28" s="430"/>
      <c r="D28" s="175" t="s">
        <v>1346</v>
      </c>
      <c r="E28" s="70"/>
      <c r="F28" s="70"/>
      <c r="G28" s="70" t="s">
        <v>918</v>
      </c>
      <c r="H28" s="70"/>
      <c r="I28" s="70"/>
      <c r="J28" s="70" t="s">
        <v>919</v>
      </c>
      <c r="K28" s="70"/>
      <c r="L28" s="70"/>
      <c r="M28" s="70" t="s">
        <v>920</v>
      </c>
      <c r="N28" s="71"/>
      <c r="O28" s="71"/>
      <c r="P28" s="427"/>
    </row>
    <row r="29" spans="1:16" ht="20.100000000000001" customHeight="1">
      <c r="A29" s="431" t="s">
        <v>557</v>
      </c>
      <c r="B29" s="499" t="s">
        <v>840</v>
      </c>
      <c r="C29" s="428" t="s">
        <v>545</v>
      </c>
      <c r="D29" s="62">
        <v>46037</v>
      </c>
      <c r="E29" s="62"/>
      <c r="F29" s="62"/>
      <c r="G29" s="62">
        <v>46127</v>
      </c>
      <c r="H29" s="62"/>
      <c r="I29" s="62"/>
      <c r="J29" s="62">
        <v>46218</v>
      </c>
      <c r="K29" s="62"/>
      <c r="L29" s="62"/>
      <c r="M29" s="62">
        <v>46310</v>
      </c>
      <c r="N29" s="62"/>
      <c r="O29" s="62"/>
      <c r="P29" s="425"/>
    </row>
    <row r="30" spans="1:16" ht="20.100000000000001" customHeight="1">
      <c r="A30" s="432"/>
      <c r="B30" s="449"/>
      <c r="C30" s="429"/>
      <c r="D30" s="69">
        <v>0.70833333333333337</v>
      </c>
      <c r="E30" s="69"/>
      <c r="F30" s="69"/>
      <c r="G30" s="69">
        <v>0.70833333333333337</v>
      </c>
      <c r="H30" s="69"/>
      <c r="I30" s="69"/>
      <c r="J30" s="69">
        <v>0.70833333333333337</v>
      </c>
      <c r="K30" s="69"/>
      <c r="L30" s="69"/>
      <c r="M30" s="69">
        <v>0.70833333333333337</v>
      </c>
      <c r="N30" s="69"/>
      <c r="O30" s="69"/>
      <c r="P30" s="426"/>
    </row>
    <row r="31" spans="1:16" ht="20.100000000000001" customHeight="1">
      <c r="A31" s="433"/>
      <c r="B31" s="450"/>
      <c r="C31" s="430"/>
      <c r="D31" s="175" t="s">
        <v>1346</v>
      </c>
      <c r="E31" s="70"/>
      <c r="F31" s="70"/>
      <c r="G31" s="70" t="s">
        <v>918</v>
      </c>
      <c r="H31" s="70"/>
      <c r="I31" s="70"/>
      <c r="J31" s="70" t="s">
        <v>919</v>
      </c>
      <c r="K31" s="70"/>
      <c r="L31" s="70"/>
      <c r="M31" s="70" t="s">
        <v>920</v>
      </c>
      <c r="N31" s="71"/>
      <c r="O31" s="71"/>
      <c r="P31" s="427"/>
    </row>
    <row r="32" spans="1:16" ht="20.100000000000001" customHeight="1">
      <c r="A32" s="431" t="s">
        <v>557</v>
      </c>
      <c r="B32" s="448" t="s">
        <v>558</v>
      </c>
      <c r="C32" s="428" t="s">
        <v>545</v>
      </c>
      <c r="D32" s="62">
        <v>46037</v>
      </c>
      <c r="E32" s="62"/>
      <c r="F32" s="62"/>
      <c r="G32" s="62">
        <v>46127</v>
      </c>
      <c r="H32" s="62"/>
      <c r="I32" s="62"/>
      <c r="J32" s="62">
        <v>46218</v>
      </c>
      <c r="K32" s="62"/>
      <c r="L32" s="62"/>
      <c r="M32" s="62">
        <v>46310</v>
      </c>
      <c r="O32" s="62"/>
      <c r="P32" s="425"/>
    </row>
    <row r="33" spans="1:16" ht="20.100000000000001" customHeight="1">
      <c r="A33" s="432"/>
      <c r="B33" s="449"/>
      <c r="C33" s="429"/>
      <c r="D33" s="69">
        <v>0.70833333333333337</v>
      </c>
      <c r="E33" s="69"/>
      <c r="F33" s="69"/>
      <c r="G33" s="69">
        <v>0.70833333333333337</v>
      </c>
      <c r="H33" s="69"/>
      <c r="I33" s="69"/>
      <c r="J33" s="69">
        <v>0.70833333333333337</v>
      </c>
      <c r="K33" s="69"/>
      <c r="L33" s="69"/>
      <c r="M33" s="69">
        <v>0.70833333333333337</v>
      </c>
      <c r="O33" s="69"/>
      <c r="P33" s="426"/>
    </row>
    <row r="34" spans="1:16" ht="20.100000000000001" customHeight="1">
      <c r="A34" s="433"/>
      <c r="B34" s="450"/>
      <c r="C34" s="430"/>
      <c r="D34" s="175" t="s">
        <v>1346</v>
      </c>
      <c r="E34" s="70"/>
      <c r="F34" s="70"/>
      <c r="G34" s="70" t="s">
        <v>918</v>
      </c>
      <c r="H34" s="70"/>
      <c r="I34" s="70"/>
      <c r="J34" s="70" t="s">
        <v>919</v>
      </c>
      <c r="K34" s="70"/>
      <c r="L34" s="70"/>
      <c r="M34" s="70" t="s">
        <v>920</v>
      </c>
      <c r="N34" s="73"/>
      <c r="O34" s="71"/>
      <c r="P34" s="427"/>
    </row>
    <row r="35" spans="1:16" ht="20.100000000000001" customHeight="1">
      <c r="A35" s="431" t="s">
        <v>557</v>
      </c>
      <c r="B35" s="499" t="s">
        <v>841</v>
      </c>
      <c r="C35" s="428" t="s">
        <v>545</v>
      </c>
      <c r="D35" s="62">
        <v>46037</v>
      </c>
      <c r="E35" s="62"/>
      <c r="F35" s="62"/>
      <c r="G35" s="62">
        <v>46127</v>
      </c>
      <c r="H35" s="62"/>
      <c r="I35" s="62"/>
      <c r="J35" s="62">
        <v>46218</v>
      </c>
      <c r="K35" s="62"/>
      <c r="L35" s="62"/>
      <c r="M35" s="62">
        <v>46310</v>
      </c>
      <c r="N35" s="62"/>
      <c r="O35" s="74"/>
      <c r="P35" s="425"/>
    </row>
    <row r="36" spans="1:16" ht="20.100000000000001" customHeight="1">
      <c r="A36" s="432"/>
      <c r="B36" s="449"/>
      <c r="C36" s="429"/>
      <c r="D36" s="69">
        <v>0.70833333333333337</v>
      </c>
      <c r="E36" s="69"/>
      <c r="F36" s="69"/>
      <c r="G36" s="69">
        <v>0.70833333333333337</v>
      </c>
      <c r="H36" s="69"/>
      <c r="I36" s="69"/>
      <c r="J36" s="69">
        <v>0.70833333333333337</v>
      </c>
      <c r="K36" s="69"/>
      <c r="L36" s="69"/>
      <c r="M36" s="69">
        <v>0.70833333333333337</v>
      </c>
      <c r="N36" s="69"/>
      <c r="O36" s="69"/>
      <c r="P36" s="426"/>
    </row>
    <row r="37" spans="1:16" ht="20.100000000000001" customHeight="1">
      <c r="A37" s="433"/>
      <c r="B37" s="450"/>
      <c r="C37" s="430"/>
      <c r="D37" s="175" t="s">
        <v>1346</v>
      </c>
      <c r="E37" s="70"/>
      <c r="F37" s="70"/>
      <c r="G37" s="70" t="s">
        <v>918</v>
      </c>
      <c r="H37" s="70"/>
      <c r="I37" s="70"/>
      <c r="J37" s="70" t="s">
        <v>919</v>
      </c>
      <c r="K37" s="70"/>
      <c r="L37" s="70"/>
      <c r="M37" s="70" t="s">
        <v>920</v>
      </c>
      <c r="N37" s="71"/>
      <c r="O37" s="71"/>
      <c r="P37" s="427"/>
    </row>
    <row r="38" spans="1:16" ht="20.100000000000001" customHeight="1">
      <c r="A38" s="431" t="s">
        <v>557</v>
      </c>
      <c r="B38" s="448" t="s">
        <v>843</v>
      </c>
      <c r="C38" s="428" t="s">
        <v>545</v>
      </c>
      <c r="D38" s="62">
        <v>46037</v>
      </c>
      <c r="E38" s="62"/>
      <c r="F38" s="62"/>
      <c r="G38" s="62">
        <v>46127</v>
      </c>
      <c r="H38" s="62"/>
      <c r="I38" s="62"/>
      <c r="J38" s="62">
        <v>46218</v>
      </c>
      <c r="K38" s="62"/>
      <c r="L38" s="62"/>
      <c r="M38" s="62">
        <v>46310</v>
      </c>
      <c r="O38" s="62"/>
      <c r="P38" s="425"/>
    </row>
    <row r="39" spans="1:16" ht="20.100000000000001" customHeight="1">
      <c r="A39" s="432"/>
      <c r="B39" s="449"/>
      <c r="C39" s="429"/>
      <c r="D39" s="69">
        <v>0.70833333333333337</v>
      </c>
      <c r="E39" s="69"/>
      <c r="F39" s="69"/>
      <c r="G39" s="69">
        <v>0.70833333333333337</v>
      </c>
      <c r="H39" s="69"/>
      <c r="I39" s="69"/>
      <c r="J39" s="69">
        <v>0.70833333333333337</v>
      </c>
      <c r="K39" s="69"/>
      <c r="L39" s="69"/>
      <c r="M39" s="69">
        <v>0.70833333333333337</v>
      </c>
      <c r="O39" s="69"/>
      <c r="P39" s="426"/>
    </row>
    <row r="40" spans="1:16" ht="20.100000000000001" customHeight="1">
      <c r="A40" s="433"/>
      <c r="B40" s="450"/>
      <c r="C40" s="430"/>
      <c r="D40" s="175" t="s">
        <v>1346</v>
      </c>
      <c r="E40" s="70"/>
      <c r="F40" s="70"/>
      <c r="G40" s="70" t="s">
        <v>918</v>
      </c>
      <c r="H40" s="70"/>
      <c r="I40" s="70"/>
      <c r="J40" s="70" t="s">
        <v>919</v>
      </c>
      <c r="K40" s="70"/>
      <c r="L40" s="70"/>
      <c r="M40" s="70" t="s">
        <v>920</v>
      </c>
      <c r="N40" s="73"/>
      <c r="O40" s="71"/>
      <c r="P40" s="427"/>
    </row>
    <row r="41" spans="1:16" ht="20.100000000000001" customHeight="1">
      <c r="A41" s="431" t="s">
        <v>559</v>
      </c>
      <c r="B41" s="98"/>
      <c r="C41" s="428" t="s">
        <v>545</v>
      </c>
      <c r="D41" s="75"/>
      <c r="E41" s="75">
        <v>46058</v>
      </c>
      <c r="F41" s="75"/>
      <c r="G41" s="75"/>
      <c r="H41" s="75">
        <v>46147</v>
      </c>
      <c r="I41" s="75"/>
      <c r="J41" s="75"/>
      <c r="K41" s="75">
        <v>46239</v>
      </c>
      <c r="L41" s="75"/>
      <c r="M41" s="75"/>
      <c r="N41" s="75">
        <v>46331</v>
      </c>
      <c r="O41" s="75"/>
      <c r="P41" s="425"/>
    </row>
    <row r="42" spans="1:16" ht="20.100000000000001" customHeight="1">
      <c r="A42" s="432"/>
      <c r="B42" s="101" t="s">
        <v>921</v>
      </c>
      <c r="C42" s="429"/>
      <c r="D42" s="64"/>
      <c r="E42" s="64">
        <v>0.70833333333333337</v>
      </c>
      <c r="F42" s="64"/>
      <c r="G42" s="64"/>
      <c r="H42" s="64">
        <v>0.70833333333333337</v>
      </c>
      <c r="I42" s="64"/>
      <c r="J42" s="64"/>
      <c r="K42" s="64">
        <v>0.70833333333333337</v>
      </c>
      <c r="L42" s="64"/>
      <c r="M42" s="64"/>
      <c r="N42" s="64">
        <v>0.70833333333333337</v>
      </c>
      <c r="O42" s="64"/>
      <c r="P42" s="426"/>
    </row>
    <row r="43" spans="1:16" ht="20.100000000000001" customHeight="1">
      <c r="A43" s="433"/>
      <c r="B43" s="99"/>
      <c r="C43" s="430"/>
      <c r="D43" s="76"/>
      <c r="E43" s="175" t="s">
        <v>1346</v>
      </c>
      <c r="F43" s="65"/>
      <c r="G43" s="65"/>
      <c r="H43" s="65" t="s">
        <v>922</v>
      </c>
      <c r="I43" s="65"/>
      <c r="J43" s="65"/>
      <c r="K43" s="65" t="s">
        <v>923</v>
      </c>
      <c r="L43" s="65"/>
      <c r="M43" s="65"/>
      <c r="N43" s="65" t="s">
        <v>924</v>
      </c>
      <c r="O43" s="76"/>
      <c r="P43" s="427"/>
    </row>
    <row r="44" spans="1:16" ht="20.100000000000001" customHeight="1">
      <c r="A44" s="431" t="s">
        <v>559</v>
      </c>
      <c r="B44" s="451" t="s">
        <v>560</v>
      </c>
      <c r="C44" s="428" t="s">
        <v>545</v>
      </c>
      <c r="D44" s="75"/>
      <c r="F44" s="75">
        <v>46086</v>
      </c>
      <c r="G44" s="75"/>
      <c r="H44" s="75"/>
      <c r="I44" s="75"/>
      <c r="J44" s="75"/>
      <c r="K44" s="75"/>
      <c r="L44" s="75"/>
      <c r="M44" s="75"/>
      <c r="N44" s="75"/>
      <c r="O44" s="75"/>
      <c r="P44" s="425"/>
    </row>
    <row r="45" spans="1:16" ht="20.100000000000001" customHeight="1">
      <c r="A45" s="432"/>
      <c r="B45" s="452"/>
      <c r="C45" s="429"/>
      <c r="D45" s="64"/>
      <c r="F45" s="64">
        <v>0.70833333333333337</v>
      </c>
      <c r="G45" s="64"/>
      <c r="H45" s="64"/>
      <c r="I45" s="64"/>
      <c r="J45" s="64"/>
      <c r="K45" s="64"/>
      <c r="L45" s="64"/>
      <c r="M45" s="64"/>
      <c r="N45" s="64"/>
      <c r="O45" s="64"/>
      <c r="P45" s="426"/>
    </row>
    <row r="46" spans="1:16" ht="20.100000000000001" customHeight="1">
      <c r="A46" s="433"/>
      <c r="B46" s="453"/>
      <c r="C46" s="430"/>
      <c r="D46" s="76"/>
      <c r="E46" s="65"/>
      <c r="F46" s="65" t="s">
        <v>925</v>
      </c>
      <c r="G46" s="65"/>
      <c r="H46" s="65"/>
      <c r="I46" s="65"/>
      <c r="J46" s="65"/>
      <c r="K46" s="76"/>
      <c r="L46" s="76"/>
      <c r="M46" s="76"/>
      <c r="N46" s="76"/>
      <c r="O46" s="76"/>
      <c r="P46" s="427"/>
    </row>
    <row r="47" spans="1:16" ht="20.100000000000001" customHeight="1">
      <c r="A47" s="431" t="s">
        <v>846</v>
      </c>
      <c r="B47" s="94"/>
      <c r="C47" s="428" t="s">
        <v>545</v>
      </c>
      <c r="D47" s="75">
        <v>46052</v>
      </c>
      <c r="E47" s="75"/>
      <c r="F47" s="75"/>
      <c r="G47" s="75"/>
      <c r="H47" s="75"/>
      <c r="I47" s="75"/>
      <c r="J47" s="102">
        <v>46233</v>
      </c>
      <c r="K47" s="75"/>
      <c r="L47" s="75"/>
      <c r="M47" s="75"/>
      <c r="N47" s="75"/>
      <c r="O47" s="75"/>
      <c r="P47" s="425"/>
    </row>
    <row r="48" spans="1:16" ht="20.100000000000001" customHeight="1">
      <c r="A48" s="437"/>
      <c r="B48" s="100" t="s">
        <v>926</v>
      </c>
      <c r="C48" s="429"/>
      <c r="D48" s="64">
        <v>0.70833333333333337</v>
      </c>
      <c r="E48" s="64"/>
      <c r="F48" s="64"/>
      <c r="G48" s="64"/>
      <c r="H48" s="64"/>
      <c r="I48" s="64"/>
      <c r="J48" s="69">
        <v>0.70833333333333337</v>
      </c>
      <c r="K48" s="64"/>
      <c r="L48" s="64"/>
      <c r="M48" s="64"/>
      <c r="N48" s="64"/>
      <c r="O48" s="64"/>
      <c r="P48" s="426"/>
    </row>
    <row r="49" spans="1:16" ht="20.100000000000001" customHeight="1">
      <c r="A49" s="438"/>
      <c r="B49" s="93"/>
      <c r="C49" s="430"/>
      <c r="D49" s="175" t="s">
        <v>1530</v>
      </c>
      <c r="E49" s="65"/>
      <c r="F49" s="65"/>
      <c r="G49" s="65"/>
      <c r="H49" s="65"/>
      <c r="I49" s="65"/>
      <c r="J49" s="70" t="s">
        <v>927</v>
      </c>
      <c r="K49" s="65"/>
      <c r="L49" s="65"/>
      <c r="M49" s="76"/>
      <c r="N49" s="76"/>
      <c r="O49" s="76"/>
      <c r="P49" s="427"/>
    </row>
    <row r="50" spans="1:16" ht="20.100000000000001" customHeight="1">
      <c r="A50" s="454" t="s">
        <v>845</v>
      </c>
      <c r="B50" s="500" t="s">
        <v>928</v>
      </c>
      <c r="C50" s="483" t="s">
        <v>545</v>
      </c>
      <c r="D50" s="75"/>
      <c r="E50" s="75">
        <v>46058</v>
      </c>
      <c r="F50" s="75"/>
      <c r="G50" s="75"/>
      <c r="H50" s="75"/>
      <c r="I50" s="75"/>
      <c r="J50" s="75"/>
      <c r="K50" s="75">
        <v>46239</v>
      </c>
      <c r="L50" s="75"/>
      <c r="M50" s="75"/>
      <c r="N50" s="75"/>
      <c r="O50" s="75"/>
      <c r="P50" s="425"/>
    </row>
    <row r="51" spans="1:16" ht="20.100000000000001" customHeight="1">
      <c r="A51" s="437"/>
      <c r="B51" s="501"/>
      <c r="C51" s="429"/>
      <c r="D51" s="64"/>
      <c r="E51" s="64">
        <v>0.70833333333333337</v>
      </c>
      <c r="F51" s="64"/>
      <c r="G51" s="64"/>
      <c r="H51" s="64"/>
      <c r="I51" s="64"/>
      <c r="J51" s="64"/>
      <c r="K51" s="64">
        <v>0.70833333333333337</v>
      </c>
      <c r="L51" s="64"/>
      <c r="M51" s="64"/>
      <c r="N51" s="64"/>
      <c r="O51" s="64"/>
      <c r="P51" s="426"/>
    </row>
    <row r="52" spans="1:16" ht="20.100000000000001" customHeight="1">
      <c r="A52" s="438"/>
      <c r="B52" s="502"/>
      <c r="C52" s="430"/>
      <c r="D52" s="76"/>
      <c r="E52" s="65" t="s">
        <v>929</v>
      </c>
      <c r="F52" s="65"/>
      <c r="G52" s="65"/>
      <c r="H52" s="65"/>
      <c r="I52" s="65"/>
      <c r="J52" s="65"/>
      <c r="K52" s="65" t="s">
        <v>930</v>
      </c>
      <c r="L52" s="65"/>
      <c r="M52" s="76"/>
      <c r="N52" s="76"/>
      <c r="O52" s="76"/>
      <c r="P52" s="427"/>
    </row>
    <row r="53" spans="1:16" ht="20.100000000000001" customHeight="1">
      <c r="A53" s="454" t="s">
        <v>845</v>
      </c>
      <c r="B53" s="482" t="s">
        <v>844</v>
      </c>
      <c r="C53" s="483" t="s">
        <v>545</v>
      </c>
      <c r="D53" s="75"/>
      <c r="E53" s="75">
        <v>46058</v>
      </c>
      <c r="F53" s="75"/>
      <c r="G53" s="75"/>
      <c r="H53" s="75"/>
      <c r="I53" s="75"/>
      <c r="J53" s="75"/>
      <c r="K53" s="75">
        <v>46239</v>
      </c>
      <c r="L53" s="75"/>
      <c r="M53" s="75"/>
      <c r="N53" s="75"/>
      <c r="O53" s="75"/>
      <c r="P53" s="425"/>
    </row>
    <row r="54" spans="1:16" ht="20.100000000000001" customHeight="1">
      <c r="A54" s="437"/>
      <c r="B54" s="440"/>
      <c r="C54" s="429"/>
      <c r="D54" s="64"/>
      <c r="E54" s="64">
        <v>0.70833333333333337</v>
      </c>
      <c r="F54" s="64"/>
      <c r="G54" s="64"/>
      <c r="H54" s="64"/>
      <c r="I54" s="64"/>
      <c r="J54" s="64"/>
      <c r="K54" s="64">
        <v>0.70833333333333337</v>
      </c>
      <c r="L54" s="64"/>
      <c r="M54" s="64"/>
      <c r="N54" s="64"/>
      <c r="O54" s="64"/>
      <c r="P54" s="426"/>
    </row>
    <row r="55" spans="1:16" ht="20.100000000000001" customHeight="1">
      <c r="A55" s="438"/>
      <c r="B55" s="441"/>
      <c r="C55" s="430"/>
      <c r="D55" s="76"/>
      <c r="E55" s="65" t="s">
        <v>929</v>
      </c>
      <c r="F55" s="65"/>
      <c r="G55" s="65"/>
      <c r="H55" s="65"/>
      <c r="I55" s="65"/>
      <c r="J55" s="65"/>
      <c r="K55" s="65" t="s">
        <v>930</v>
      </c>
      <c r="L55" s="65"/>
      <c r="M55" s="76"/>
      <c r="N55" s="76"/>
      <c r="O55" s="76"/>
      <c r="P55" s="427"/>
    </row>
    <row r="56" spans="1:16" ht="20.100000000000001" customHeight="1">
      <c r="A56" s="431" t="s">
        <v>846</v>
      </c>
      <c r="B56" s="484" t="s">
        <v>561</v>
      </c>
      <c r="C56" s="428" t="s">
        <v>545</v>
      </c>
      <c r="D56" s="75"/>
      <c r="F56" s="75">
        <v>46101</v>
      </c>
      <c r="G56" s="75"/>
      <c r="H56" s="75"/>
      <c r="I56" s="75"/>
      <c r="J56" s="75"/>
      <c r="K56" s="75"/>
      <c r="L56" s="75"/>
      <c r="M56" s="75"/>
      <c r="N56" s="75"/>
      <c r="O56" s="75"/>
      <c r="P56" s="425"/>
    </row>
    <row r="57" spans="1:16" ht="20.100000000000001" customHeight="1">
      <c r="A57" s="437"/>
      <c r="B57" s="440"/>
      <c r="C57" s="429"/>
      <c r="D57" s="64"/>
      <c r="F57" s="64">
        <v>0.70833333333333337</v>
      </c>
      <c r="G57" s="64"/>
      <c r="H57" s="64"/>
      <c r="I57" s="64"/>
      <c r="J57" s="64"/>
      <c r="K57" s="64"/>
      <c r="L57" s="64"/>
      <c r="M57" s="64"/>
      <c r="N57" s="64"/>
      <c r="O57" s="64"/>
      <c r="P57" s="426"/>
    </row>
    <row r="58" spans="1:16" ht="20.100000000000001" customHeight="1">
      <c r="A58" s="438"/>
      <c r="B58" s="441"/>
      <c r="C58" s="430"/>
      <c r="D58" s="76"/>
      <c r="E58" s="78"/>
      <c r="F58" s="70" t="s">
        <v>1044</v>
      </c>
      <c r="G58" s="65"/>
      <c r="H58" s="65"/>
      <c r="I58" s="65"/>
      <c r="J58" s="65"/>
      <c r="K58" s="65"/>
      <c r="L58" s="76"/>
      <c r="M58" s="76"/>
      <c r="N58" s="76"/>
      <c r="O58" s="76"/>
      <c r="P58" s="427"/>
    </row>
    <row r="59" spans="1:16" ht="20.100000000000001" customHeight="1">
      <c r="A59" s="431" t="s">
        <v>846</v>
      </c>
      <c r="B59" s="484" t="s">
        <v>562</v>
      </c>
      <c r="C59" s="428" t="s">
        <v>545</v>
      </c>
      <c r="D59" s="75"/>
      <c r="F59" s="75"/>
      <c r="G59" s="75"/>
      <c r="H59" s="75">
        <v>46162</v>
      </c>
      <c r="I59" s="75"/>
      <c r="J59" s="75"/>
      <c r="K59" s="75"/>
      <c r="L59" s="75"/>
      <c r="M59" s="75"/>
      <c r="N59" s="75"/>
      <c r="O59" s="75"/>
      <c r="P59" s="425"/>
    </row>
    <row r="60" spans="1:16" ht="20.100000000000001" customHeight="1">
      <c r="A60" s="437"/>
      <c r="B60" s="440"/>
      <c r="C60" s="429"/>
      <c r="D60" s="64"/>
      <c r="F60" s="64"/>
      <c r="G60" s="64"/>
      <c r="H60" s="64">
        <v>0.70833333333333337</v>
      </c>
      <c r="I60" s="64"/>
      <c r="J60" s="64"/>
      <c r="K60" s="64"/>
      <c r="L60" s="64"/>
      <c r="M60" s="64"/>
      <c r="N60" s="64"/>
      <c r="O60" s="64"/>
      <c r="P60" s="426"/>
    </row>
    <row r="61" spans="1:16" ht="20.100000000000001" customHeight="1">
      <c r="A61" s="437"/>
      <c r="B61" s="440"/>
      <c r="C61" s="429"/>
      <c r="D61" s="79"/>
      <c r="F61" s="80"/>
      <c r="G61" s="80"/>
      <c r="H61" s="80" t="s">
        <v>925</v>
      </c>
      <c r="I61" s="80"/>
      <c r="J61" s="80"/>
      <c r="K61" s="80"/>
      <c r="L61" s="79"/>
      <c r="M61" s="79"/>
      <c r="N61" s="79"/>
      <c r="O61" s="79"/>
      <c r="P61" s="427"/>
    </row>
    <row r="62" spans="1:16" ht="20.100000000000001" customHeight="1">
      <c r="A62" s="431" t="s">
        <v>554</v>
      </c>
      <c r="B62" s="439" t="s">
        <v>836</v>
      </c>
      <c r="C62" s="428" t="s">
        <v>545</v>
      </c>
      <c r="D62" s="82"/>
      <c r="E62" s="62">
        <v>46078</v>
      </c>
      <c r="F62" s="75"/>
      <c r="G62" s="83"/>
      <c r="H62" s="83"/>
      <c r="I62" s="83"/>
      <c r="J62" s="83"/>
      <c r="K62" s="83"/>
      <c r="L62" s="82"/>
      <c r="M62" s="82"/>
      <c r="N62" s="82"/>
      <c r="O62" s="82"/>
      <c r="P62" s="77"/>
    </row>
    <row r="63" spans="1:16" ht="20.100000000000001" customHeight="1">
      <c r="A63" s="437"/>
      <c r="B63" s="440"/>
      <c r="C63" s="429"/>
      <c r="D63" s="79"/>
      <c r="E63" s="69">
        <v>0.70833333333333337</v>
      </c>
      <c r="F63" s="64"/>
      <c r="G63" s="80"/>
      <c r="H63" s="80"/>
      <c r="I63" s="80"/>
      <c r="J63" s="80"/>
      <c r="K63" s="80"/>
      <c r="L63" s="79"/>
      <c r="M63" s="79"/>
      <c r="N63" s="79"/>
      <c r="O63" s="79"/>
      <c r="P63" s="81"/>
    </row>
    <row r="64" spans="1:16" ht="20.100000000000001" customHeight="1">
      <c r="A64" s="438"/>
      <c r="B64" s="441"/>
      <c r="C64" s="429"/>
      <c r="D64" s="79"/>
      <c r="E64" s="70" t="s">
        <v>932</v>
      </c>
      <c r="F64" s="65"/>
      <c r="G64" s="80"/>
      <c r="H64" s="80"/>
      <c r="I64" s="80"/>
      <c r="J64" s="80"/>
      <c r="K64" s="80"/>
      <c r="L64" s="79"/>
      <c r="M64" s="79"/>
      <c r="N64" s="79"/>
      <c r="O64" s="79"/>
      <c r="P64" s="81"/>
    </row>
    <row r="65" spans="1:16" ht="20.100000000000001" customHeight="1">
      <c r="A65" s="431" t="s">
        <v>563</v>
      </c>
      <c r="B65" s="445" t="s">
        <v>564</v>
      </c>
      <c r="C65" s="428" t="s">
        <v>545</v>
      </c>
      <c r="D65" s="62"/>
      <c r="E65" s="62"/>
      <c r="F65" s="62">
        <v>46086</v>
      </c>
      <c r="G65" s="62"/>
      <c r="H65" s="62"/>
      <c r="I65" s="62"/>
      <c r="J65" s="62"/>
      <c r="K65" s="75"/>
      <c r="L65" s="75"/>
      <c r="M65" s="75"/>
      <c r="N65" s="75"/>
      <c r="O65" s="75"/>
      <c r="P65" s="67"/>
    </row>
    <row r="66" spans="1:16" ht="20.100000000000001" customHeight="1">
      <c r="A66" s="432"/>
      <c r="B66" s="446"/>
      <c r="C66" s="429"/>
      <c r="D66" s="69"/>
      <c r="E66" s="69"/>
      <c r="F66" s="69">
        <v>0.70833333333333337</v>
      </c>
      <c r="G66" s="69"/>
      <c r="H66" s="69"/>
      <c r="I66" s="69"/>
      <c r="J66" s="69"/>
      <c r="K66" s="64"/>
      <c r="L66" s="64"/>
      <c r="M66" s="64"/>
      <c r="N66" s="64"/>
      <c r="O66" s="64"/>
      <c r="P66" s="97"/>
    </row>
    <row r="67" spans="1:16" ht="20.100000000000001" customHeight="1">
      <c r="A67" s="433"/>
      <c r="B67" s="447"/>
      <c r="C67" s="430"/>
      <c r="D67" s="71"/>
      <c r="E67" s="70"/>
      <c r="F67" s="70" t="s">
        <v>1037</v>
      </c>
      <c r="G67" s="70"/>
      <c r="H67" s="70"/>
      <c r="I67" s="70"/>
      <c r="J67" s="70"/>
      <c r="K67" s="65"/>
      <c r="L67" s="76"/>
      <c r="M67" s="76"/>
      <c r="N67" s="76"/>
      <c r="O67" s="76"/>
      <c r="P67" s="68"/>
    </row>
    <row r="68" spans="1:16" ht="20.100000000000001" customHeight="1">
      <c r="A68" s="431" t="s">
        <v>563</v>
      </c>
      <c r="B68" s="445" t="s">
        <v>565</v>
      </c>
      <c r="C68" s="428" t="s">
        <v>545</v>
      </c>
      <c r="D68" s="62"/>
      <c r="E68" s="62"/>
      <c r="F68" s="62">
        <v>46086</v>
      </c>
      <c r="G68" s="62"/>
      <c r="H68" s="62"/>
      <c r="I68" s="62"/>
      <c r="J68" s="62"/>
      <c r="K68" s="75"/>
      <c r="L68" s="75"/>
      <c r="M68" s="75"/>
      <c r="N68" s="75"/>
      <c r="O68" s="75"/>
      <c r="P68" s="67"/>
    </row>
    <row r="69" spans="1:16" ht="20.100000000000001" customHeight="1">
      <c r="A69" s="432"/>
      <c r="B69" s="446"/>
      <c r="C69" s="429"/>
      <c r="D69" s="69"/>
      <c r="E69" s="69"/>
      <c r="F69" s="69">
        <v>0.70833333333333337</v>
      </c>
      <c r="G69" s="69"/>
      <c r="H69" s="69"/>
      <c r="I69" s="69"/>
      <c r="J69" s="69"/>
      <c r="K69" s="64"/>
      <c r="L69" s="64"/>
      <c r="M69" s="64"/>
      <c r="N69" s="64"/>
      <c r="O69" s="64"/>
      <c r="P69" s="97"/>
    </row>
    <row r="70" spans="1:16" ht="20.100000000000001" customHeight="1">
      <c r="A70" s="433"/>
      <c r="B70" s="447"/>
      <c r="C70" s="430"/>
      <c r="D70" s="71"/>
      <c r="E70" s="70"/>
      <c r="F70" s="70" t="s">
        <v>1037</v>
      </c>
      <c r="G70" s="70"/>
      <c r="H70" s="70"/>
      <c r="I70" s="70"/>
      <c r="J70" s="70"/>
      <c r="K70" s="65"/>
      <c r="L70" s="76"/>
      <c r="M70" s="76"/>
      <c r="N70" s="76"/>
      <c r="O70" s="76"/>
      <c r="P70" s="68"/>
    </row>
    <row r="71" spans="1:16" ht="20.100000000000001" customHeight="1">
      <c r="A71" s="431" t="s">
        <v>563</v>
      </c>
      <c r="B71" s="445" t="s">
        <v>566</v>
      </c>
      <c r="C71" s="428" t="s">
        <v>545</v>
      </c>
      <c r="D71" s="62"/>
      <c r="E71" s="62"/>
      <c r="F71" s="62">
        <v>46086</v>
      </c>
      <c r="G71" s="62"/>
      <c r="H71" s="62"/>
      <c r="I71" s="62"/>
      <c r="J71" s="62"/>
      <c r="K71" s="75"/>
      <c r="L71" s="75"/>
      <c r="M71" s="75"/>
      <c r="N71" s="75"/>
      <c r="O71" s="75"/>
      <c r="P71" s="67"/>
    </row>
    <row r="72" spans="1:16" ht="20.100000000000001" customHeight="1">
      <c r="A72" s="432"/>
      <c r="B72" s="446"/>
      <c r="C72" s="429"/>
      <c r="D72" s="69"/>
      <c r="E72" s="69"/>
      <c r="F72" s="69">
        <v>0.70833333333333337</v>
      </c>
      <c r="G72" s="69"/>
      <c r="H72" s="69"/>
      <c r="I72" s="69"/>
      <c r="J72" s="69"/>
      <c r="K72" s="64"/>
      <c r="L72" s="64"/>
      <c r="M72" s="64"/>
      <c r="N72" s="64"/>
      <c r="O72" s="64"/>
      <c r="P72" s="97"/>
    </row>
    <row r="73" spans="1:16" ht="20.100000000000001" customHeight="1">
      <c r="A73" s="433"/>
      <c r="B73" s="447"/>
      <c r="C73" s="430"/>
      <c r="D73" s="71"/>
      <c r="E73" s="70"/>
      <c r="F73" s="70" t="s">
        <v>1037</v>
      </c>
      <c r="G73" s="70"/>
      <c r="H73" s="70"/>
      <c r="I73" s="70"/>
      <c r="J73" s="70"/>
      <c r="K73" s="65"/>
      <c r="L73" s="76"/>
      <c r="M73" s="76"/>
      <c r="N73" s="76"/>
      <c r="O73" s="76"/>
      <c r="P73" s="68"/>
    </row>
    <row r="74" spans="1:16" ht="20.100000000000001" customHeight="1">
      <c r="A74" s="442" t="s">
        <v>567</v>
      </c>
      <c r="B74" s="445" t="s">
        <v>568</v>
      </c>
      <c r="C74" s="428" t="s">
        <v>545</v>
      </c>
      <c r="D74" s="62"/>
      <c r="E74" s="62"/>
      <c r="F74" s="75"/>
      <c r="G74" s="62" t="s">
        <v>1101</v>
      </c>
      <c r="H74" s="62"/>
      <c r="I74" s="62"/>
      <c r="J74" s="62"/>
      <c r="K74" s="75"/>
      <c r="L74" s="75"/>
      <c r="M74" s="75"/>
      <c r="N74" s="75"/>
      <c r="O74" s="75"/>
      <c r="P74" s="67"/>
    </row>
    <row r="75" spans="1:16" ht="20.100000000000001" customHeight="1">
      <c r="A75" s="443"/>
      <c r="B75" s="446"/>
      <c r="C75" s="429"/>
      <c r="D75" s="69"/>
      <c r="E75" s="69"/>
      <c r="F75" s="64"/>
      <c r="G75" s="69">
        <v>0.70833333333333337</v>
      </c>
      <c r="H75" s="69"/>
      <c r="I75" s="69"/>
      <c r="J75" s="69"/>
      <c r="K75" s="64"/>
      <c r="L75" s="64"/>
      <c r="M75" s="64"/>
      <c r="N75" s="64"/>
      <c r="O75" s="64"/>
      <c r="P75" s="97"/>
    </row>
    <row r="76" spans="1:16" ht="20.100000000000001" customHeight="1">
      <c r="A76" s="444"/>
      <c r="B76" s="447"/>
      <c r="C76" s="430"/>
      <c r="D76" s="71"/>
      <c r="E76" s="71"/>
      <c r="F76" s="65"/>
      <c r="G76" s="70" t="s">
        <v>1083</v>
      </c>
      <c r="H76" s="70"/>
      <c r="I76" s="70"/>
      <c r="J76" s="70"/>
      <c r="K76" s="65"/>
      <c r="L76" s="76"/>
      <c r="M76" s="76"/>
      <c r="N76" s="76"/>
      <c r="O76" s="76"/>
      <c r="P76" s="68"/>
    </row>
    <row r="77" spans="1:16" ht="20.100000000000001" customHeight="1">
      <c r="A77" s="442" t="s">
        <v>567</v>
      </c>
      <c r="B77" s="445" t="s">
        <v>569</v>
      </c>
      <c r="C77" s="428" t="s">
        <v>545</v>
      </c>
      <c r="D77" s="62"/>
      <c r="E77" s="62"/>
      <c r="F77" s="62"/>
      <c r="G77" s="62">
        <v>46119</v>
      </c>
      <c r="H77" s="62"/>
      <c r="I77" s="62"/>
      <c r="J77" s="62"/>
      <c r="K77" s="75"/>
      <c r="L77" s="75"/>
      <c r="M77" s="75"/>
      <c r="N77" s="75"/>
      <c r="O77" s="75"/>
      <c r="P77" s="67"/>
    </row>
    <row r="78" spans="1:16" ht="20.100000000000001" customHeight="1">
      <c r="A78" s="443"/>
      <c r="B78" s="446"/>
      <c r="C78" s="429"/>
      <c r="D78" s="69"/>
      <c r="E78" s="69"/>
      <c r="F78" s="69"/>
      <c r="G78" s="69">
        <v>0.70833333333333337</v>
      </c>
      <c r="H78" s="69"/>
      <c r="I78" s="69"/>
      <c r="J78" s="69"/>
      <c r="K78" s="64"/>
      <c r="L78" s="64"/>
      <c r="M78" s="64"/>
      <c r="N78" s="64"/>
      <c r="O78" s="64"/>
      <c r="P78" s="97"/>
    </row>
    <row r="79" spans="1:16" ht="20.100000000000001" customHeight="1">
      <c r="A79" s="444"/>
      <c r="B79" s="447"/>
      <c r="C79" s="430"/>
      <c r="D79" s="71"/>
      <c r="E79" s="71"/>
      <c r="F79" s="70"/>
      <c r="G79" s="70" t="s">
        <v>933</v>
      </c>
      <c r="H79" s="70"/>
      <c r="I79" s="70"/>
      <c r="J79" s="70"/>
      <c r="K79" s="65"/>
      <c r="L79" s="76"/>
      <c r="M79" s="76"/>
      <c r="N79" s="76"/>
      <c r="O79" s="76"/>
      <c r="P79" s="68"/>
    </row>
    <row r="80" spans="1:16" ht="20.100000000000001" customHeight="1">
      <c r="A80" s="442" t="s">
        <v>567</v>
      </c>
      <c r="B80" s="445" t="s">
        <v>570</v>
      </c>
      <c r="C80" s="428" t="s">
        <v>545</v>
      </c>
      <c r="D80" s="62"/>
      <c r="E80" s="62"/>
      <c r="F80" s="75"/>
      <c r="G80" s="62">
        <v>46119</v>
      </c>
      <c r="H80" s="62"/>
      <c r="I80" s="62"/>
      <c r="J80" s="62"/>
      <c r="K80" s="75"/>
      <c r="L80" s="75"/>
      <c r="M80" s="75"/>
      <c r="N80" s="75"/>
      <c r="O80" s="75"/>
      <c r="P80" s="67"/>
    </row>
    <row r="81" spans="1:16" ht="20.100000000000001" customHeight="1">
      <c r="A81" s="443"/>
      <c r="B81" s="446"/>
      <c r="C81" s="429"/>
      <c r="D81" s="69"/>
      <c r="E81" s="69"/>
      <c r="F81" s="64"/>
      <c r="G81" s="69">
        <v>0.70833333333333337</v>
      </c>
      <c r="H81" s="69"/>
      <c r="I81" s="69"/>
      <c r="J81" s="69"/>
      <c r="K81" s="64"/>
      <c r="L81" s="64"/>
      <c r="M81" s="64"/>
      <c r="N81" s="64"/>
      <c r="O81" s="64"/>
      <c r="P81" s="97"/>
    </row>
    <row r="82" spans="1:16" ht="20.100000000000001" customHeight="1">
      <c r="A82" s="444"/>
      <c r="B82" s="447"/>
      <c r="C82" s="430"/>
      <c r="D82" s="71"/>
      <c r="E82" s="71"/>
      <c r="F82" s="65"/>
      <c r="G82" s="70" t="s">
        <v>931</v>
      </c>
      <c r="H82" s="70"/>
      <c r="I82" s="70"/>
      <c r="J82" s="70"/>
      <c r="K82" s="65"/>
      <c r="L82" s="76"/>
      <c r="M82" s="76"/>
      <c r="N82" s="76"/>
      <c r="O82" s="76"/>
      <c r="P82" s="68"/>
    </row>
    <row r="83" spans="1:16" ht="20.100000000000001" customHeight="1">
      <c r="A83" s="442" t="s">
        <v>567</v>
      </c>
      <c r="B83" s="445" t="s">
        <v>571</v>
      </c>
      <c r="C83" s="428" t="s">
        <v>545</v>
      </c>
      <c r="D83" s="62"/>
      <c r="E83" s="62"/>
      <c r="F83" s="62"/>
      <c r="G83" s="62">
        <v>46119</v>
      </c>
      <c r="H83" s="62"/>
      <c r="I83" s="62"/>
      <c r="J83" s="62"/>
      <c r="K83" s="75"/>
      <c r="L83" s="75"/>
      <c r="M83" s="75"/>
      <c r="N83" s="75"/>
      <c r="O83" s="75"/>
      <c r="P83" s="67"/>
    </row>
    <row r="84" spans="1:16" ht="20.100000000000001" customHeight="1">
      <c r="A84" s="443"/>
      <c r="B84" s="446"/>
      <c r="C84" s="429"/>
      <c r="D84" s="69"/>
      <c r="E84" s="69"/>
      <c r="F84" s="69"/>
      <c r="G84" s="69">
        <v>0.70833333333333337</v>
      </c>
      <c r="H84" s="69"/>
      <c r="I84" s="69"/>
      <c r="J84" s="69"/>
      <c r="K84" s="64"/>
      <c r="L84" s="64"/>
      <c r="M84" s="64"/>
      <c r="N84" s="64"/>
      <c r="O84" s="64"/>
      <c r="P84" s="97"/>
    </row>
    <row r="85" spans="1:16" ht="20.100000000000001" customHeight="1">
      <c r="A85" s="444"/>
      <c r="B85" s="447"/>
      <c r="C85" s="430"/>
      <c r="D85" s="71"/>
      <c r="E85" s="71"/>
      <c r="F85" s="70"/>
      <c r="G85" s="70" t="s">
        <v>933</v>
      </c>
      <c r="H85" s="70"/>
      <c r="I85" s="70"/>
      <c r="J85" s="70"/>
      <c r="K85" s="65"/>
      <c r="L85" s="76"/>
      <c r="M85" s="76"/>
      <c r="N85" s="76"/>
      <c r="O85" s="76"/>
      <c r="P85" s="68"/>
    </row>
    <row r="86" spans="1:16" ht="20.100000000000001" customHeight="1">
      <c r="A86" s="431" t="s">
        <v>572</v>
      </c>
      <c r="B86" s="485" t="s">
        <v>573</v>
      </c>
      <c r="C86" s="428" t="s">
        <v>545</v>
      </c>
      <c r="D86" s="62"/>
      <c r="E86" s="62"/>
      <c r="F86" s="62"/>
      <c r="G86" s="62"/>
      <c r="H86" s="62" t="s">
        <v>1091</v>
      </c>
      <c r="I86" s="62"/>
      <c r="J86" s="62"/>
      <c r="K86" s="75"/>
      <c r="L86" s="75"/>
      <c r="M86" s="75"/>
      <c r="N86" s="75"/>
      <c r="O86" s="75"/>
      <c r="P86" s="67"/>
    </row>
    <row r="87" spans="1:16" ht="20.100000000000001" customHeight="1">
      <c r="A87" s="432"/>
      <c r="B87" s="486"/>
      <c r="C87" s="429"/>
      <c r="D87" s="69"/>
      <c r="E87" s="69"/>
      <c r="F87" s="69"/>
      <c r="G87" s="69"/>
      <c r="H87" s="69">
        <v>0.70833333333333337</v>
      </c>
      <c r="I87" s="69"/>
      <c r="J87" s="69"/>
      <c r="K87" s="64"/>
      <c r="L87" s="64"/>
      <c r="M87" s="64"/>
      <c r="N87" s="64"/>
      <c r="O87" s="64"/>
      <c r="P87" s="97"/>
    </row>
    <row r="88" spans="1:16" ht="20.100000000000001" customHeight="1">
      <c r="A88" s="433"/>
      <c r="B88" s="487"/>
      <c r="C88" s="430"/>
      <c r="D88" s="71"/>
      <c r="E88" s="71"/>
      <c r="F88" s="70"/>
      <c r="G88" s="71"/>
      <c r="H88" s="70" t="s">
        <v>931</v>
      </c>
      <c r="I88" s="70"/>
      <c r="J88" s="70"/>
      <c r="K88" s="65"/>
      <c r="L88" s="65"/>
      <c r="M88" s="65"/>
      <c r="N88" s="76"/>
      <c r="O88" s="76"/>
      <c r="P88" s="68"/>
    </row>
    <row r="89" spans="1:16" ht="20.100000000000001" customHeight="1">
      <c r="A89" s="431" t="s">
        <v>572</v>
      </c>
      <c r="B89" s="485" t="s">
        <v>574</v>
      </c>
      <c r="C89" s="428" t="s">
        <v>545</v>
      </c>
      <c r="D89" s="62"/>
      <c r="E89" s="62"/>
      <c r="F89" s="62"/>
      <c r="G89" s="62"/>
      <c r="H89" s="62" t="s">
        <v>1091</v>
      </c>
      <c r="I89" s="62"/>
      <c r="J89" s="62"/>
      <c r="K89" s="75"/>
      <c r="L89" s="75"/>
      <c r="M89" s="75"/>
      <c r="N89" s="75"/>
      <c r="O89" s="75"/>
      <c r="P89" s="67"/>
    </row>
    <row r="90" spans="1:16" ht="20.100000000000001" customHeight="1">
      <c r="A90" s="432"/>
      <c r="B90" s="486"/>
      <c r="C90" s="429"/>
      <c r="D90" s="69"/>
      <c r="E90" s="69"/>
      <c r="F90" s="69"/>
      <c r="G90" s="69"/>
      <c r="H90" s="69">
        <v>0.70833333333333337</v>
      </c>
      <c r="I90" s="69"/>
      <c r="J90" s="69"/>
      <c r="K90" s="64"/>
      <c r="L90" s="64"/>
      <c r="M90" s="64"/>
      <c r="N90" s="64"/>
      <c r="O90" s="64"/>
      <c r="P90" s="97"/>
    </row>
    <row r="91" spans="1:16" ht="20.100000000000001" customHeight="1">
      <c r="A91" s="433"/>
      <c r="B91" s="487"/>
      <c r="C91" s="430"/>
      <c r="D91" s="71"/>
      <c r="E91" s="71"/>
      <c r="F91" s="70"/>
      <c r="G91" s="71"/>
      <c r="H91" s="70" t="s">
        <v>931</v>
      </c>
      <c r="I91" s="71"/>
      <c r="J91" s="71"/>
      <c r="K91" s="76"/>
      <c r="L91" s="76"/>
      <c r="M91" s="76"/>
      <c r="N91" s="76"/>
      <c r="O91" s="76"/>
      <c r="P91" s="68"/>
    </row>
    <row r="92" spans="1:16" ht="20.100000000000001" customHeight="1">
      <c r="A92" s="431" t="s">
        <v>572</v>
      </c>
      <c r="B92" s="485" t="s">
        <v>575</v>
      </c>
      <c r="C92" s="428" t="s">
        <v>545</v>
      </c>
      <c r="D92" s="62"/>
      <c r="E92" s="62"/>
      <c r="F92" s="62"/>
      <c r="G92" s="62"/>
      <c r="H92" s="62" t="s">
        <v>1091</v>
      </c>
      <c r="I92" s="62"/>
      <c r="J92" s="62"/>
      <c r="K92" s="75"/>
      <c r="L92" s="75"/>
      <c r="M92" s="75"/>
      <c r="N92" s="75"/>
      <c r="O92" s="75"/>
      <c r="P92" s="67"/>
    </row>
    <row r="93" spans="1:16" ht="20.100000000000001" customHeight="1">
      <c r="A93" s="432"/>
      <c r="B93" s="486"/>
      <c r="C93" s="429"/>
      <c r="D93" s="69"/>
      <c r="E93" s="69"/>
      <c r="F93" s="69"/>
      <c r="G93" s="69"/>
      <c r="H93" s="69">
        <v>0.70833333333333337</v>
      </c>
      <c r="I93" s="69"/>
      <c r="J93" s="69"/>
      <c r="K93" s="64"/>
      <c r="L93" s="64"/>
      <c r="M93" s="64"/>
      <c r="N93" s="64"/>
      <c r="O93" s="64"/>
      <c r="P93" s="97"/>
    </row>
    <row r="94" spans="1:16" ht="20.100000000000001" customHeight="1">
      <c r="A94" s="433"/>
      <c r="B94" s="487"/>
      <c r="C94" s="430"/>
      <c r="D94" s="71"/>
      <c r="E94" s="71"/>
      <c r="F94" s="70"/>
      <c r="G94" s="71"/>
      <c r="H94" s="70" t="s">
        <v>931</v>
      </c>
      <c r="I94" s="71"/>
      <c r="J94" s="71"/>
      <c r="K94" s="76"/>
      <c r="L94" s="76"/>
      <c r="M94" s="76"/>
      <c r="N94" s="76"/>
      <c r="O94" s="76"/>
      <c r="P94" s="68"/>
    </row>
    <row r="95" spans="1:16" ht="20.100000000000001" customHeight="1">
      <c r="A95" s="431" t="s">
        <v>572</v>
      </c>
      <c r="B95" s="485" t="s">
        <v>576</v>
      </c>
      <c r="C95" s="428" t="s">
        <v>545</v>
      </c>
      <c r="D95" s="62"/>
      <c r="E95" s="62"/>
      <c r="F95" s="62"/>
      <c r="G95" s="62"/>
      <c r="H95" s="62" t="s">
        <v>1091</v>
      </c>
      <c r="I95" s="62"/>
      <c r="J95" s="62"/>
      <c r="K95" s="75"/>
      <c r="L95" s="75"/>
      <c r="M95" s="75"/>
      <c r="N95" s="75"/>
      <c r="O95" s="75"/>
      <c r="P95" s="67"/>
    </row>
    <row r="96" spans="1:16" ht="20.100000000000001" customHeight="1">
      <c r="A96" s="432"/>
      <c r="B96" s="486"/>
      <c r="C96" s="429"/>
      <c r="D96" s="69"/>
      <c r="E96" s="69"/>
      <c r="F96" s="69"/>
      <c r="G96" s="69"/>
      <c r="H96" s="69">
        <v>0.70833333333333337</v>
      </c>
      <c r="I96" s="69"/>
      <c r="J96" s="69"/>
      <c r="K96" s="64"/>
      <c r="L96" s="64"/>
      <c r="M96" s="64"/>
      <c r="N96" s="64"/>
      <c r="O96" s="64"/>
      <c r="P96" s="97"/>
    </row>
    <row r="97" spans="1:16" ht="20.100000000000001" customHeight="1">
      <c r="A97" s="433"/>
      <c r="B97" s="487"/>
      <c r="C97" s="430"/>
      <c r="D97" s="71"/>
      <c r="E97" s="71"/>
      <c r="F97" s="70"/>
      <c r="G97" s="71"/>
      <c r="H97" s="70" t="s">
        <v>931</v>
      </c>
      <c r="I97" s="71"/>
      <c r="J97" s="71"/>
      <c r="K97" s="76"/>
      <c r="L97" s="76"/>
      <c r="M97" s="76"/>
      <c r="N97" s="76"/>
      <c r="O97" s="76"/>
      <c r="P97" s="68"/>
    </row>
    <row r="98" spans="1:16" ht="20.100000000000001" customHeight="1">
      <c r="A98" s="431" t="s">
        <v>572</v>
      </c>
      <c r="B98" s="485" t="s">
        <v>577</v>
      </c>
      <c r="C98" s="428" t="s">
        <v>545</v>
      </c>
      <c r="D98" s="62"/>
      <c r="E98" s="62"/>
      <c r="F98" s="62"/>
      <c r="G98" s="62"/>
      <c r="H98" s="62">
        <v>46147</v>
      </c>
      <c r="I98" s="62"/>
      <c r="J98" s="62"/>
      <c r="K98" s="75"/>
      <c r="L98" s="75"/>
      <c r="M98" s="75"/>
      <c r="N98" s="75"/>
      <c r="O98" s="75"/>
      <c r="P98" s="67"/>
    </row>
    <row r="99" spans="1:16" ht="20.100000000000001" customHeight="1">
      <c r="A99" s="432"/>
      <c r="B99" s="486"/>
      <c r="C99" s="429"/>
      <c r="D99" s="69"/>
      <c r="E99" s="69"/>
      <c r="F99" s="69"/>
      <c r="G99" s="69"/>
      <c r="H99" s="69">
        <v>0.70833333333333337</v>
      </c>
      <c r="I99" s="69"/>
      <c r="J99" s="69"/>
      <c r="K99" s="64"/>
      <c r="L99" s="64"/>
      <c r="M99" s="64"/>
      <c r="N99" s="64"/>
      <c r="O99" s="64"/>
      <c r="P99" s="97"/>
    </row>
    <row r="100" spans="1:16" ht="20.100000000000001" customHeight="1">
      <c r="A100" s="433"/>
      <c r="B100" s="487"/>
      <c r="C100" s="430"/>
      <c r="D100" s="71"/>
      <c r="E100" s="71"/>
      <c r="F100" s="71"/>
      <c r="G100" s="71"/>
      <c r="H100" s="70" t="s">
        <v>931</v>
      </c>
      <c r="I100" s="71"/>
      <c r="J100" s="71"/>
      <c r="K100" s="76"/>
      <c r="L100" s="76"/>
      <c r="M100" s="76"/>
      <c r="N100" s="76"/>
      <c r="O100" s="76"/>
      <c r="P100" s="68"/>
    </row>
    <row r="101" spans="1:16" ht="20.100000000000001" customHeight="1">
      <c r="A101" s="442" t="s">
        <v>578</v>
      </c>
      <c r="B101" s="448" t="s">
        <v>579</v>
      </c>
      <c r="C101" s="428" t="s">
        <v>545</v>
      </c>
      <c r="D101" s="75"/>
      <c r="E101" s="62">
        <v>46078</v>
      </c>
      <c r="F101" s="62"/>
      <c r="G101" s="75"/>
      <c r="H101" s="85"/>
      <c r="I101" s="75"/>
      <c r="J101" s="75"/>
      <c r="K101" s="85"/>
      <c r="L101" s="75"/>
      <c r="M101" s="75"/>
      <c r="N101" s="85"/>
      <c r="O101" s="75"/>
      <c r="P101" s="67"/>
    </row>
    <row r="102" spans="1:16" ht="20.100000000000001" customHeight="1">
      <c r="A102" s="491"/>
      <c r="B102" s="449"/>
      <c r="C102" s="429"/>
      <c r="D102" s="64"/>
      <c r="E102" s="69">
        <v>0.70833333333333337</v>
      </c>
      <c r="F102" s="69"/>
      <c r="G102" s="64"/>
      <c r="I102" s="64"/>
      <c r="J102" s="64"/>
      <c r="L102" s="64"/>
      <c r="M102" s="64"/>
      <c r="O102" s="64"/>
      <c r="P102" s="97"/>
    </row>
    <row r="103" spans="1:16" ht="20.100000000000001" customHeight="1">
      <c r="A103" s="492"/>
      <c r="B103" s="450"/>
      <c r="C103" s="430"/>
      <c r="D103" s="65"/>
      <c r="E103" s="70" t="s">
        <v>932</v>
      </c>
      <c r="F103" s="70"/>
      <c r="G103" s="65"/>
      <c r="H103" s="73"/>
      <c r="I103" s="65"/>
      <c r="J103" s="65"/>
      <c r="K103" s="73"/>
      <c r="L103" s="65"/>
      <c r="M103" s="65"/>
      <c r="N103" s="73"/>
      <c r="O103" s="76"/>
      <c r="P103" s="68"/>
    </row>
    <row r="104" spans="1:16" ht="20.100000000000001" customHeight="1">
      <c r="A104" s="442" t="s">
        <v>580</v>
      </c>
      <c r="B104" s="448" t="s">
        <v>581</v>
      </c>
      <c r="C104" s="428" t="s">
        <v>545</v>
      </c>
      <c r="D104" s="86"/>
      <c r="E104" s="75">
        <v>46076</v>
      </c>
      <c r="G104" s="86"/>
      <c r="I104" s="86"/>
      <c r="J104" s="86"/>
      <c r="L104" s="86"/>
      <c r="M104" s="86"/>
      <c r="O104" s="86"/>
      <c r="P104" s="67"/>
    </row>
    <row r="105" spans="1:16" ht="20.100000000000001" customHeight="1">
      <c r="A105" s="491"/>
      <c r="B105" s="449"/>
      <c r="C105" s="429"/>
      <c r="D105" s="64"/>
      <c r="E105" s="64">
        <v>0.70833333333333337</v>
      </c>
      <c r="G105" s="64"/>
      <c r="I105" s="64"/>
      <c r="J105" s="64"/>
      <c r="L105" s="64"/>
      <c r="M105" s="64"/>
      <c r="O105" s="64"/>
      <c r="P105" s="97"/>
    </row>
    <row r="106" spans="1:16" ht="20.100000000000001" customHeight="1">
      <c r="A106" s="492"/>
      <c r="B106" s="450"/>
      <c r="C106" s="430"/>
      <c r="D106" s="65"/>
      <c r="E106" s="65" t="s">
        <v>925</v>
      </c>
      <c r="G106" s="65"/>
      <c r="H106" s="73"/>
      <c r="I106" s="65"/>
      <c r="J106" s="65"/>
      <c r="K106" s="73"/>
      <c r="L106" s="65"/>
      <c r="M106" s="65"/>
      <c r="N106" s="73"/>
      <c r="O106" s="76"/>
      <c r="P106" s="68"/>
    </row>
    <row r="107" spans="1:16" ht="20.100000000000001" customHeight="1">
      <c r="A107" s="442" t="s">
        <v>580</v>
      </c>
      <c r="B107" s="448" t="s">
        <v>582</v>
      </c>
      <c r="C107" s="428" t="s">
        <v>545</v>
      </c>
      <c r="D107" s="86"/>
      <c r="E107" s="75">
        <v>46076</v>
      </c>
      <c r="F107" s="75"/>
      <c r="G107" s="86"/>
      <c r="I107" s="86"/>
      <c r="J107" s="86"/>
      <c r="L107" s="86"/>
      <c r="M107" s="86"/>
      <c r="O107" s="86"/>
      <c r="P107" s="67"/>
    </row>
    <row r="108" spans="1:16" ht="20.100000000000001" customHeight="1">
      <c r="A108" s="491"/>
      <c r="B108" s="449"/>
      <c r="C108" s="429"/>
      <c r="D108" s="64"/>
      <c r="E108" s="64">
        <v>0.70833333333333337</v>
      </c>
      <c r="F108" s="64"/>
      <c r="G108" s="64"/>
      <c r="I108" s="64"/>
      <c r="J108" s="64"/>
      <c r="L108" s="64"/>
      <c r="M108" s="64"/>
      <c r="O108" s="64"/>
      <c r="P108" s="97"/>
    </row>
    <row r="109" spans="1:16" ht="20.100000000000001" customHeight="1">
      <c r="A109" s="492"/>
      <c r="B109" s="450"/>
      <c r="C109" s="430"/>
      <c r="D109" s="65"/>
      <c r="E109" s="65" t="s">
        <v>925</v>
      </c>
      <c r="F109" s="65"/>
      <c r="G109" s="65"/>
      <c r="H109" s="73"/>
      <c r="I109" s="65"/>
      <c r="J109" s="65"/>
      <c r="K109" s="73"/>
      <c r="L109" s="65"/>
      <c r="M109" s="65"/>
      <c r="N109" s="73"/>
      <c r="O109" s="76"/>
      <c r="P109" s="68"/>
    </row>
    <row r="110" spans="1:16" ht="20.100000000000001" customHeight="1">
      <c r="A110" s="442" t="s">
        <v>580</v>
      </c>
      <c r="B110" s="448" t="s">
        <v>583</v>
      </c>
      <c r="C110" s="428" t="s">
        <v>545</v>
      </c>
      <c r="D110" s="86"/>
      <c r="E110" s="75">
        <v>46076</v>
      </c>
      <c r="F110" s="75"/>
      <c r="G110" s="86"/>
      <c r="I110" s="86"/>
      <c r="J110" s="86"/>
      <c r="L110" s="86"/>
      <c r="M110" s="86"/>
      <c r="O110" s="86"/>
      <c r="P110" s="67"/>
    </row>
    <row r="111" spans="1:16" ht="20.100000000000001" customHeight="1">
      <c r="A111" s="491"/>
      <c r="B111" s="449"/>
      <c r="C111" s="429"/>
      <c r="D111" s="64"/>
      <c r="E111" s="64">
        <v>0.70833333333333337</v>
      </c>
      <c r="F111" s="64"/>
      <c r="G111" s="64"/>
      <c r="I111" s="64"/>
      <c r="J111" s="64"/>
      <c r="L111" s="64"/>
      <c r="M111" s="64"/>
      <c r="O111" s="64"/>
      <c r="P111" s="97"/>
    </row>
    <row r="112" spans="1:16" ht="21" customHeight="1">
      <c r="A112" s="492"/>
      <c r="B112" s="449"/>
      <c r="C112" s="430"/>
      <c r="D112" s="80"/>
      <c r="E112" s="65" t="s">
        <v>925</v>
      </c>
      <c r="F112" s="80"/>
      <c r="G112" s="80"/>
      <c r="I112" s="80"/>
      <c r="J112" s="80"/>
      <c r="L112" s="80"/>
      <c r="M112" s="80"/>
      <c r="O112" s="79"/>
      <c r="P112" s="84"/>
    </row>
    <row r="113" spans="1:16" ht="20.100000000000001" customHeight="1">
      <c r="A113" s="488" t="s">
        <v>584</v>
      </c>
      <c r="B113" s="489" t="s">
        <v>837</v>
      </c>
      <c r="C113" s="490" t="s">
        <v>585</v>
      </c>
      <c r="D113" s="75"/>
      <c r="E113" s="87"/>
      <c r="F113" s="88"/>
      <c r="G113" s="75"/>
      <c r="H113" s="75"/>
      <c r="I113" s="75"/>
      <c r="J113" s="75"/>
      <c r="K113" s="75"/>
      <c r="L113" s="75"/>
      <c r="M113" s="75"/>
      <c r="N113" s="75"/>
      <c r="O113" s="75"/>
      <c r="P113" s="496"/>
    </row>
    <row r="114" spans="1:16">
      <c r="A114" s="488"/>
      <c r="B114" s="489"/>
      <c r="C114" s="490"/>
      <c r="D114" s="64"/>
      <c r="E114" s="86">
        <v>46076</v>
      </c>
      <c r="F114" s="86"/>
      <c r="G114" s="64"/>
      <c r="H114" s="64"/>
      <c r="I114" s="64"/>
      <c r="J114" s="64"/>
      <c r="K114" s="64"/>
      <c r="L114" s="64"/>
      <c r="M114" s="64"/>
      <c r="N114" s="64"/>
      <c r="O114" s="64"/>
      <c r="P114" s="497"/>
    </row>
    <row r="115" spans="1:16" ht="13.9" customHeight="1">
      <c r="A115" s="488"/>
      <c r="B115" s="489"/>
      <c r="C115" s="490"/>
      <c r="D115" s="80"/>
      <c r="E115" s="64">
        <v>0.70833333333333337</v>
      </c>
      <c r="F115" s="64"/>
      <c r="G115" s="80"/>
      <c r="H115" s="80"/>
      <c r="I115" s="80"/>
      <c r="J115" s="80"/>
      <c r="K115" s="80"/>
      <c r="L115" s="80"/>
      <c r="M115" s="80"/>
      <c r="N115" s="80"/>
      <c r="O115" s="80"/>
      <c r="P115" s="497"/>
    </row>
    <row r="116" spans="1:16">
      <c r="A116" s="488"/>
      <c r="B116" s="489"/>
      <c r="C116" s="490"/>
      <c r="D116" s="89"/>
      <c r="E116" s="80" t="s">
        <v>925</v>
      </c>
      <c r="F116" s="80"/>
      <c r="G116" s="89"/>
      <c r="H116" s="89"/>
      <c r="I116" s="89"/>
      <c r="J116" s="89"/>
      <c r="K116" s="89"/>
      <c r="L116" s="89"/>
      <c r="M116" s="89"/>
      <c r="N116" s="89"/>
      <c r="O116" s="89"/>
      <c r="P116" s="497"/>
    </row>
    <row r="117" spans="1:16" ht="21.6" customHeight="1">
      <c r="A117" s="488"/>
      <c r="B117" s="489"/>
      <c r="C117" s="490"/>
      <c r="D117" s="78"/>
      <c r="E117" s="78"/>
      <c r="F117" s="78"/>
      <c r="G117" s="78"/>
      <c r="H117" s="78"/>
      <c r="I117" s="78"/>
      <c r="J117" s="78"/>
      <c r="K117" s="78"/>
      <c r="L117" s="78"/>
      <c r="M117" s="78"/>
      <c r="N117" s="78"/>
      <c r="O117" s="78"/>
      <c r="P117" s="498"/>
    </row>
    <row r="118" spans="1:16" ht="20.100000000000001" customHeight="1">
      <c r="A118" s="442" t="s">
        <v>586</v>
      </c>
      <c r="B118" s="493" t="s">
        <v>587</v>
      </c>
      <c r="C118" s="428" t="s">
        <v>545</v>
      </c>
      <c r="D118" s="86"/>
      <c r="F118" s="86"/>
      <c r="G118" s="62">
        <v>46132</v>
      </c>
      <c r="I118" s="86"/>
      <c r="J118" s="86"/>
      <c r="L118" s="86"/>
      <c r="M118" s="86"/>
      <c r="O118" s="86"/>
      <c r="P118" s="67"/>
    </row>
    <row r="119" spans="1:16" ht="20.100000000000001" customHeight="1">
      <c r="A119" s="491"/>
      <c r="B119" s="494"/>
      <c r="C119" s="429"/>
      <c r="D119" s="64"/>
      <c r="F119" s="64"/>
      <c r="G119" s="69">
        <v>0.70833333333333337</v>
      </c>
      <c r="I119" s="64"/>
      <c r="J119" s="64"/>
      <c r="L119" s="64"/>
      <c r="M119" s="64"/>
      <c r="O119" s="64"/>
      <c r="P119" s="97"/>
    </row>
    <row r="120" spans="1:16" ht="20.100000000000001" customHeight="1">
      <c r="A120" s="492"/>
      <c r="B120" s="495"/>
      <c r="C120" s="430"/>
      <c r="D120" s="65"/>
      <c r="E120" s="73"/>
      <c r="F120" s="65"/>
      <c r="G120" s="70" t="s">
        <v>932</v>
      </c>
      <c r="H120" s="73"/>
      <c r="I120" s="65"/>
      <c r="J120" s="65"/>
      <c r="K120" s="73"/>
      <c r="L120" s="65"/>
      <c r="M120" s="65"/>
      <c r="N120" s="73"/>
      <c r="O120" s="76"/>
      <c r="P120" s="68"/>
    </row>
    <row r="121" spans="1:16" ht="20.100000000000001" customHeight="1">
      <c r="A121" s="442" t="s">
        <v>588</v>
      </c>
      <c r="B121" s="493" t="s">
        <v>589</v>
      </c>
      <c r="C121" s="428" t="s">
        <v>545</v>
      </c>
      <c r="D121" s="86"/>
      <c r="E121" s="62">
        <v>46078</v>
      </c>
      <c r="F121" s="72"/>
      <c r="G121" s="86"/>
      <c r="I121" s="86"/>
      <c r="J121" s="86"/>
      <c r="L121" s="86"/>
      <c r="M121" s="86"/>
      <c r="O121" s="86"/>
      <c r="P121" s="67"/>
    </row>
    <row r="122" spans="1:16" ht="20.100000000000001" customHeight="1">
      <c r="A122" s="491"/>
      <c r="B122" s="494"/>
      <c r="C122" s="429"/>
      <c r="D122" s="64"/>
      <c r="E122" s="69">
        <v>0.70833333333333337</v>
      </c>
      <c r="F122" s="64"/>
      <c r="G122" s="64"/>
      <c r="I122" s="64"/>
      <c r="J122" s="64"/>
      <c r="L122" s="64"/>
      <c r="M122" s="64"/>
      <c r="O122" s="64"/>
      <c r="P122" s="97"/>
    </row>
    <row r="123" spans="1:16" ht="20.100000000000001" customHeight="1">
      <c r="A123" s="492"/>
      <c r="B123" s="495"/>
      <c r="C123" s="430"/>
      <c r="D123" s="65"/>
      <c r="E123" s="70" t="s">
        <v>932</v>
      </c>
      <c r="F123" s="65"/>
      <c r="G123" s="65"/>
      <c r="H123" s="73"/>
      <c r="I123" s="65"/>
      <c r="J123" s="65"/>
      <c r="K123" s="73"/>
      <c r="L123" s="65"/>
      <c r="M123" s="65"/>
      <c r="N123" s="73"/>
      <c r="O123" s="76"/>
      <c r="P123" s="68"/>
    </row>
    <row r="275" spans="5:5" ht="99">
      <c r="E275" s="47" t="s">
        <v>590</v>
      </c>
    </row>
  </sheetData>
  <sheetProtection selectLockedCells="1" selectUnlockedCells="1"/>
  <mergeCells count="138">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21:A123"/>
    <mergeCell ref="B121:B123"/>
    <mergeCell ref="C121:C123"/>
    <mergeCell ref="A89:A91"/>
    <mergeCell ref="B89:B91"/>
    <mergeCell ref="C89:C91"/>
    <mergeCell ref="A101:A103"/>
    <mergeCell ref="B101:B103"/>
    <mergeCell ref="C101:C103"/>
    <mergeCell ref="A104:A106"/>
    <mergeCell ref="B104:B106"/>
    <mergeCell ref="C104:C106"/>
    <mergeCell ref="A98:A100"/>
    <mergeCell ref="C56:C58"/>
    <mergeCell ref="A59:A61"/>
    <mergeCell ref="B59:B61"/>
    <mergeCell ref="B98:B100"/>
    <mergeCell ref="P113:P117"/>
    <mergeCell ref="A118:A120"/>
    <mergeCell ref="B118:B120"/>
    <mergeCell ref="C118:C120"/>
    <mergeCell ref="C98:C100"/>
    <mergeCell ref="A95:A97"/>
    <mergeCell ref="B95:B97"/>
    <mergeCell ref="C95:C97"/>
    <mergeCell ref="A113:A117"/>
    <mergeCell ref="B113:B117"/>
    <mergeCell ref="C113:C117"/>
    <mergeCell ref="A107:A109"/>
    <mergeCell ref="B107:B109"/>
    <mergeCell ref="C107:C109"/>
    <mergeCell ref="A110:A112"/>
    <mergeCell ref="B110:B112"/>
    <mergeCell ref="C110:C112"/>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1:B103" location="農路改善及維護工程!A1" display="農路改善及維護工程" xr:uid="{00000000-0004-0000-0000-000014000000}"/>
    <hyperlink ref="B104:B106" location="都市計畫區域內公共工程實施數量!A1" display="都市計畫區域內公共工程實施數量" xr:uid="{00000000-0004-0000-0000-000015000000}"/>
    <hyperlink ref="B107:B109" location="都市計畫公共設施用地已取得面積!A1" display="農路改善及維護工程" xr:uid="{00000000-0004-0000-0000-000016000000}"/>
    <hyperlink ref="B110:B112" location="都市計畫公共設施用地已闢建面積!A1" display="農路改善及維護工程" xr:uid="{00000000-0004-0000-0000-000017000000}"/>
    <hyperlink ref="B113:B115"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1:B123" location="天然災害水土保持設施損失情形!A1" display="天然災害水土保持設施損失情形" xr:uid="{00000000-0004-0000-0000-00001E000000}"/>
    <hyperlink ref="B62:B64" location="治山防災整體治理工程!A1" display="治山防災整體治理工程" xr:uid="{00000000-0004-0000-0000-00001F000000}"/>
    <hyperlink ref="B23" location="'路邊停車位概況(114年第1季起)'!A1" display="路邊停車位概況" xr:uid="{00000000-0004-0000-0000-000020000000}"/>
    <hyperlink ref="B29" location="'路邊停車位概況－身心障礙者專用停車位(114年第1季起)'!A1" display="路邊停車位概況－身心障礙者專用停車位" xr:uid="{00000000-0004-0000-0000-000021000000}"/>
    <hyperlink ref="B35" location="'路邊停車位概況－電動汽車充電專用停車位(114年第1季起)'!A1" display="路邊停車位概況－電動汽車充電專用停車位" xr:uid="{00000000-0004-0000-0000-000022000000}"/>
    <hyperlink ref="B38:B40" location="'孕婦及育有六歲以下兒童者停車位概況(114年第1季起)'!A1" display="孕婦及育有六歲以下兒童者停車位概況" xr:uid="{00000000-0004-0000-0000-000023000000}"/>
    <hyperlink ref="B56:B58" location="環境保護預算概況!A1" display="環境保護預算概況" xr:uid="{00000000-0004-0000-0000-000024000000}"/>
    <hyperlink ref="B14" location="'資源回收量(114年1月起)'!A1" display="資源回收量" xr:uid="{00000000-0004-0000-0000-000025000000}"/>
    <hyperlink ref="B18" location="'一般垃圾及廚餘清理狀況(114年1月起)'!A1" display="一般垃圾及廚餘清理狀況" xr:uid="{00000000-0004-0000-0000-000026000000}"/>
    <hyperlink ref="B42" location="'獨居老人服務概況(114年第1季起)'!A1" display="獨居老人服務概況" xr:uid="{00000000-0004-0000-0000-000027000000}"/>
    <hyperlink ref="B48" location="'環保人員概況(114年上半年起)'!A1" display="環保人員概況" xr:uid="{00000000-0004-0000-0000-000028000000}"/>
    <hyperlink ref="B50:B52" location="'垃圾回收清除車輛數(114年新增)'!A1" display="垃圾回收清除車輛數" xr:uid="{00000000-0004-0000-0000-000029000000}"/>
    <hyperlink ref="B7" r:id="rId1" xr:uid="{00000000-0004-0000-0000-00002A000000}"/>
    <hyperlink ref="D13" location="'114年12月公庫收支月報'!A1" display="(114年12月)" xr:uid="{B533F210-2D68-4DA6-952B-20D63C05F279}"/>
    <hyperlink ref="D16" location="'114年12月資源回收量'!A1" display="(114年12月)" xr:uid="{AC2C6645-08E1-4963-9FA7-08AA7E522CCA}"/>
    <hyperlink ref="D19" location="'114年12月一般垃圾及廚餘清理狀況'!A1" display="(113年12月)" xr:uid="{EFB8C731-B4D9-4B1B-929A-78ED03A0B9B7}"/>
    <hyperlink ref="D22" location="'114年第四季停車位概況-都市計畫區內路外'!A1" display="(114年第四季)" xr:uid="{5FBFE49E-0D23-4D25-AA16-D67875BB5A88}"/>
    <hyperlink ref="D25" location="'114年第4季停車位概況－路邊停車位'!A1" display="(114年第四季)" xr:uid="{48DB9E48-BEDF-4D3F-A8F5-9CAB0C127932}"/>
    <hyperlink ref="D28" location="'113年第四季停車位概況-路外身心障礙者專用停車位'!A1" display="(114年第四季)" xr:uid="{6813EA1D-42C7-4AD5-831A-431B9B3F3907}"/>
    <hyperlink ref="D31" location="'114年第四季停車位概況-路邊身心障礙者專用停車位'!A1" display="(114年第四季)" xr:uid="{62DEB34D-1FE1-486B-A823-912649FD7A75}"/>
    <hyperlink ref="D34" location="'114年第四季停車位概況-路外電動車專用停車位'!A1" display="(114年第四季)" xr:uid="{771E72A7-E8EC-4E28-AC42-8FFFB20BAEC4}"/>
    <hyperlink ref="D37" location="'114年第四季路邊停車位概況-電動汽車充電專用停車位'!A1" display="(114年第四季)" xr:uid="{5F2E435E-D0C9-481A-89C9-5D4979291A4F}"/>
    <hyperlink ref="D40" location="'114年第4季池上鄉孕婦及育有六歲以下兒童者停車位概況'!A1" display="(114年第四季)" xr:uid="{054DD4AF-BEC6-4A91-A254-34AC50B8A928}"/>
    <hyperlink ref="D49" location="'114年下半年環保人員概況'!A1" display="(114年下半年度)" xr:uid="{C78AA7F2-5C3C-4FB6-8EDC-78BA8D761F89}"/>
    <hyperlink ref="E13" location="'115年1月公庫收支月報'!A1" display="(115年1月)" xr:uid="{1E14ADD2-DD77-432B-8C89-2F324C16FBDF}"/>
    <hyperlink ref="E16" location="'115年1月資源回收量'!A1" display="(115年1月)" xr:uid="{AE35D503-CD9D-4EED-8879-E56DA378BEBE}"/>
    <hyperlink ref="E19" location="'115年1月一般垃圾及廚餘清理狀況'!A1" display="(114年1月)" xr:uid="{A44DD37B-D56C-48F2-8B5C-396D8B343D53}"/>
    <hyperlink ref="E43" location="'114年獨居老人人數及服務概況(第四季)'!A1" display="(114年第四季)" xr:uid="{21AE2D83-EC20-4900-A1FE-9020843FDA44}"/>
  </hyperlinks>
  <pageMargins left="0.57999999999999996" right="0.48" top="0.94488188976377963" bottom="0.94488188976377963" header="0.31496062992125984" footer="0.31496062992125984"/>
  <pageSetup paperSize="8" scale="85"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673</v>
      </c>
      <c r="B1" s="1" t="s">
        <v>674</v>
      </c>
    </row>
    <row r="2" spans="1:2" ht="19.5">
      <c r="A2" s="13" t="s">
        <v>675</v>
      </c>
    </row>
    <row r="3" spans="1:2" ht="19.5">
      <c r="A3" s="13" t="s">
        <v>676</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677</v>
      </c>
    </row>
    <row r="14" spans="1:2" ht="56.25">
      <c r="A14" s="17" t="s">
        <v>678</v>
      </c>
    </row>
    <row r="15" spans="1:2" ht="19.5">
      <c r="A15" s="10" t="s">
        <v>679</v>
      </c>
    </row>
    <row r="16" spans="1:2" ht="19.5">
      <c r="A16" s="9" t="s">
        <v>5</v>
      </c>
    </row>
    <row r="17" spans="1:1" ht="39">
      <c r="A17" s="10" t="s">
        <v>680</v>
      </c>
    </row>
    <row r="18" spans="1:1" ht="39">
      <c r="A18" s="10" t="s">
        <v>681</v>
      </c>
    </row>
    <row r="19" spans="1:1" ht="39">
      <c r="A19" s="10" t="s">
        <v>682</v>
      </c>
    </row>
    <row r="20" spans="1:1" ht="19.5">
      <c r="A20" s="10" t="s">
        <v>683</v>
      </c>
    </row>
    <row r="21" spans="1:1" ht="19.5">
      <c r="A21" s="33" t="s">
        <v>684</v>
      </c>
    </row>
    <row r="22" spans="1:1" ht="19.5">
      <c r="A22" s="33" t="s">
        <v>685</v>
      </c>
    </row>
    <row r="23" spans="1:1" ht="19.5">
      <c r="A23" s="33" t="s">
        <v>686</v>
      </c>
    </row>
    <row r="24" spans="1:1" ht="19.5">
      <c r="A24" s="33" t="s">
        <v>687</v>
      </c>
    </row>
    <row r="25" spans="1:1" ht="19.5">
      <c r="A25" s="33" t="s">
        <v>835</v>
      </c>
    </row>
    <row r="26" spans="1:1" ht="19.5">
      <c r="A26" s="33" t="s">
        <v>7</v>
      </c>
    </row>
    <row r="27" spans="1:1" ht="19.5">
      <c r="A27" s="27" t="s">
        <v>8</v>
      </c>
    </row>
    <row r="28" spans="1:1" ht="39">
      <c r="A28" s="33" t="s">
        <v>688</v>
      </c>
    </row>
    <row r="29" spans="1:1" ht="39">
      <c r="A29" s="33" t="s">
        <v>689</v>
      </c>
    </row>
    <row r="30" spans="1:1" ht="19.5">
      <c r="A30" s="27" t="s">
        <v>9</v>
      </c>
    </row>
    <row r="31" spans="1:1" ht="39">
      <c r="A31" s="33" t="s">
        <v>690</v>
      </c>
    </row>
    <row r="32" spans="1:1" ht="19.5">
      <c r="A32" s="33" t="s">
        <v>671</v>
      </c>
    </row>
    <row r="33" spans="1:1" ht="39">
      <c r="A33" s="15" t="s">
        <v>672</v>
      </c>
    </row>
    <row r="34" spans="1:1" ht="20.25" thickBot="1">
      <c r="A34"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19.5">
      <c r="A1" s="114" t="s">
        <v>1052</v>
      </c>
      <c r="B1" s="115" t="s">
        <v>13</v>
      </c>
    </row>
    <row r="2" spans="1:2" ht="19.5">
      <c r="A2" s="110" t="s">
        <v>224</v>
      </c>
    </row>
    <row r="3" spans="1:2" ht="19.5">
      <c r="A3" s="110" t="s">
        <v>429</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972</v>
      </c>
    </row>
    <row r="13" spans="1:2" ht="19.5">
      <c r="A13" s="27" t="s">
        <v>241</v>
      </c>
    </row>
    <row r="14" spans="1:2" ht="75">
      <c r="A14" s="32" t="s">
        <v>423</v>
      </c>
    </row>
    <row r="15" spans="1:2" ht="19.5">
      <c r="A15" s="33" t="s">
        <v>132</v>
      </c>
    </row>
    <row r="16" spans="1:2" ht="19.5">
      <c r="A16" s="31" t="s">
        <v>5</v>
      </c>
    </row>
    <row r="17" spans="1:1" ht="19.5">
      <c r="A17" s="33" t="s">
        <v>425</v>
      </c>
    </row>
    <row r="18" spans="1:1" ht="19.5">
      <c r="A18" s="33" t="s">
        <v>426</v>
      </c>
    </row>
    <row r="19" spans="1:1" ht="19.5">
      <c r="A19" s="33" t="s">
        <v>427</v>
      </c>
    </row>
    <row r="20" spans="1:1" ht="19.5">
      <c r="A20" s="33" t="s">
        <v>421</v>
      </c>
    </row>
    <row r="21" spans="1:1" ht="58.5">
      <c r="A21" s="33" t="s">
        <v>424</v>
      </c>
    </row>
    <row r="22" spans="1:1" ht="19.5">
      <c r="A22" s="33" t="s">
        <v>86</v>
      </c>
    </row>
    <row r="23" spans="1:1" ht="19.5">
      <c r="A23" s="33" t="s">
        <v>835</v>
      </c>
    </row>
    <row r="24" spans="1:1" ht="19.5">
      <c r="A24" s="33" t="s">
        <v>7</v>
      </c>
    </row>
    <row r="25" spans="1:1" ht="19.5">
      <c r="A25" s="27" t="s">
        <v>8</v>
      </c>
    </row>
    <row r="26" spans="1:1" ht="39">
      <c r="A26" s="33" t="s">
        <v>1053</v>
      </c>
    </row>
    <row r="27" spans="1:1" ht="39">
      <c r="A27" s="33" t="s">
        <v>1054</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12" sqref="A12"/>
    </sheetView>
  </sheetViews>
  <sheetFormatPr defaultColWidth="9" defaultRowHeight="16.5"/>
  <cols>
    <col min="1" max="1" width="93.625" customWidth="1"/>
  </cols>
  <sheetData>
    <row r="1" spans="1:2" ht="19.5">
      <c r="A1" s="12" t="s">
        <v>732</v>
      </c>
      <c r="B1" s="1" t="s">
        <v>13</v>
      </c>
    </row>
    <row r="2" spans="1:2" ht="19.5">
      <c r="A2" s="13" t="s">
        <v>224</v>
      </c>
    </row>
    <row r="3" spans="1:2" ht="19.5">
      <c r="A3" s="13" t="s">
        <v>733</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75">
      <c r="A14" s="32" t="s">
        <v>734</v>
      </c>
    </row>
    <row r="15" spans="1:2" ht="19.5">
      <c r="A15" s="10" t="s">
        <v>735</v>
      </c>
    </row>
    <row r="16" spans="1:2" ht="19.5">
      <c r="A16" s="9" t="s">
        <v>5</v>
      </c>
    </row>
    <row r="17" spans="1:1" ht="39">
      <c r="A17" s="10" t="s">
        <v>736</v>
      </c>
    </row>
    <row r="18" spans="1:1" ht="39">
      <c r="A18" s="10" t="s">
        <v>737</v>
      </c>
    </row>
    <row r="19" spans="1:1" ht="19.5">
      <c r="A19" s="10" t="s">
        <v>738</v>
      </c>
    </row>
    <row r="20" spans="1:1" ht="19.5">
      <c r="A20" s="10" t="s">
        <v>739</v>
      </c>
    </row>
    <row r="21" spans="1:1" ht="19.5">
      <c r="A21" s="10" t="s">
        <v>740</v>
      </c>
    </row>
    <row r="22" spans="1:1" ht="19.5">
      <c r="A22" s="10" t="s">
        <v>741</v>
      </c>
    </row>
    <row r="23" spans="1:1" ht="19.5">
      <c r="A23" s="10" t="s">
        <v>742</v>
      </c>
    </row>
    <row r="24" spans="1:1" ht="19.5">
      <c r="A24" s="10" t="s">
        <v>743</v>
      </c>
    </row>
    <row r="25" spans="1:1" ht="19.5">
      <c r="A25" s="33" t="s">
        <v>744</v>
      </c>
    </row>
    <row r="26" spans="1:1" ht="19.5">
      <c r="A26" s="33" t="s">
        <v>745</v>
      </c>
    </row>
    <row r="27" spans="1:1" ht="19.5">
      <c r="A27" s="33" t="s">
        <v>835</v>
      </c>
    </row>
    <row r="28" spans="1:1" ht="19.5">
      <c r="A28" s="33" t="s">
        <v>7</v>
      </c>
    </row>
    <row r="29" spans="1:1" ht="19.5">
      <c r="A29" s="27" t="s">
        <v>8</v>
      </c>
    </row>
    <row r="30" spans="1:1" ht="39">
      <c r="A30" s="33" t="s">
        <v>746</v>
      </c>
    </row>
    <row r="31" spans="1:1" ht="39">
      <c r="A31" s="33" t="s">
        <v>747</v>
      </c>
    </row>
    <row r="32" spans="1:1" ht="19.5">
      <c r="A32" s="27" t="s">
        <v>9</v>
      </c>
    </row>
    <row r="33" spans="1:1" ht="39">
      <c r="A33" s="33" t="s">
        <v>748</v>
      </c>
    </row>
    <row r="34" spans="1:1" ht="19.5">
      <c r="A34" s="10" t="s">
        <v>749</v>
      </c>
    </row>
    <row r="35" spans="1:1" ht="39">
      <c r="A35" s="15" t="s">
        <v>750</v>
      </c>
    </row>
    <row r="36" spans="1:1" ht="20.25" thickBot="1">
      <c r="A36" s="16" t="s">
        <v>10</v>
      </c>
    </row>
  </sheetData>
  <phoneticPr fontId="14"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B1" sqref="B1"/>
    </sheetView>
  </sheetViews>
  <sheetFormatPr defaultColWidth="9" defaultRowHeight="16.5"/>
  <cols>
    <col min="1" max="1" width="93.625" customWidth="1"/>
  </cols>
  <sheetData>
    <row r="1" spans="1:2" ht="19.5">
      <c r="A1" s="12" t="s">
        <v>751</v>
      </c>
      <c r="B1" s="1" t="s">
        <v>13</v>
      </c>
    </row>
    <row r="2" spans="1:2" ht="19.5">
      <c r="A2" s="13" t="s">
        <v>224</v>
      </c>
    </row>
    <row r="3" spans="1:2" ht="19.5">
      <c r="A3" s="13" t="s">
        <v>752</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75">
      <c r="A14" s="17" t="s">
        <v>753</v>
      </c>
    </row>
    <row r="15" spans="1:2" ht="19.5">
      <c r="A15" s="10" t="s">
        <v>754</v>
      </c>
    </row>
    <row r="16" spans="1:2" ht="19.5">
      <c r="A16" s="9" t="s">
        <v>5</v>
      </c>
    </row>
    <row r="17" spans="1:1" ht="39">
      <c r="A17" s="10" t="s">
        <v>755</v>
      </c>
    </row>
    <row r="18" spans="1:1" ht="39">
      <c r="A18" s="10" t="s">
        <v>756</v>
      </c>
    </row>
    <row r="19" spans="1:1" ht="19.5">
      <c r="A19" s="10" t="s">
        <v>757</v>
      </c>
    </row>
    <row r="20" spans="1:1" ht="19.5">
      <c r="A20" s="10" t="s">
        <v>758</v>
      </c>
    </row>
    <row r="21" spans="1:1" ht="19.5">
      <c r="A21" s="10" t="s">
        <v>759</v>
      </c>
    </row>
    <row r="22" spans="1:1" ht="19.5">
      <c r="A22" s="10" t="s">
        <v>760</v>
      </c>
    </row>
    <row r="23" spans="1:1" ht="19.5">
      <c r="A23" s="33" t="s">
        <v>704</v>
      </c>
    </row>
    <row r="24" spans="1:1" ht="19.5">
      <c r="A24" s="33" t="s">
        <v>761</v>
      </c>
    </row>
    <row r="25" spans="1:1" ht="19.5">
      <c r="A25" s="33" t="s">
        <v>706</v>
      </c>
    </row>
    <row r="26" spans="1:1" ht="19.5">
      <c r="A26" s="33" t="s">
        <v>835</v>
      </c>
    </row>
    <row r="27" spans="1:1" ht="19.5">
      <c r="A27" s="33" t="s">
        <v>7</v>
      </c>
    </row>
    <row r="28" spans="1:1" ht="19.5">
      <c r="A28" s="27" t="s">
        <v>8</v>
      </c>
    </row>
    <row r="29" spans="1:1" ht="39">
      <c r="A29" s="33" t="s">
        <v>688</v>
      </c>
    </row>
    <row r="30" spans="1:1" ht="39">
      <c r="A30" s="33" t="s">
        <v>689</v>
      </c>
    </row>
    <row r="31" spans="1:1" ht="19.5">
      <c r="A31" s="27" t="s">
        <v>9</v>
      </c>
    </row>
    <row r="32" spans="1:1" ht="39">
      <c r="A32" s="33" t="s">
        <v>762</v>
      </c>
    </row>
    <row r="33" spans="1:1" ht="19.5">
      <c r="A33" s="33" t="s">
        <v>671</v>
      </c>
    </row>
    <row r="34" spans="1:1" ht="39">
      <c r="A34" s="25" t="s">
        <v>672</v>
      </c>
    </row>
    <row r="35" spans="1:1" ht="20.25" thickBot="1">
      <c r="A35" s="26" t="s">
        <v>10</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topLeftCell="A22" workbookViewId="0">
      <selection activeCell="A22" sqref="A1:XFD1048576"/>
    </sheetView>
  </sheetViews>
  <sheetFormatPr defaultColWidth="8.75" defaultRowHeight="16.5"/>
  <cols>
    <col min="1" max="1" width="93.625" customWidth="1"/>
  </cols>
  <sheetData>
    <row r="1" spans="1:2" ht="39">
      <c r="A1" s="119" t="s">
        <v>1055</v>
      </c>
      <c r="B1" s="115" t="s">
        <v>13</v>
      </c>
    </row>
    <row r="2" spans="1:2" ht="19.5">
      <c r="A2" s="110" t="s">
        <v>224</v>
      </c>
    </row>
    <row r="3" spans="1:2" ht="19.5">
      <c r="A3" s="110" t="s">
        <v>430</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972</v>
      </c>
    </row>
    <row r="13" spans="1:2" ht="19.5">
      <c r="A13" s="27" t="s">
        <v>4</v>
      </c>
    </row>
    <row r="14" spans="1:2" ht="93.75">
      <c r="A14" s="32" t="s">
        <v>431</v>
      </c>
    </row>
    <row r="15" spans="1:2" ht="19.5">
      <c r="A15" s="33" t="s">
        <v>132</v>
      </c>
    </row>
    <row r="16" spans="1:2" ht="19.5">
      <c r="A16" s="31" t="s">
        <v>5</v>
      </c>
    </row>
    <row r="17" spans="1:1" ht="39">
      <c r="A17" s="33" t="s">
        <v>411</v>
      </c>
    </row>
    <row r="18" spans="1:1" ht="39">
      <c r="A18" s="33" t="s">
        <v>412</v>
      </c>
    </row>
    <row r="19" spans="1:1" ht="19.5">
      <c r="A19" s="33" t="s">
        <v>133</v>
      </c>
    </row>
    <row r="20" spans="1:1" ht="19.5">
      <c r="A20" s="33" t="s">
        <v>413</v>
      </c>
    </row>
    <row r="21" spans="1:1" ht="19.5">
      <c r="A21" s="33" t="s">
        <v>432</v>
      </c>
    </row>
    <row r="22" spans="1:1" ht="19.5">
      <c r="A22" s="33" t="s">
        <v>415</v>
      </c>
    </row>
    <row r="23" spans="1:1" ht="19.5">
      <c r="A23" s="33" t="s">
        <v>421</v>
      </c>
    </row>
    <row r="24" spans="1:1" ht="58.5">
      <c r="A24" s="33" t="s">
        <v>433</v>
      </c>
    </row>
    <row r="25" spans="1:1" ht="19.5">
      <c r="A25" s="33" t="s">
        <v>86</v>
      </c>
    </row>
    <row r="26" spans="1:1" ht="19.5">
      <c r="A26" s="33" t="s">
        <v>835</v>
      </c>
    </row>
    <row r="27" spans="1:1" ht="19.5">
      <c r="A27" s="33" t="s">
        <v>7</v>
      </c>
    </row>
    <row r="28" spans="1:1" ht="19.5">
      <c r="A28" s="27" t="s">
        <v>8</v>
      </c>
    </row>
    <row r="29" spans="1:1" ht="39">
      <c r="A29" s="33" t="s">
        <v>1051</v>
      </c>
    </row>
    <row r="30" spans="1:1" ht="39">
      <c r="A30" s="33" t="s">
        <v>1056</v>
      </c>
    </row>
    <row r="31" spans="1:1" ht="19.5">
      <c r="A31" s="27" t="s">
        <v>9</v>
      </c>
    </row>
    <row r="32" spans="1:1" ht="39">
      <c r="A32" s="33" t="s">
        <v>420</v>
      </c>
    </row>
    <row r="33" spans="1:1" ht="19.5">
      <c r="A33" s="33" t="s">
        <v>26</v>
      </c>
    </row>
    <row r="34" spans="1:1" ht="39">
      <c r="A34" s="25" t="s">
        <v>12</v>
      </c>
    </row>
    <row r="35" spans="1:1" ht="20.25" thickBot="1">
      <c r="A35" s="26" t="s">
        <v>10</v>
      </c>
    </row>
  </sheetData>
  <phoneticPr fontId="14"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763</v>
      </c>
      <c r="B1" s="1" t="s">
        <v>638</v>
      </c>
    </row>
    <row r="2" spans="1:2" ht="19.5">
      <c r="A2" s="13" t="s">
        <v>764</v>
      </c>
    </row>
    <row r="3" spans="1:2" ht="19.5">
      <c r="A3" s="13" t="s">
        <v>765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56.25">
      <c r="A14" s="17" t="s">
        <v>766</v>
      </c>
    </row>
    <row r="15" spans="1:2" ht="19.5">
      <c r="A15" s="10" t="s">
        <v>767</v>
      </c>
    </row>
    <row r="16" spans="1:2" ht="19.5">
      <c r="A16" s="9" t="s">
        <v>5</v>
      </c>
    </row>
    <row r="17" spans="1:1" ht="39">
      <c r="A17" s="10" t="s">
        <v>768</v>
      </c>
    </row>
    <row r="18" spans="1:1" ht="39">
      <c r="A18" s="10" t="s">
        <v>769</v>
      </c>
    </row>
    <row r="19" spans="1:1" ht="39">
      <c r="A19" s="10" t="s">
        <v>770</v>
      </c>
    </row>
    <row r="20" spans="1:1" ht="19.5">
      <c r="A20" s="10" t="s">
        <v>771</v>
      </c>
    </row>
    <row r="21" spans="1:1" ht="19.5">
      <c r="A21" s="10" t="s">
        <v>772</v>
      </c>
    </row>
    <row r="22" spans="1:1" ht="19.5">
      <c r="A22" s="10" t="s">
        <v>773</v>
      </c>
    </row>
    <row r="23" spans="1:1" ht="39">
      <c r="A23" s="10" t="s">
        <v>774</v>
      </c>
    </row>
    <row r="24" spans="1:1" ht="19.5">
      <c r="A24" s="10" t="s">
        <v>775</v>
      </c>
    </row>
    <row r="25" spans="1:1" ht="19.5">
      <c r="A25" s="33" t="s">
        <v>835</v>
      </c>
    </row>
    <row r="26" spans="1:1" ht="19.5">
      <c r="A26" s="33" t="s">
        <v>7</v>
      </c>
    </row>
    <row r="27" spans="1:1" ht="19.5">
      <c r="A27" s="27" t="s">
        <v>8</v>
      </c>
    </row>
    <row r="28" spans="1:1" ht="39">
      <c r="A28" s="33" t="s">
        <v>776</v>
      </c>
    </row>
    <row r="29" spans="1:1" ht="39">
      <c r="A29" s="33" t="s">
        <v>777</v>
      </c>
    </row>
    <row r="30" spans="1:1" ht="19.5">
      <c r="A30" s="27" t="s">
        <v>9</v>
      </c>
    </row>
    <row r="31" spans="1:1" ht="39">
      <c r="A31" s="33" t="s">
        <v>778</v>
      </c>
    </row>
    <row r="32" spans="1:1" ht="19.5">
      <c r="A32" s="33" t="s">
        <v>779</v>
      </c>
    </row>
    <row r="33" spans="1:1" ht="39">
      <c r="A33" s="25" t="s">
        <v>780</v>
      </c>
    </row>
    <row r="34" spans="1:1" ht="20.25" thickBot="1">
      <c r="A34" s="26"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39">
      <c r="A1" s="119" t="s">
        <v>976</v>
      </c>
      <c r="B1" s="115" t="s">
        <v>13</v>
      </c>
    </row>
    <row r="2" spans="1:2" ht="19.5">
      <c r="A2" s="110" t="s">
        <v>224</v>
      </c>
    </row>
    <row r="3" spans="1:2" ht="19.5">
      <c r="A3" s="110" t="s">
        <v>437</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972</v>
      </c>
    </row>
    <row r="13" spans="1:2" ht="19.5">
      <c r="A13" s="27" t="s">
        <v>4</v>
      </c>
    </row>
    <row r="14" spans="1:2" ht="75">
      <c r="A14" s="32" t="s">
        <v>438</v>
      </c>
    </row>
    <row r="15" spans="1:2" ht="19.5">
      <c r="A15" s="33" t="s">
        <v>132</v>
      </c>
    </row>
    <row r="16" spans="1:2" ht="19.5">
      <c r="A16" s="31" t="s">
        <v>5</v>
      </c>
    </row>
    <row r="17" spans="1:1" ht="19.5">
      <c r="A17" s="33" t="s">
        <v>439</v>
      </c>
    </row>
    <row r="18" spans="1:1" ht="19.5">
      <c r="A18" s="33" t="s">
        <v>440</v>
      </c>
    </row>
    <row r="19" spans="1:1" ht="19.5">
      <c r="A19" s="33" t="s">
        <v>441</v>
      </c>
    </row>
    <row r="20" spans="1:1" ht="19.5">
      <c r="A20" s="33" t="s">
        <v>134</v>
      </c>
    </row>
    <row r="21" spans="1:1" ht="39">
      <c r="A21" s="33" t="s">
        <v>442</v>
      </c>
    </row>
    <row r="22" spans="1:1" ht="19.5">
      <c r="A22" s="33" t="s">
        <v>86</v>
      </c>
    </row>
    <row r="23" spans="1:1" ht="19.5">
      <c r="A23" s="33" t="s">
        <v>835</v>
      </c>
    </row>
    <row r="24" spans="1:1" ht="19.5">
      <c r="A24" s="33" t="s">
        <v>7</v>
      </c>
    </row>
    <row r="25" spans="1:1" ht="19.5">
      <c r="A25" s="27" t="s">
        <v>8</v>
      </c>
    </row>
    <row r="26" spans="1:1" ht="39">
      <c r="A26" s="33" t="s">
        <v>1053</v>
      </c>
    </row>
    <row r="27" spans="1:1" ht="39">
      <c r="A27" s="33" t="s">
        <v>1057</v>
      </c>
    </row>
    <row r="28" spans="1:1" ht="19.5">
      <c r="A28" s="27" t="s">
        <v>9</v>
      </c>
    </row>
    <row r="29" spans="1:1" ht="39">
      <c r="A29" s="33" t="s">
        <v>420</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12" sqref="A12"/>
    </sheetView>
  </sheetViews>
  <sheetFormatPr defaultColWidth="9" defaultRowHeight="16.5"/>
  <cols>
    <col min="1" max="1" width="93.625" customWidth="1"/>
  </cols>
  <sheetData>
    <row r="1" spans="1:2" ht="19.5">
      <c r="A1" s="12" t="s">
        <v>781</v>
      </c>
      <c r="B1" s="1" t="s">
        <v>638</v>
      </c>
    </row>
    <row r="2" spans="1:2" ht="19.5">
      <c r="A2" s="13" t="s">
        <v>224</v>
      </c>
    </row>
    <row r="3" spans="1:2" ht="19.5">
      <c r="A3" s="13" t="s">
        <v>782</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37.5">
      <c r="A14" s="17" t="s">
        <v>783</v>
      </c>
    </row>
    <row r="15" spans="1:2" ht="19.5">
      <c r="A15" s="10" t="s">
        <v>784</v>
      </c>
    </row>
    <row r="16" spans="1:2" ht="19.5">
      <c r="A16" s="9" t="s">
        <v>5</v>
      </c>
    </row>
    <row r="17" spans="1:1" ht="39">
      <c r="A17" s="10" t="s">
        <v>785</v>
      </c>
    </row>
    <row r="18" spans="1:1" ht="39">
      <c r="A18" s="10" t="s">
        <v>786</v>
      </c>
    </row>
    <row r="19" spans="1:1" ht="19.5">
      <c r="A19" s="10" t="s">
        <v>787</v>
      </c>
    </row>
    <row r="20" spans="1:1" ht="19.5">
      <c r="A20" s="10" t="s">
        <v>788</v>
      </c>
    </row>
    <row r="21" spans="1:1" ht="19.5">
      <c r="A21" s="10" t="s">
        <v>789</v>
      </c>
    </row>
    <row r="22" spans="1:1" ht="19.5">
      <c r="A22" s="10" t="s">
        <v>790</v>
      </c>
    </row>
    <row r="23" spans="1:1" ht="19.5">
      <c r="A23" s="10" t="s">
        <v>791</v>
      </c>
    </row>
    <row r="24" spans="1:1" ht="19.5">
      <c r="A24" s="10" t="s">
        <v>792</v>
      </c>
    </row>
    <row r="25" spans="1:1" ht="19.5">
      <c r="A25" s="10" t="s">
        <v>793</v>
      </c>
    </row>
    <row r="26" spans="1:1" ht="19.5">
      <c r="A26" s="10" t="s">
        <v>794</v>
      </c>
    </row>
    <row r="27" spans="1:1" ht="19.5">
      <c r="A27" s="10" t="s">
        <v>7</v>
      </c>
    </row>
    <row r="28" spans="1:1" ht="19.5">
      <c r="A28" s="14" t="s">
        <v>8</v>
      </c>
    </row>
    <row r="29" spans="1:1" ht="39">
      <c r="A29" s="33" t="s">
        <v>795</v>
      </c>
    </row>
    <row r="30" spans="1:1" ht="39">
      <c r="A30" s="10" t="s">
        <v>797</v>
      </c>
    </row>
    <row r="31" spans="1:1" ht="19.5">
      <c r="A31" s="14" t="s">
        <v>9</v>
      </c>
    </row>
    <row r="32" spans="1:1" ht="39">
      <c r="A32" s="10" t="s">
        <v>798</v>
      </c>
    </row>
    <row r="33" spans="1:1" ht="19.5">
      <c r="A33" s="10" t="s">
        <v>799</v>
      </c>
    </row>
    <row r="34" spans="1:1" ht="39">
      <c r="A34" s="15" t="s">
        <v>800</v>
      </c>
    </row>
    <row r="35" spans="1:1" ht="20.25"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topLeftCell="A4" workbookViewId="0">
      <selection activeCell="A12" sqref="A12"/>
    </sheetView>
  </sheetViews>
  <sheetFormatPr defaultColWidth="9" defaultRowHeight="16.5"/>
  <cols>
    <col min="1" max="1" width="93.625" customWidth="1"/>
  </cols>
  <sheetData>
    <row r="1" spans="1:2" ht="19.5">
      <c r="A1" s="12" t="s">
        <v>801</v>
      </c>
      <c r="B1" s="1" t="s">
        <v>802</v>
      </c>
    </row>
    <row r="2" spans="1:2" ht="19.5">
      <c r="A2" s="13" t="s">
        <v>803</v>
      </c>
    </row>
    <row r="3" spans="1:2" ht="19.5">
      <c r="A3" s="13" t="s">
        <v>804</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37.5">
      <c r="A14" s="17" t="s">
        <v>805</v>
      </c>
    </row>
    <row r="15" spans="1:2" ht="19.5">
      <c r="A15" s="10" t="s">
        <v>806</v>
      </c>
    </row>
    <row r="16" spans="1:2" ht="19.5">
      <c r="A16" s="9" t="s">
        <v>5</v>
      </c>
    </row>
    <row r="17" spans="1:1" ht="39">
      <c r="A17" s="10" t="s">
        <v>807</v>
      </c>
    </row>
    <row r="18" spans="1:1" ht="39">
      <c r="A18" s="10" t="s">
        <v>808</v>
      </c>
    </row>
    <row r="19" spans="1:1" ht="19.5">
      <c r="A19" s="10" t="s">
        <v>809</v>
      </c>
    </row>
    <row r="20" spans="1:1" ht="19.5">
      <c r="A20" s="10" t="s">
        <v>810</v>
      </c>
    </row>
    <row r="21" spans="1:1" ht="19.5">
      <c r="A21" s="10" t="s">
        <v>811</v>
      </c>
    </row>
    <row r="22" spans="1:1" ht="19.5">
      <c r="A22" s="10" t="s">
        <v>812</v>
      </c>
    </row>
    <row r="23" spans="1:1" ht="19.5">
      <c r="A23" s="10" t="s">
        <v>791</v>
      </c>
    </row>
    <row r="24" spans="1:1" ht="19.5">
      <c r="A24" s="10" t="s">
        <v>792</v>
      </c>
    </row>
    <row r="25" spans="1:1" ht="19.5">
      <c r="A25" s="10" t="s">
        <v>793</v>
      </c>
    </row>
    <row r="26" spans="1:1" ht="19.5">
      <c r="A26" s="10" t="s">
        <v>813</v>
      </c>
    </row>
    <row r="27" spans="1:1" ht="19.5">
      <c r="A27" s="10" t="s">
        <v>7</v>
      </c>
    </row>
    <row r="28" spans="1:1" ht="19.5">
      <c r="A28" s="14" t="s">
        <v>8</v>
      </c>
    </row>
    <row r="29" spans="1:1" ht="39">
      <c r="A29" s="33" t="s">
        <v>795</v>
      </c>
    </row>
    <row r="30" spans="1:1" ht="39">
      <c r="A30" s="10" t="s">
        <v>797</v>
      </c>
    </row>
    <row r="31" spans="1:1" ht="19.5">
      <c r="A31" s="14" t="s">
        <v>9</v>
      </c>
    </row>
    <row r="32" spans="1:1" ht="39">
      <c r="A32" s="10" t="s">
        <v>814</v>
      </c>
    </row>
    <row r="33" spans="1:1" ht="19.5">
      <c r="A33" s="10" t="s">
        <v>815</v>
      </c>
    </row>
    <row r="34" spans="1:1" ht="39">
      <c r="A34" s="15" t="s">
        <v>816</v>
      </c>
    </row>
    <row r="35" spans="1:1" ht="20.25" thickBot="1">
      <c r="A35"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topLeftCell="A19" workbookViewId="0">
      <selection activeCell="A19" sqref="A1:XFD1048576"/>
    </sheetView>
  </sheetViews>
  <sheetFormatPr defaultColWidth="8.75" defaultRowHeight="16.5"/>
  <cols>
    <col min="1" max="1" width="93.625" customWidth="1"/>
  </cols>
  <sheetData>
    <row r="1" spans="1:2" ht="39">
      <c r="A1" s="119" t="s">
        <v>1058</v>
      </c>
      <c r="B1" s="115" t="s">
        <v>13</v>
      </c>
    </row>
    <row r="2" spans="1:2" ht="19.5">
      <c r="A2" s="110" t="s">
        <v>224</v>
      </c>
    </row>
    <row r="3" spans="1:2" ht="19.5">
      <c r="A3" s="110" t="s">
        <v>443</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982</v>
      </c>
    </row>
    <row r="13" spans="1:2" ht="19.5">
      <c r="A13" s="27" t="s">
        <v>4</v>
      </c>
    </row>
    <row r="14" spans="1:2" ht="93.75">
      <c r="A14" s="32" t="s">
        <v>444</v>
      </c>
    </row>
    <row r="15" spans="1:2" ht="19.5">
      <c r="A15" s="33" t="s">
        <v>132</v>
      </c>
    </row>
    <row r="16" spans="1:2" ht="19.5">
      <c r="A16" s="31" t="s">
        <v>5</v>
      </c>
    </row>
    <row r="17" spans="1:1" ht="39">
      <c r="A17" s="33" t="s">
        <v>434</v>
      </c>
    </row>
    <row r="18" spans="1:1" ht="39">
      <c r="A18" s="33" t="s">
        <v>435</v>
      </c>
    </row>
    <row r="19" spans="1:1" ht="19.5">
      <c r="A19" s="33" t="s">
        <v>436</v>
      </c>
    </row>
    <row r="20" spans="1:1" ht="19.5">
      <c r="A20" s="33" t="s">
        <v>446</v>
      </c>
    </row>
    <row r="21" spans="1:1" ht="19.5">
      <c r="A21" s="33" t="s">
        <v>447</v>
      </c>
    </row>
    <row r="22" spans="1:1" ht="19.5">
      <c r="A22" s="33" t="s">
        <v>134</v>
      </c>
    </row>
    <row r="23" spans="1:1" ht="39">
      <c r="A23" s="33" t="s">
        <v>445</v>
      </c>
    </row>
    <row r="24" spans="1:1" ht="19.5">
      <c r="A24" s="33" t="s">
        <v>86</v>
      </c>
    </row>
    <row r="25" spans="1:1" ht="19.5">
      <c r="A25" s="33" t="s">
        <v>1059</v>
      </c>
    </row>
    <row r="26" spans="1:1" ht="19.5">
      <c r="A26" s="33" t="s">
        <v>7</v>
      </c>
    </row>
    <row r="27" spans="1:1" ht="19.5">
      <c r="A27" s="27" t="s">
        <v>8</v>
      </c>
    </row>
    <row r="28" spans="1:1" ht="39">
      <c r="A28" s="33" t="s">
        <v>1060</v>
      </c>
    </row>
    <row r="29" spans="1:1" ht="39">
      <c r="A29" s="33" t="s">
        <v>1061</v>
      </c>
    </row>
    <row r="30" spans="1:1" ht="19.5">
      <c r="A30" s="27" t="s">
        <v>9</v>
      </c>
    </row>
    <row r="31" spans="1:1" ht="39">
      <c r="A31" s="33" t="s">
        <v>420</v>
      </c>
    </row>
    <row r="32" spans="1:1" ht="19.5">
      <c r="A32" s="33" t="s">
        <v>26</v>
      </c>
    </row>
    <row r="33" spans="1:1" ht="39">
      <c r="A33" s="25" t="s">
        <v>12</v>
      </c>
    </row>
    <row r="34" spans="1:1" ht="20.25" thickBot="1">
      <c r="A34" s="2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16" zoomScaleNormal="100" zoomScaleSheetLayoutView="83" workbookViewId="0">
      <selection activeCell="B1" sqref="B1"/>
    </sheetView>
  </sheetViews>
  <sheetFormatPr defaultRowHeight="16.5"/>
  <cols>
    <col min="1" max="1" width="93.5" customWidth="1"/>
  </cols>
  <sheetData>
    <row r="1" spans="1:2" ht="19.5">
      <c r="A1" s="18" t="s">
        <v>956</v>
      </c>
      <c r="B1" s="1" t="s">
        <v>13</v>
      </c>
    </row>
    <row r="2" spans="1:2" ht="19.5">
      <c r="A2" s="2" t="s">
        <v>0</v>
      </c>
    </row>
    <row r="3" spans="1:2" ht="19.5">
      <c r="A3" s="13" t="s">
        <v>591</v>
      </c>
    </row>
    <row r="4" spans="1:2" ht="19.5">
      <c r="A4" s="3" t="s">
        <v>1</v>
      </c>
    </row>
    <row r="5" spans="1:2" ht="19.5">
      <c r="A5" s="9" t="s">
        <v>1034</v>
      </c>
    </row>
    <row r="6" spans="1:2" ht="19.5">
      <c r="A6" s="9" t="s">
        <v>957</v>
      </c>
    </row>
    <row r="7" spans="1:2" ht="19.5">
      <c r="A7" s="105" t="s">
        <v>958</v>
      </c>
    </row>
    <row r="8" spans="1:2" ht="19.5">
      <c r="A8" s="105" t="s">
        <v>959</v>
      </c>
    </row>
    <row r="9" spans="1:2" ht="19.5">
      <c r="A9" s="105" t="s">
        <v>960</v>
      </c>
    </row>
    <row r="10" spans="1:2" ht="19.5">
      <c r="A10" s="3" t="s">
        <v>2</v>
      </c>
    </row>
    <row r="11" spans="1:2" ht="19.5">
      <c r="A11" s="4" t="s">
        <v>3</v>
      </c>
    </row>
    <row r="12" spans="1:2" ht="97.5">
      <c r="A12" s="106" t="s">
        <v>961</v>
      </c>
    </row>
    <row r="13" spans="1:2" ht="19.5">
      <c r="A13" s="3" t="s">
        <v>4</v>
      </c>
    </row>
    <row r="14" spans="1:2" ht="18.75">
      <c r="A14" s="17" t="s">
        <v>1035</v>
      </c>
    </row>
    <row r="15" spans="1:2" ht="39">
      <c r="A15" s="5" t="s">
        <v>14</v>
      </c>
    </row>
    <row r="16" spans="1:2" ht="19.5">
      <c r="A16" s="4" t="s">
        <v>5</v>
      </c>
    </row>
    <row r="17" spans="1:1" ht="19.5">
      <c r="A17" s="19" t="s">
        <v>155</v>
      </c>
    </row>
    <row r="18" spans="1:1" ht="19.5">
      <c r="A18" s="19" t="s">
        <v>152</v>
      </c>
    </row>
    <row r="19" spans="1:1" ht="39">
      <c r="A19" s="19" t="s">
        <v>156</v>
      </c>
    </row>
    <row r="20" spans="1:1" ht="19.5">
      <c r="A20" s="19" t="s">
        <v>157</v>
      </c>
    </row>
    <row r="21" spans="1:1" ht="19.5">
      <c r="A21" s="19" t="s">
        <v>153</v>
      </c>
    </row>
    <row r="22" spans="1:1" ht="39">
      <c r="A22" s="19" t="s">
        <v>154</v>
      </c>
    </row>
    <row r="23" spans="1:1" ht="78">
      <c r="A23" s="19" t="s">
        <v>1043</v>
      </c>
    </row>
    <row r="24" spans="1:1" ht="19.5">
      <c r="A24" s="4" t="s">
        <v>6</v>
      </c>
    </row>
    <row r="25" spans="1:1" ht="39">
      <c r="A25" s="10" t="s">
        <v>397</v>
      </c>
    </row>
    <row r="26" spans="1:1" ht="19.5">
      <c r="A26" s="9" t="s">
        <v>16</v>
      </c>
    </row>
    <row r="27" spans="1:1" ht="19.5">
      <c r="A27" s="24" t="s">
        <v>1040</v>
      </c>
    </row>
    <row r="28" spans="1:1" ht="19.5">
      <c r="A28" s="9" t="s">
        <v>7</v>
      </c>
    </row>
    <row r="29" spans="1:1" ht="19.5">
      <c r="A29" s="14" t="s">
        <v>8</v>
      </c>
    </row>
    <row r="30" spans="1:1" ht="58.5">
      <c r="A30" s="111" t="s">
        <v>1041</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817</v>
      </c>
      <c r="B1" s="1" t="s">
        <v>638</v>
      </c>
    </row>
    <row r="2" spans="1:2" ht="19.5">
      <c r="A2" s="13" t="s">
        <v>224</v>
      </c>
    </row>
    <row r="3" spans="1:2" ht="19.5">
      <c r="A3" s="13" t="s">
        <v>818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37.5">
      <c r="A14" s="17" t="s">
        <v>819</v>
      </c>
    </row>
    <row r="15" spans="1:2" ht="19.5">
      <c r="A15" s="10" t="s">
        <v>132</v>
      </c>
    </row>
    <row r="16" spans="1:2" ht="19.5">
      <c r="A16" s="9" t="s">
        <v>5</v>
      </c>
    </row>
    <row r="17" spans="1:1" ht="39">
      <c r="A17" s="10" t="s">
        <v>768</v>
      </c>
    </row>
    <row r="18" spans="1:1" ht="19.5">
      <c r="A18" s="10" t="s">
        <v>820</v>
      </c>
    </row>
    <row r="19" spans="1:1" ht="19.5">
      <c r="A19" s="10" t="s">
        <v>821</v>
      </c>
    </row>
    <row r="20" spans="1:1" ht="19.5">
      <c r="A20" s="10" t="s">
        <v>771</v>
      </c>
    </row>
    <row r="21" spans="1:1" ht="19.5">
      <c r="A21" s="10" t="s">
        <v>772</v>
      </c>
    </row>
    <row r="22" spans="1:1" ht="19.5">
      <c r="A22" s="10" t="s">
        <v>134</v>
      </c>
    </row>
    <row r="23" spans="1:1" ht="19.5">
      <c r="A23" s="10" t="s">
        <v>744</v>
      </c>
    </row>
    <row r="24" spans="1:1" ht="19.5">
      <c r="A24" s="10" t="s">
        <v>86</v>
      </c>
    </row>
    <row r="25" spans="1:1" ht="19.5">
      <c r="A25" s="10" t="s">
        <v>835</v>
      </c>
    </row>
    <row r="26" spans="1:1" ht="19.5">
      <c r="A26" s="10" t="s">
        <v>7</v>
      </c>
    </row>
    <row r="27" spans="1:1" ht="19.5">
      <c r="A27" s="14" t="s">
        <v>8</v>
      </c>
    </row>
    <row r="28" spans="1:1" ht="39">
      <c r="A28" s="33" t="s">
        <v>408</v>
      </c>
    </row>
    <row r="29" spans="1:1" ht="39">
      <c r="A29" s="10" t="s">
        <v>796</v>
      </c>
    </row>
    <row r="30" spans="1:1" ht="19.5">
      <c r="A30" s="14" t="s">
        <v>9</v>
      </c>
    </row>
    <row r="31" spans="1:1" ht="39">
      <c r="A31" s="10" t="s">
        <v>778</v>
      </c>
    </row>
    <row r="32" spans="1:1" ht="19.5">
      <c r="A32" s="10" t="s">
        <v>74</v>
      </c>
    </row>
    <row r="33" spans="1:1" ht="39">
      <c r="A33" s="15" t="s">
        <v>75</v>
      </c>
    </row>
    <row r="34" spans="1:1" ht="20.25" thickBot="1">
      <c r="A34"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topLeftCell="A16" workbookViewId="0">
      <selection activeCell="A16" sqref="A1:XFD1048576"/>
    </sheetView>
  </sheetViews>
  <sheetFormatPr defaultColWidth="8.75" defaultRowHeight="16.5"/>
  <cols>
    <col min="1" max="1" width="93.625" customWidth="1"/>
  </cols>
  <sheetData>
    <row r="1" spans="1:2" ht="39">
      <c r="A1" s="119" t="s">
        <v>1062</v>
      </c>
      <c r="B1" s="115" t="s">
        <v>13</v>
      </c>
    </row>
    <row r="2" spans="1:2" ht="19.5">
      <c r="A2" s="110" t="s">
        <v>224</v>
      </c>
    </row>
    <row r="3" spans="1:2" ht="19.5">
      <c r="A3" s="110" t="s">
        <v>452</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972</v>
      </c>
    </row>
    <row r="13" spans="1:2" ht="19.5">
      <c r="A13" s="27" t="s">
        <v>4</v>
      </c>
    </row>
    <row r="14" spans="1:2" ht="75">
      <c r="A14" s="32" t="s">
        <v>449</v>
      </c>
    </row>
    <row r="15" spans="1:2" ht="19.5">
      <c r="A15" s="33" t="s">
        <v>448</v>
      </c>
    </row>
    <row r="16" spans="1:2" ht="19.5">
      <c r="A16" s="31" t="s">
        <v>5</v>
      </c>
    </row>
    <row r="17" spans="1:1" ht="19.5">
      <c r="A17" s="33" t="s">
        <v>439</v>
      </c>
    </row>
    <row r="18" spans="1:1" ht="19.5">
      <c r="A18" s="33" t="s">
        <v>451</v>
      </c>
    </row>
    <row r="19" spans="1:1" ht="19.5">
      <c r="A19" s="33" t="s">
        <v>441</v>
      </c>
    </row>
    <row r="20" spans="1:1" ht="19.5">
      <c r="A20" s="33" t="s">
        <v>134</v>
      </c>
    </row>
    <row r="21" spans="1:1" ht="19.5">
      <c r="A21" s="33" t="s">
        <v>450</v>
      </c>
    </row>
    <row r="22" spans="1:1" ht="19.5">
      <c r="A22" s="33" t="s">
        <v>86</v>
      </c>
    </row>
    <row r="23" spans="1:1" ht="19.5">
      <c r="A23" s="33" t="s">
        <v>835</v>
      </c>
    </row>
    <row r="24" spans="1:1" ht="19.5">
      <c r="A24" s="33" t="s">
        <v>7</v>
      </c>
    </row>
    <row r="25" spans="1:1" ht="19.5">
      <c r="A25" s="27" t="s">
        <v>8</v>
      </c>
    </row>
    <row r="26" spans="1:1" ht="39">
      <c r="A26" s="33" t="s">
        <v>1053</v>
      </c>
    </row>
    <row r="27" spans="1:1" ht="39">
      <c r="A27" s="33" t="s">
        <v>1057</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topLeftCell="A25" workbookViewId="0">
      <selection activeCell="A25" sqref="A1:XFD1048576"/>
    </sheetView>
  </sheetViews>
  <sheetFormatPr defaultColWidth="9" defaultRowHeight="16.5"/>
  <cols>
    <col min="1" max="1" width="93.625" customWidth="1"/>
  </cols>
  <sheetData>
    <row r="1" spans="1:2" ht="39">
      <c r="A1" s="119" t="s">
        <v>1063</v>
      </c>
      <c r="B1" s="115" t="s">
        <v>13</v>
      </c>
    </row>
    <row r="2" spans="1:2" ht="19.5">
      <c r="A2" s="110" t="s">
        <v>224</v>
      </c>
    </row>
    <row r="3" spans="1:2" ht="19.5">
      <c r="A3" s="110" t="s">
        <v>822</v>
      </c>
    </row>
    <row r="4" spans="1:2" ht="19.5">
      <c r="A4" s="27" t="s">
        <v>1</v>
      </c>
    </row>
    <row r="5" spans="1:2" ht="19.5">
      <c r="A5" s="116" t="s">
        <v>962</v>
      </c>
    </row>
    <row r="6" spans="1:2" ht="19.5">
      <c r="A6" s="116" t="s">
        <v>968</v>
      </c>
    </row>
    <row r="7" spans="1:2" ht="19.5">
      <c r="A7" s="116" t="s">
        <v>969</v>
      </c>
    </row>
    <row r="8" spans="1:2" ht="19.5">
      <c r="A8" s="116" t="s">
        <v>959</v>
      </c>
    </row>
    <row r="9" spans="1:2" ht="19.5">
      <c r="A9" s="116" t="s">
        <v>970</v>
      </c>
    </row>
    <row r="10" spans="1:2" ht="19.5">
      <c r="A10" s="117" t="s">
        <v>2</v>
      </c>
    </row>
    <row r="11" spans="1:2" ht="19.5">
      <c r="A11" s="116" t="s">
        <v>971</v>
      </c>
    </row>
    <row r="12" spans="1:2" ht="97.5">
      <c r="A12" s="118" t="s">
        <v>981</v>
      </c>
    </row>
    <row r="13" spans="1:2" ht="19.5">
      <c r="A13" s="27" t="s">
        <v>4</v>
      </c>
    </row>
    <row r="14" spans="1:2" ht="93.75">
      <c r="A14" s="32" t="s">
        <v>823</v>
      </c>
    </row>
    <row r="15" spans="1:2" ht="19.5">
      <c r="A15" s="33" t="s">
        <v>132</v>
      </c>
    </row>
    <row r="16" spans="1:2" ht="19.5">
      <c r="A16" s="31" t="s">
        <v>5</v>
      </c>
    </row>
    <row r="17" spans="1:1" ht="58.5">
      <c r="A17" s="33" t="s">
        <v>831</v>
      </c>
    </row>
    <row r="18" spans="1:1" ht="39">
      <c r="A18" s="33" t="s">
        <v>832</v>
      </c>
    </row>
    <row r="19" spans="1:1" ht="19.5">
      <c r="A19" s="33" t="s">
        <v>834</v>
      </c>
    </row>
    <row r="20" spans="1:1" ht="39">
      <c r="A20" s="33" t="s">
        <v>825</v>
      </c>
    </row>
    <row r="21" spans="1:1" ht="19.5">
      <c r="A21" s="33" t="s">
        <v>826</v>
      </c>
    </row>
    <row r="22" spans="1:1" ht="19.5">
      <c r="A22" s="33" t="s">
        <v>827</v>
      </c>
    </row>
    <row r="23" spans="1:1" ht="19.5">
      <c r="A23" s="33" t="s">
        <v>828</v>
      </c>
    </row>
    <row r="24" spans="1:1" ht="19.5">
      <c r="A24" s="33" t="s">
        <v>829</v>
      </c>
    </row>
    <row r="25" spans="1:1" ht="19.5">
      <c r="A25" s="33" t="s">
        <v>830</v>
      </c>
    </row>
    <row r="26" spans="1:1" ht="19.5">
      <c r="A26" s="33" t="s">
        <v>824</v>
      </c>
    </row>
    <row r="27" spans="1:1" ht="19.5">
      <c r="A27" s="33" t="s">
        <v>86</v>
      </c>
    </row>
    <row r="28" spans="1:1" ht="19.5">
      <c r="A28" s="33" t="s">
        <v>835</v>
      </c>
    </row>
    <row r="29" spans="1:1" ht="19.5">
      <c r="A29" s="33" t="s">
        <v>7</v>
      </c>
    </row>
    <row r="30" spans="1:1" ht="19.5">
      <c r="A30" s="27" t="s">
        <v>8</v>
      </c>
    </row>
    <row r="31" spans="1:1" ht="39">
      <c r="A31" s="33" t="s">
        <v>1064</v>
      </c>
    </row>
    <row r="32" spans="1:1" ht="39">
      <c r="A32" s="33" t="s">
        <v>1065</v>
      </c>
    </row>
    <row r="33" spans="1:1" ht="19.5">
      <c r="A33" s="27" t="s">
        <v>9</v>
      </c>
    </row>
    <row r="34" spans="1:1" ht="39">
      <c r="A34" s="33" t="s">
        <v>833</v>
      </c>
    </row>
    <row r="35" spans="1:1" ht="19.5">
      <c r="A35" s="33" t="s">
        <v>26</v>
      </c>
    </row>
    <row r="36" spans="1:1" ht="39">
      <c r="A36" s="25" t="s">
        <v>12</v>
      </c>
    </row>
    <row r="37" spans="1:1" ht="20.25" thickBot="1">
      <c r="A37" s="2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A12" sqref="A12"/>
    </sheetView>
  </sheetViews>
  <sheetFormatPr defaultRowHeight="16.5"/>
  <cols>
    <col min="1" max="1" width="93.625" customWidth="1"/>
  </cols>
  <sheetData>
    <row r="1" spans="1:2" ht="19.5">
      <c r="A1" s="12" t="s">
        <v>409</v>
      </c>
      <c r="B1" s="1" t="s">
        <v>27</v>
      </c>
    </row>
    <row r="2" spans="1:2" ht="19.5">
      <c r="A2" s="13" t="s">
        <v>137</v>
      </c>
    </row>
    <row r="3" spans="1:2" ht="19.5">
      <c r="A3" s="13" t="s">
        <v>398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56.25">
      <c r="A14" s="17" t="s">
        <v>399</v>
      </c>
    </row>
    <row r="15" spans="1:2" ht="58.5">
      <c r="A15" s="10" t="s">
        <v>400</v>
      </c>
    </row>
    <row r="16" spans="1:2" ht="19.5">
      <c r="A16" s="9" t="s">
        <v>5</v>
      </c>
    </row>
    <row r="17" spans="1:1" ht="78">
      <c r="A17" s="10" t="s">
        <v>402</v>
      </c>
    </row>
    <row r="18" spans="1:1" ht="39">
      <c r="A18" s="10" t="s">
        <v>403</v>
      </c>
    </row>
    <row r="19" spans="1:1" ht="39">
      <c r="A19" s="10" t="s">
        <v>404</v>
      </c>
    </row>
    <row r="20" spans="1:1" ht="117">
      <c r="A20" s="10" t="s">
        <v>405</v>
      </c>
    </row>
    <row r="21" spans="1:1" ht="39">
      <c r="A21" s="10" t="s">
        <v>406</v>
      </c>
    </row>
    <row r="22" spans="1:1" ht="19.5">
      <c r="A22" s="10" t="s">
        <v>85</v>
      </c>
    </row>
    <row r="23" spans="1:1" ht="78">
      <c r="A23" s="10" t="s">
        <v>401</v>
      </c>
    </row>
    <row r="24" spans="1:1" ht="19.5">
      <c r="A24" s="10" t="s">
        <v>86</v>
      </c>
    </row>
    <row r="25" spans="1:1" ht="19.5">
      <c r="A25" s="10" t="s">
        <v>242</v>
      </c>
    </row>
    <row r="26" spans="1:1" ht="19.5">
      <c r="A26" s="10" t="s">
        <v>7</v>
      </c>
    </row>
    <row r="27" spans="1:1" ht="19.5">
      <c r="A27" s="14" t="s">
        <v>8</v>
      </c>
    </row>
    <row r="28" spans="1:1" ht="39">
      <c r="A28" s="10" t="s">
        <v>244</v>
      </c>
    </row>
    <row r="29" spans="1:1" ht="39">
      <c r="A29" s="10" t="s">
        <v>243</v>
      </c>
    </row>
    <row r="30" spans="1:1" ht="19.5">
      <c r="A30" s="14" t="s">
        <v>9</v>
      </c>
    </row>
    <row r="31" spans="1:1" ht="39">
      <c r="A31" s="10" t="s">
        <v>407</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topLeftCell="A28" workbookViewId="0">
      <selection activeCell="A10" sqref="A1:XFD1048576"/>
    </sheetView>
  </sheetViews>
  <sheetFormatPr defaultColWidth="9" defaultRowHeight="16.5"/>
  <cols>
    <col min="1" max="1" width="93.625" customWidth="1"/>
  </cols>
  <sheetData>
    <row r="1" spans="1:2" ht="19.5">
      <c r="A1" s="114" t="s">
        <v>1066</v>
      </c>
      <c r="B1" s="115" t="s">
        <v>13</v>
      </c>
    </row>
    <row r="2" spans="1:2" ht="19.5">
      <c r="A2" s="110" t="s">
        <v>137</v>
      </c>
    </row>
    <row r="3" spans="1:2" ht="19.5">
      <c r="A3" s="110" t="s">
        <v>1036</v>
      </c>
    </row>
    <row r="4" spans="1:2" ht="19.5">
      <c r="A4" s="27" t="s">
        <v>1</v>
      </c>
    </row>
    <row r="5" spans="1:2" ht="19.5">
      <c r="A5" s="120" t="s">
        <v>962</v>
      </c>
    </row>
    <row r="6" spans="1:2" ht="19.5">
      <c r="A6" s="120" t="s">
        <v>977</v>
      </c>
    </row>
    <row r="7" spans="1:2" ht="19.5">
      <c r="A7" s="120" t="s">
        <v>978</v>
      </c>
    </row>
    <row r="8" spans="1:2" ht="19.5">
      <c r="A8" s="120" t="s">
        <v>959</v>
      </c>
    </row>
    <row r="9" spans="1:2" ht="19.5">
      <c r="A9" s="120" t="s">
        <v>979</v>
      </c>
    </row>
    <row r="10" spans="1:2" ht="19.5">
      <c r="A10" s="121" t="s">
        <v>2</v>
      </c>
    </row>
    <row r="11" spans="1:2" ht="19.5">
      <c r="A11" s="120" t="s">
        <v>980</v>
      </c>
    </row>
    <row r="12" spans="1:2" ht="97.5">
      <c r="A12" s="118" t="s">
        <v>972</v>
      </c>
    </row>
    <row r="13" spans="1:2" ht="19.5">
      <c r="A13" s="27" t="s">
        <v>4</v>
      </c>
    </row>
    <row r="14" spans="1:2" ht="56.25">
      <c r="A14" s="32" t="s">
        <v>1067</v>
      </c>
    </row>
    <row r="15" spans="1:2" ht="58.5">
      <c r="A15" s="33" t="s">
        <v>882</v>
      </c>
    </row>
    <row r="16" spans="1:2" ht="19.5">
      <c r="A16" s="31" t="s">
        <v>5</v>
      </c>
    </row>
    <row r="17" spans="1:1" ht="97.5">
      <c r="A17" s="33" t="s">
        <v>1068</v>
      </c>
    </row>
    <row r="18" spans="1:1" ht="39">
      <c r="A18" s="33" t="s">
        <v>883</v>
      </c>
    </row>
    <row r="19" spans="1:1" ht="58.5">
      <c r="A19" s="33" t="s">
        <v>1069</v>
      </c>
    </row>
    <row r="20" spans="1:1" ht="117">
      <c r="A20" s="33" t="s">
        <v>1070</v>
      </c>
    </row>
    <row r="21" spans="1:1" ht="19.5">
      <c r="A21" s="33" t="s">
        <v>884</v>
      </c>
    </row>
    <row r="22" spans="1:1" ht="117">
      <c r="A22" s="33" t="s">
        <v>1071</v>
      </c>
    </row>
    <row r="23" spans="1:1" ht="19.5">
      <c r="A23" s="33" t="s">
        <v>86</v>
      </c>
    </row>
    <row r="24" spans="1:1" ht="19.5">
      <c r="A24" s="33" t="s">
        <v>242</v>
      </c>
    </row>
    <row r="25" spans="1:1" ht="19.5">
      <c r="A25" s="33" t="s">
        <v>7</v>
      </c>
    </row>
    <row r="26" spans="1:1" ht="19.5">
      <c r="A26" s="27" t="s">
        <v>8</v>
      </c>
    </row>
    <row r="27" spans="1:1" ht="39">
      <c r="A27" s="33" t="s">
        <v>244</v>
      </c>
    </row>
    <row r="28" spans="1:1" ht="39">
      <c r="A28" s="33" t="s">
        <v>243</v>
      </c>
    </row>
    <row r="29" spans="1:1" ht="19.5">
      <c r="A29" s="27" t="s">
        <v>9</v>
      </c>
    </row>
    <row r="30" spans="1:1" ht="39">
      <c r="A30" s="33" t="s">
        <v>1072</v>
      </c>
    </row>
    <row r="31" spans="1:1" ht="19.5">
      <c r="A31" s="33" t="s">
        <v>26</v>
      </c>
    </row>
    <row r="32" spans="1:1" ht="39">
      <c r="A32" s="25" t="s">
        <v>12</v>
      </c>
    </row>
    <row r="33" spans="1:1" ht="20.25" thickBot="1">
      <c r="A33" s="26" t="s">
        <v>10</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topLeftCell="A4" workbookViewId="0">
      <selection activeCell="A28" sqref="A1:XFD1048576"/>
    </sheetView>
  </sheetViews>
  <sheetFormatPr defaultColWidth="8.75" defaultRowHeight="16.5"/>
  <cols>
    <col min="1" max="1" width="93.5" customWidth="1"/>
  </cols>
  <sheetData>
    <row r="1" spans="1:3" ht="19.5">
      <c r="A1" s="114" t="s">
        <v>985</v>
      </c>
      <c r="B1" s="115" t="s">
        <v>27</v>
      </c>
    </row>
    <row r="2" spans="1:3" ht="19.5">
      <c r="A2" s="110" t="s">
        <v>137</v>
      </c>
    </row>
    <row r="3" spans="1:3" ht="19.5">
      <c r="A3" s="110" t="s">
        <v>52</v>
      </c>
    </row>
    <row r="4" spans="1:3" ht="19.5">
      <c r="A4" s="27" t="s">
        <v>1</v>
      </c>
    </row>
    <row r="5" spans="1:3" ht="19.5">
      <c r="A5" s="120" t="s">
        <v>962</v>
      </c>
    </row>
    <row r="6" spans="1:3" ht="19.5">
      <c r="A6" s="120" t="s">
        <v>977</v>
      </c>
    </row>
    <row r="7" spans="1:3" ht="19.5">
      <c r="A7" s="120" t="s">
        <v>983</v>
      </c>
    </row>
    <row r="8" spans="1:3" ht="19.5">
      <c r="A8" s="120" t="s">
        <v>959</v>
      </c>
    </row>
    <row r="9" spans="1:3" ht="19.5">
      <c r="A9" s="120" t="s">
        <v>984</v>
      </c>
    </row>
    <row r="10" spans="1:3" ht="19.5">
      <c r="A10" s="121" t="s">
        <v>2</v>
      </c>
    </row>
    <row r="11" spans="1:3" ht="19.5">
      <c r="A11" s="120" t="s">
        <v>971</v>
      </c>
    </row>
    <row r="12" spans="1:3" ht="97.5">
      <c r="A12" s="118" t="s">
        <v>982</v>
      </c>
    </row>
    <row r="13" spans="1:3" ht="19.5">
      <c r="A13" s="27" t="s">
        <v>4</v>
      </c>
      <c r="C13" s="11"/>
    </row>
    <row r="14" spans="1:3" ht="18.75">
      <c r="A14" s="32" t="s">
        <v>887</v>
      </c>
    </row>
    <row r="15" spans="1:3" ht="19.5">
      <c r="A15" s="33" t="s">
        <v>886</v>
      </c>
    </row>
    <row r="16" spans="1:3" ht="19.5">
      <c r="A16" s="31" t="s">
        <v>5</v>
      </c>
    </row>
    <row r="17" spans="1:1" ht="58.5">
      <c r="A17" s="33" t="s">
        <v>895</v>
      </c>
    </row>
    <row r="18" spans="1:1" ht="78">
      <c r="A18" s="33" t="s">
        <v>896</v>
      </c>
    </row>
    <row r="19" spans="1:1" ht="19.5">
      <c r="A19" s="33" t="s">
        <v>897</v>
      </c>
    </row>
    <row r="20" spans="1:1" ht="19.5">
      <c r="A20" s="33" t="s">
        <v>898</v>
      </c>
    </row>
    <row r="21" spans="1:1" ht="19.5">
      <c r="A21" s="33" t="s">
        <v>899</v>
      </c>
    </row>
    <row r="22" spans="1:1" ht="19.5">
      <c r="A22" s="33" t="s">
        <v>900</v>
      </c>
    </row>
    <row r="23" spans="1:1" ht="58.5">
      <c r="A23" s="33" t="s">
        <v>901</v>
      </c>
    </row>
    <row r="24" spans="1:1" ht="19.5">
      <c r="A24" s="33" t="s">
        <v>902</v>
      </c>
    </row>
    <row r="25" spans="1:1" ht="58.5">
      <c r="A25" s="33" t="s">
        <v>903</v>
      </c>
    </row>
    <row r="26" spans="1:1" ht="58.5">
      <c r="A26" s="33" t="s">
        <v>904</v>
      </c>
    </row>
    <row r="27" spans="1:1" ht="97.5">
      <c r="A27" s="33" t="s">
        <v>905</v>
      </c>
    </row>
    <row r="28" spans="1:1" ht="312">
      <c r="A28" s="33" t="s">
        <v>1073</v>
      </c>
    </row>
    <row r="29" spans="1:1" ht="156">
      <c r="A29" s="33" t="s">
        <v>1074</v>
      </c>
    </row>
    <row r="30" spans="1:1" ht="19.5">
      <c r="A30" s="33" t="s">
        <v>906</v>
      </c>
    </row>
    <row r="31" spans="1:1" ht="19.5">
      <c r="A31" s="33" t="s">
        <v>245</v>
      </c>
    </row>
    <row r="32" spans="1:1" ht="19.5">
      <c r="A32" s="33" t="s">
        <v>7</v>
      </c>
    </row>
    <row r="33" spans="1:1" ht="19.5">
      <c r="A33" s="27" t="s">
        <v>8</v>
      </c>
    </row>
    <row r="34" spans="1:1" ht="39">
      <c r="A34" s="33" t="s">
        <v>247</v>
      </c>
    </row>
    <row r="35" spans="1:1" ht="39" customHeight="1">
      <c r="A35" s="33" t="s">
        <v>246</v>
      </c>
    </row>
    <row r="36" spans="1:1" ht="19.5">
      <c r="A36" s="27" t="s">
        <v>9</v>
      </c>
    </row>
    <row r="37" spans="1:1" ht="58.5">
      <c r="A37" s="33" t="s">
        <v>885</v>
      </c>
    </row>
    <row r="38" spans="1:1" ht="19.5">
      <c r="A38" s="33" t="s">
        <v>26</v>
      </c>
    </row>
    <row r="39" spans="1:1" ht="39">
      <c r="A39" s="25" t="s">
        <v>12</v>
      </c>
    </row>
    <row r="40" spans="1:1" ht="20.25" thickBot="1">
      <c r="A40" s="26" t="s">
        <v>10</v>
      </c>
    </row>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12" t="s">
        <v>849</v>
      </c>
      <c r="B1" s="1" t="s">
        <v>638</v>
      </c>
    </row>
    <row r="2" spans="1:3" ht="19.5">
      <c r="A2" s="13" t="s">
        <v>135</v>
      </c>
    </row>
    <row r="3" spans="1:3" ht="19.5">
      <c r="A3" s="13" t="s">
        <v>54</v>
      </c>
    </row>
    <row r="4" spans="1:3" ht="19.5">
      <c r="A4" s="14" t="s">
        <v>1</v>
      </c>
    </row>
    <row r="5" spans="1:3" ht="19.5">
      <c r="A5" s="29" t="s">
        <v>233</v>
      </c>
    </row>
    <row r="6" spans="1:3" ht="19.5">
      <c r="A6" s="29" t="s">
        <v>239</v>
      </c>
    </row>
    <row r="7" spans="1:3" ht="19.5">
      <c r="A7" s="30" t="s">
        <v>234</v>
      </c>
    </row>
    <row r="8" spans="1:3" ht="19.5">
      <c r="A8" s="30" t="s">
        <v>235</v>
      </c>
    </row>
    <row r="9" spans="1:3" ht="19.5">
      <c r="A9" s="30" t="s">
        <v>236</v>
      </c>
    </row>
    <row r="10" spans="1:3" ht="19.5">
      <c r="A10" s="28" t="s">
        <v>2</v>
      </c>
    </row>
    <row r="11" spans="1:3" ht="19.5">
      <c r="A11" s="29" t="s">
        <v>240</v>
      </c>
    </row>
    <row r="12" spans="1:3" ht="78">
      <c r="A12" s="10" t="s">
        <v>948</v>
      </c>
    </row>
    <row r="13" spans="1:3" ht="19.5">
      <c r="A13" s="14" t="s">
        <v>4</v>
      </c>
      <c r="C13" s="11"/>
    </row>
    <row r="14" spans="1:3" ht="18.75">
      <c r="A14" s="17" t="s">
        <v>139</v>
      </c>
    </row>
    <row r="15" spans="1:3" ht="19.5">
      <c r="A15" s="10" t="s">
        <v>55</v>
      </c>
    </row>
    <row r="16" spans="1:3" ht="19.5">
      <c r="A16" s="9" t="s">
        <v>140</v>
      </c>
    </row>
    <row r="17" spans="1:1" ht="39">
      <c r="A17" s="19" t="s">
        <v>479</v>
      </c>
    </row>
    <row r="18" spans="1:1" ht="19.5">
      <c r="A18" s="19" t="s">
        <v>850</v>
      </c>
    </row>
    <row r="19" spans="1:1" ht="39">
      <c r="A19" s="19" t="s">
        <v>851</v>
      </c>
    </row>
    <row r="20" spans="1:1" ht="58.5">
      <c r="A20" s="19" t="s">
        <v>852</v>
      </c>
    </row>
    <row r="21" spans="1:1" ht="39">
      <c r="A21" s="19" t="s">
        <v>853</v>
      </c>
    </row>
    <row r="22" spans="1:1" ht="39">
      <c r="A22" s="19" t="s">
        <v>854</v>
      </c>
    </row>
    <row r="23" spans="1:1" ht="39">
      <c r="A23" s="19" t="s">
        <v>855</v>
      </c>
    </row>
    <row r="24" spans="1:1" ht="19.5">
      <c r="A24" s="19" t="s">
        <v>856</v>
      </c>
    </row>
    <row r="25" spans="1:1" ht="39">
      <c r="A25" s="19" t="s">
        <v>857</v>
      </c>
    </row>
    <row r="26" spans="1:1" ht="39">
      <c r="A26" s="19" t="s">
        <v>858</v>
      </c>
    </row>
    <row r="27" spans="1:1" ht="39">
      <c r="A27" s="19" t="s">
        <v>859</v>
      </c>
    </row>
    <row r="28" spans="1:1" ht="39">
      <c r="A28" s="19" t="s">
        <v>860</v>
      </c>
    </row>
    <row r="29" spans="1:1" ht="39">
      <c r="A29" s="19" t="s">
        <v>861</v>
      </c>
    </row>
    <row r="30" spans="1:1" ht="39">
      <c r="A30" s="19" t="s">
        <v>862</v>
      </c>
    </row>
    <row r="31" spans="1:1" ht="39">
      <c r="A31" s="19" t="s">
        <v>863</v>
      </c>
    </row>
    <row r="32" spans="1:1" ht="39">
      <c r="A32" s="19" t="s">
        <v>864</v>
      </c>
    </row>
    <row r="33" spans="1:1" ht="39">
      <c r="A33" s="19" t="s">
        <v>865</v>
      </c>
    </row>
    <row r="34" spans="1:1" ht="39">
      <c r="A34" s="19" t="s">
        <v>866</v>
      </c>
    </row>
    <row r="35" spans="1:1" ht="19.5">
      <c r="A35" s="19" t="s">
        <v>867</v>
      </c>
    </row>
    <row r="36" spans="1:1" ht="39">
      <c r="A36" s="19" t="s">
        <v>868</v>
      </c>
    </row>
    <row r="37" spans="1:1" ht="19.5">
      <c r="A37" s="19" t="s">
        <v>869</v>
      </c>
    </row>
    <row r="38" spans="1:1" ht="19.5">
      <c r="A38" s="19" t="s">
        <v>870</v>
      </c>
    </row>
    <row r="39" spans="1:1" ht="19.5">
      <c r="A39" s="19" t="s">
        <v>871</v>
      </c>
    </row>
    <row r="40" spans="1:1" ht="39">
      <c r="A40" s="19" t="s">
        <v>872</v>
      </c>
    </row>
    <row r="41" spans="1:1" ht="19.5">
      <c r="A41" s="10" t="s">
        <v>873</v>
      </c>
    </row>
    <row r="42" spans="1:1" ht="58.5">
      <c r="A42" s="10" t="s">
        <v>874</v>
      </c>
    </row>
    <row r="43" spans="1:1" ht="19.5">
      <c r="A43" s="10" t="s">
        <v>875</v>
      </c>
    </row>
    <row r="44" spans="1:1" ht="19.5">
      <c r="A44" s="10" t="s">
        <v>876</v>
      </c>
    </row>
    <row r="45" spans="1:1" ht="19.5">
      <c r="A45" s="10" t="s">
        <v>7</v>
      </c>
    </row>
    <row r="46" spans="1:1" ht="19.5">
      <c r="A46" s="14" t="s">
        <v>8</v>
      </c>
    </row>
    <row r="47" spans="1:1" ht="39">
      <c r="A47" s="10" t="s">
        <v>877</v>
      </c>
    </row>
    <row r="48" spans="1:1" ht="39">
      <c r="A48" s="10" t="s">
        <v>878</v>
      </c>
    </row>
    <row r="49" spans="1:1" ht="19.5">
      <c r="A49" s="14" t="s">
        <v>9</v>
      </c>
    </row>
    <row r="50" spans="1:1" ht="39">
      <c r="A50" s="10" t="s">
        <v>879</v>
      </c>
    </row>
    <row r="51" spans="1:1" ht="19.5">
      <c r="A51" s="10" t="s">
        <v>880</v>
      </c>
    </row>
    <row r="52" spans="1:1" ht="39">
      <c r="A52" s="15" t="s">
        <v>881</v>
      </c>
    </row>
    <row r="53" spans="1:1" ht="20.25" thickBot="1">
      <c r="A53" s="16" t="s">
        <v>10</v>
      </c>
    </row>
    <row r="60" spans="1:1" ht="39" customHeight="1"/>
  </sheetData>
  <phoneticPr fontId="14"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topLeftCell="A25" workbookViewId="0">
      <selection activeCell="A25" sqref="A1:XFD1048576"/>
    </sheetView>
  </sheetViews>
  <sheetFormatPr defaultColWidth="8.75" defaultRowHeight="16.5"/>
  <cols>
    <col min="1" max="1" width="104.5" customWidth="1"/>
  </cols>
  <sheetData>
    <row r="1" spans="1:3" ht="19.5">
      <c r="A1" s="114" t="s">
        <v>986</v>
      </c>
      <c r="B1" s="115" t="s">
        <v>27</v>
      </c>
    </row>
    <row r="2" spans="1:3" ht="19.5">
      <c r="A2" s="110" t="s">
        <v>526</v>
      </c>
    </row>
    <row r="3" spans="1:3" ht="19.5">
      <c r="A3" s="110" t="s">
        <v>54</v>
      </c>
    </row>
    <row r="4" spans="1:3" ht="19.5">
      <c r="A4" s="27" t="s">
        <v>1</v>
      </c>
    </row>
    <row r="5" spans="1:3" ht="19.5">
      <c r="A5" s="120" t="s">
        <v>962</v>
      </c>
    </row>
    <row r="6" spans="1:3" ht="19.5">
      <c r="A6" s="120" t="s">
        <v>963</v>
      </c>
    </row>
    <row r="7" spans="1:3" ht="19.5">
      <c r="A7" s="120" t="s">
        <v>987</v>
      </c>
    </row>
    <row r="8" spans="1:3" ht="19.5">
      <c r="A8" s="120" t="s">
        <v>959</v>
      </c>
    </row>
    <row r="9" spans="1:3" ht="19.5">
      <c r="A9" s="120" t="s">
        <v>965</v>
      </c>
    </row>
    <row r="10" spans="1:3" ht="19.5">
      <c r="A10" s="121" t="s">
        <v>2</v>
      </c>
    </row>
    <row r="11" spans="1:3" ht="19.5">
      <c r="A11" s="120" t="s">
        <v>971</v>
      </c>
    </row>
    <row r="12" spans="1:3" ht="78">
      <c r="A12" s="118" t="s">
        <v>988</v>
      </c>
    </row>
    <row r="13" spans="1:3" ht="19.5">
      <c r="A13" s="27" t="s">
        <v>4</v>
      </c>
      <c r="C13" s="11"/>
    </row>
    <row r="14" spans="1:3" ht="18.75">
      <c r="A14" s="32" t="s">
        <v>139</v>
      </c>
    </row>
    <row r="15" spans="1:3" ht="19.5">
      <c r="A15" s="33" t="s">
        <v>55</v>
      </c>
    </row>
    <row r="16" spans="1:3" ht="19.5">
      <c r="A16" s="31" t="s">
        <v>140</v>
      </c>
    </row>
    <row r="17" spans="1:1" ht="39">
      <c r="A17" s="33" t="s">
        <v>479</v>
      </c>
    </row>
    <row r="18" spans="1:1" ht="78">
      <c r="A18" s="33" t="s">
        <v>482</v>
      </c>
    </row>
    <row r="19" spans="1:1" ht="58.5">
      <c r="A19" s="33" t="s">
        <v>483</v>
      </c>
    </row>
    <row r="20" spans="1:1" ht="39">
      <c r="A20" s="33" t="s">
        <v>484</v>
      </c>
    </row>
    <row r="21" spans="1:1" ht="58.5">
      <c r="A21" s="33" t="s">
        <v>485</v>
      </c>
    </row>
    <row r="22" spans="1:1" ht="39">
      <c r="A22" s="33" t="s">
        <v>486</v>
      </c>
    </row>
    <row r="23" spans="1:1" ht="19.5">
      <c r="A23" s="33" t="s">
        <v>480</v>
      </c>
    </row>
    <row r="24" spans="1:1" ht="19.5">
      <c r="A24" s="33" t="s">
        <v>481</v>
      </c>
    </row>
    <row r="25" spans="1:1" ht="58.5">
      <c r="A25" s="33" t="s">
        <v>487</v>
      </c>
    </row>
    <row r="26" spans="1:1" ht="19.5">
      <c r="A26" s="33" t="s">
        <v>40</v>
      </c>
    </row>
    <row r="27" spans="1:1" ht="58.5">
      <c r="A27" s="33" t="s">
        <v>488</v>
      </c>
    </row>
    <row r="28" spans="1:1" ht="19.5">
      <c r="A28" s="33" t="s">
        <v>56</v>
      </c>
    </row>
    <row r="29" spans="1:1" ht="19.5">
      <c r="A29" s="33" t="s">
        <v>1075</v>
      </c>
    </row>
    <row r="30" spans="1:1" ht="19.5">
      <c r="A30" s="33" t="s">
        <v>7</v>
      </c>
    </row>
    <row r="31" spans="1:1" ht="19.5">
      <c r="A31" s="27" t="s">
        <v>8</v>
      </c>
    </row>
    <row r="32" spans="1:1" ht="39">
      <c r="A32" s="33" t="s">
        <v>248</v>
      </c>
    </row>
    <row r="33" spans="1:1" ht="39">
      <c r="A33" s="33" t="s">
        <v>477</v>
      </c>
    </row>
    <row r="34" spans="1:1" ht="19.5">
      <c r="A34" s="27" t="s">
        <v>9</v>
      </c>
    </row>
    <row r="35" spans="1:1" ht="39">
      <c r="A35" s="33" t="s">
        <v>489</v>
      </c>
    </row>
    <row r="36" spans="1:1" ht="19.5">
      <c r="A36" s="33" t="s">
        <v>53</v>
      </c>
    </row>
    <row r="37" spans="1:1" ht="39">
      <c r="A37" s="25" t="s">
        <v>44</v>
      </c>
    </row>
    <row r="38" spans="1:1" ht="20.25" thickBot="1">
      <c r="A38" s="2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5" workbookViewId="0">
      <selection activeCell="A12" sqref="A12"/>
    </sheetView>
  </sheetViews>
  <sheetFormatPr defaultRowHeight="16.5"/>
  <cols>
    <col min="1" max="1" width="94.875" customWidth="1"/>
  </cols>
  <sheetData>
    <row r="1" spans="1:3" ht="39">
      <c r="A1" s="22" t="s">
        <v>1076</v>
      </c>
      <c r="B1" s="1" t="s">
        <v>13</v>
      </c>
    </row>
    <row r="2" spans="1:3" ht="19.5">
      <c r="A2" s="13" t="s">
        <v>491</v>
      </c>
    </row>
    <row r="3" spans="1:3" ht="19.5">
      <c r="A3" s="13" t="s">
        <v>114</v>
      </c>
    </row>
    <row r="4" spans="1:3" ht="19.5">
      <c r="A4" s="14" t="s">
        <v>1</v>
      </c>
    </row>
    <row r="5" spans="1:3" ht="19.5">
      <c r="A5" s="108" t="s">
        <v>962</v>
      </c>
    </row>
    <row r="6" spans="1:3" ht="19.5">
      <c r="A6" s="108" t="s">
        <v>963</v>
      </c>
    </row>
    <row r="7" spans="1:3" ht="19.5">
      <c r="A7" s="108" t="s">
        <v>987</v>
      </c>
    </row>
    <row r="8" spans="1:3" ht="19.5">
      <c r="A8" s="108" t="s">
        <v>959</v>
      </c>
    </row>
    <row r="9" spans="1:3" ht="19.5">
      <c r="A9" s="108" t="s">
        <v>965</v>
      </c>
    </row>
    <row r="10" spans="1:3" ht="19.5">
      <c r="A10" s="28" t="s">
        <v>2</v>
      </c>
    </row>
    <row r="11" spans="1:3" ht="19.5">
      <c r="A11" s="29" t="s">
        <v>240</v>
      </c>
    </row>
    <row r="12" spans="1:3" ht="97.5">
      <c r="A12" s="118" t="s">
        <v>966</v>
      </c>
    </row>
    <row r="13" spans="1:3" ht="19.5">
      <c r="A13" s="14" t="s">
        <v>4</v>
      </c>
      <c r="C13" s="11"/>
    </row>
    <row r="14" spans="1:3" ht="39">
      <c r="A14" s="10" t="s">
        <v>115</v>
      </c>
    </row>
    <row r="15" spans="1:3" ht="19.5">
      <c r="A15" s="10" t="s">
        <v>116</v>
      </c>
    </row>
    <row r="16" spans="1:3" ht="19.5">
      <c r="A16" s="9" t="s">
        <v>117</v>
      </c>
    </row>
    <row r="17" spans="1:1" ht="19.5">
      <c r="A17" s="10" t="s">
        <v>118</v>
      </c>
    </row>
    <row r="18" spans="1:1" ht="58.5">
      <c r="A18" s="10" t="s">
        <v>130</v>
      </c>
    </row>
    <row r="19" spans="1:1" ht="19.5">
      <c r="A19" s="10" t="s">
        <v>119</v>
      </c>
    </row>
    <row r="20" spans="1:1" ht="19.5">
      <c r="A20" s="10" t="s">
        <v>120</v>
      </c>
    </row>
    <row r="21" spans="1:1" ht="19.5">
      <c r="A21" s="10" t="s">
        <v>121</v>
      </c>
    </row>
    <row r="22" spans="1:1" ht="39">
      <c r="A22" s="10" t="s">
        <v>122</v>
      </c>
    </row>
    <row r="23" spans="1:1" ht="39">
      <c r="A23" s="10" t="s">
        <v>123</v>
      </c>
    </row>
    <row r="24" spans="1:1" ht="78">
      <c r="A24" s="10" t="s">
        <v>124</v>
      </c>
    </row>
    <row r="25" spans="1:1" ht="39">
      <c r="A25" s="10" t="s">
        <v>125</v>
      </c>
    </row>
    <row r="26" spans="1:1" ht="19.5">
      <c r="A26" s="10" t="s">
        <v>126</v>
      </c>
    </row>
    <row r="27" spans="1:1" ht="39">
      <c r="A27" s="10" t="s">
        <v>127</v>
      </c>
    </row>
    <row r="28" spans="1:1" ht="39">
      <c r="A28" s="10" t="s">
        <v>128</v>
      </c>
    </row>
    <row r="29" spans="1:1" ht="39">
      <c r="A29" s="10" t="s">
        <v>129</v>
      </c>
    </row>
    <row r="30" spans="1:1" ht="19.5">
      <c r="A30" s="9" t="s">
        <v>251</v>
      </c>
    </row>
    <row r="31" spans="1:1" ht="58.5">
      <c r="A31" s="10" t="s">
        <v>249</v>
      </c>
    </row>
    <row r="32" spans="1:1" ht="19.5">
      <c r="A32" s="9" t="s">
        <v>56</v>
      </c>
    </row>
    <row r="33" spans="1:1" ht="19.5">
      <c r="A33" s="9" t="s">
        <v>242</v>
      </c>
    </row>
    <row r="34" spans="1:1" ht="19.5">
      <c r="A34" s="9" t="s">
        <v>7</v>
      </c>
    </row>
    <row r="35" spans="1:1" ht="19.5">
      <c r="A35" s="14" t="s">
        <v>8</v>
      </c>
    </row>
    <row r="36" spans="1:1" ht="39">
      <c r="A36" s="10" t="s">
        <v>248</v>
      </c>
    </row>
    <row r="37" spans="1:1" ht="39">
      <c r="A37" s="10" t="s">
        <v>250</v>
      </c>
    </row>
    <row r="38" spans="1:1" ht="19.5">
      <c r="A38" s="14" t="s">
        <v>9</v>
      </c>
    </row>
    <row r="39" spans="1:1" ht="39">
      <c r="A39" s="10" t="s">
        <v>131</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A12" sqref="A12"/>
    </sheetView>
  </sheetViews>
  <sheetFormatPr defaultColWidth="9" defaultRowHeight="16.5"/>
  <cols>
    <col min="1" max="1" width="94.875" customWidth="1"/>
  </cols>
  <sheetData>
    <row r="1" spans="1:3" ht="19.5">
      <c r="A1" s="12" t="s">
        <v>989</v>
      </c>
      <c r="B1" s="1" t="s">
        <v>13</v>
      </c>
    </row>
    <row r="2" spans="1:3" ht="19.5">
      <c r="A2" s="13" t="s">
        <v>491</v>
      </c>
    </row>
    <row r="3" spans="1:3" ht="19.5">
      <c r="A3" s="13" t="s">
        <v>490</v>
      </c>
    </row>
    <row r="4" spans="1:3" ht="19.5">
      <c r="A4" s="14" t="s">
        <v>1</v>
      </c>
    </row>
    <row r="5" spans="1:3" ht="19.5">
      <c r="A5" s="108" t="s">
        <v>962</v>
      </c>
    </row>
    <row r="6" spans="1:3" ht="19.5">
      <c r="A6" s="108" t="s">
        <v>963</v>
      </c>
    </row>
    <row r="7" spans="1:3" ht="19.5">
      <c r="A7" s="108" t="s">
        <v>987</v>
      </c>
    </row>
    <row r="8" spans="1:3" ht="19.5">
      <c r="A8" s="108" t="s">
        <v>959</v>
      </c>
    </row>
    <row r="9" spans="1:3" ht="19.5">
      <c r="A9" s="108" t="s">
        <v>965</v>
      </c>
    </row>
    <row r="10" spans="1:3" ht="19.5">
      <c r="A10" s="109" t="s">
        <v>2</v>
      </c>
    </row>
    <row r="11" spans="1:3" ht="19.5">
      <c r="A11" s="108" t="s">
        <v>971</v>
      </c>
    </row>
    <row r="12" spans="1:3" ht="97.5">
      <c r="A12" s="106" t="s">
        <v>966</v>
      </c>
    </row>
    <row r="13" spans="1:3" ht="19.5">
      <c r="A13" s="14" t="s">
        <v>4</v>
      </c>
      <c r="C13" s="11"/>
    </row>
    <row r="14" spans="1:3" ht="19.5">
      <c r="A14" s="10" t="s">
        <v>492</v>
      </c>
    </row>
    <row r="15" spans="1:3" ht="19.5">
      <c r="A15" s="10" t="s">
        <v>116</v>
      </c>
    </row>
    <row r="16" spans="1:3" ht="19.5">
      <c r="A16" s="9" t="s">
        <v>117</v>
      </c>
    </row>
    <row r="17" spans="1:1" ht="19.5">
      <c r="A17" s="10" t="s">
        <v>493</v>
      </c>
    </row>
    <row r="18" spans="1:1" ht="58.5">
      <c r="A18" s="10" t="s">
        <v>504</v>
      </c>
    </row>
    <row r="19" spans="1:1" ht="58.5">
      <c r="A19" s="10" t="s">
        <v>503</v>
      </c>
    </row>
    <row r="20" spans="1:1" ht="97.5">
      <c r="A20" s="10" t="s">
        <v>502</v>
      </c>
    </row>
    <row r="21" spans="1:1" ht="58.5">
      <c r="A21" s="10" t="s">
        <v>501</v>
      </c>
    </row>
    <row r="22" spans="1:1" ht="19.5">
      <c r="A22" s="10" t="s">
        <v>494</v>
      </c>
    </row>
    <row r="23" spans="1:1" ht="58.5">
      <c r="A23" s="10" t="s">
        <v>500</v>
      </c>
    </row>
    <row r="24" spans="1:1" ht="58.5">
      <c r="A24" s="10" t="s">
        <v>498</v>
      </c>
    </row>
    <row r="25" spans="1:1" ht="58.5">
      <c r="A25" s="10" t="s">
        <v>499</v>
      </c>
    </row>
    <row r="26" spans="1:1" ht="19.5">
      <c r="A26" s="9" t="s">
        <v>495</v>
      </c>
    </row>
    <row r="27" spans="1:1" ht="19.5">
      <c r="A27" s="10" t="s">
        <v>496</v>
      </c>
    </row>
    <row r="28" spans="1:1" ht="19.5">
      <c r="A28" s="9" t="s">
        <v>56</v>
      </c>
    </row>
    <row r="29" spans="1:1" ht="19.5">
      <c r="A29" s="9" t="s">
        <v>242</v>
      </c>
    </row>
    <row r="30" spans="1:1" ht="19.5">
      <c r="A30" s="9" t="s">
        <v>7</v>
      </c>
    </row>
    <row r="31" spans="1:1" ht="19.5">
      <c r="A31" s="14" t="s">
        <v>8</v>
      </c>
    </row>
    <row r="32" spans="1:1" ht="39">
      <c r="A32" s="10" t="s">
        <v>248</v>
      </c>
    </row>
    <row r="33" spans="1:1" ht="39">
      <c r="A33" s="10" t="s">
        <v>477</v>
      </c>
    </row>
    <row r="34" spans="1:1" ht="19.5">
      <c r="A34" s="14" t="s">
        <v>9</v>
      </c>
    </row>
    <row r="35" spans="1:1" ht="19.5">
      <c r="A35" s="10" t="s">
        <v>497</v>
      </c>
    </row>
    <row r="36" spans="1:1" ht="19.5">
      <c r="A36" s="10" t="s">
        <v>43</v>
      </c>
    </row>
    <row r="37" spans="1:1" ht="39">
      <c r="A37" s="15" t="s">
        <v>12</v>
      </c>
    </row>
    <row r="38" spans="1:1" ht="20.25" thickBot="1">
      <c r="A38"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2" t="s">
        <v>592</v>
      </c>
      <c r="B1" s="1" t="s">
        <v>13</v>
      </c>
    </row>
    <row r="2" spans="1:3" ht="19.5">
      <c r="A2" s="13" t="s">
        <v>135</v>
      </c>
    </row>
    <row r="3" spans="1:3" ht="19.5">
      <c r="A3" s="13" t="s">
        <v>593</v>
      </c>
    </row>
    <row r="4" spans="1:3" ht="19.5">
      <c r="A4" s="14" t="s">
        <v>1</v>
      </c>
    </row>
    <row r="5" spans="1:3" ht="19.5">
      <c r="A5" s="9" t="s">
        <v>231</v>
      </c>
    </row>
    <row r="6" spans="1:3" ht="19.5">
      <c r="A6" s="9" t="s">
        <v>594</v>
      </c>
    </row>
    <row r="7" spans="1:3" ht="19.5">
      <c r="A7" s="24" t="s">
        <v>595</v>
      </c>
    </row>
    <row r="8" spans="1:3" ht="19.5">
      <c r="A8" s="24" t="s">
        <v>596</v>
      </c>
    </row>
    <row r="9" spans="1:3" ht="19.5">
      <c r="A9" s="24" t="s">
        <v>597</v>
      </c>
    </row>
    <row r="10" spans="1:3" ht="19.5">
      <c r="A10" s="14" t="s">
        <v>2</v>
      </c>
    </row>
    <row r="11" spans="1:3" ht="19.5">
      <c r="A11" s="9" t="s">
        <v>598</v>
      </c>
    </row>
    <row r="12" spans="1:3" ht="78">
      <c r="A12" s="10" t="s">
        <v>948</v>
      </c>
    </row>
    <row r="13" spans="1:3" ht="19.5">
      <c r="A13" s="14" t="s">
        <v>4</v>
      </c>
      <c r="C13" s="11"/>
    </row>
    <row r="14" spans="1:3" ht="39">
      <c r="A14" s="10" t="s">
        <v>599</v>
      </c>
    </row>
    <row r="15" spans="1:3" ht="19.5">
      <c r="A15" s="10" t="s">
        <v>600</v>
      </c>
    </row>
    <row r="16" spans="1:3" ht="19.5">
      <c r="A16" s="9" t="s">
        <v>5</v>
      </c>
    </row>
    <row r="17" spans="1:1" ht="78">
      <c r="A17" s="10" t="s">
        <v>601</v>
      </c>
    </row>
    <row r="18" spans="1:1" ht="97.5">
      <c r="A18" s="10" t="s">
        <v>602</v>
      </c>
    </row>
    <row r="19" spans="1:1" ht="19.5">
      <c r="A19" s="10" t="s">
        <v>603</v>
      </c>
    </row>
    <row r="20" spans="1:1" ht="39">
      <c r="A20" s="10" t="s">
        <v>604</v>
      </c>
    </row>
    <row r="21" spans="1:1" ht="39">
      <c r="A21" s="10" t="s">
        <v>605</v>
      </c>
    </row>
    <row r="22" spans="1:1" ht="39">
      <c r="A22" s="10" t="s">
        <v>606</v>
      </c>
    </row>
    <row r="23" spans="1:1" ht="78">
      <c r="A23" s="10" t="s">
        <v>607</v>
      </c>
    </row>
    <row r="24" spans="1:1" ht="19.5">
      <c r="A24" s="10" t="s">
        <v>608</v>
      </c>
    </row>
    <row r="25" spans="1:1" ht="19.5">
      <c r="A25" s="10" t="s">
        <v>609</v>
      </c>
    </row>
    <row r="26" spans="1:1" ht="19.5">
      <c r="A26" s="10" t="s">
        <v>610</v>
      </c>
    </row>
    <row r="27" spans="1:1" ht="39">
      <c r="A27" s="10" t="s">
        <v>611</v>
      </c>
    </row>
    <row r="28" spans="1:1" ht="117">
      <c r="A28" s="10" t="s">
        <v>612</v>
      </c>
    </row>
    <row r="29" spans="1:1" ht="58.5">
      <c r="A29" s="10" t="s">
        <v>613</v>
      </c>
    </row>
    <row r="30" spans="1:1" ht="39">
      <c r="A30" s="10" t="s">
        <v>614</v>
      </c>
    </row>
    <row r="31" spans="1:1" ht="19.5">
      <c r="A31" s="10" t="s">
        <v>615</v>
      </c>
    </row>
    <row r="32" spans="1:1" ht="19.5">
      <c r="A32" s="10" t="s">
        <v>616</v>
      </c>
    </row>
    <row r="33" spans="1:1" ht="58.5">
      <c r="A33" s="10" t="s">
        <v>617</v>
      </c>
    </row>
    <row r="34" spans="1:1" ht="97.5">
      <c r="A34" s="10" t="s">
        <v>618</v>
      </c>
    </row>
    <row r="35" spans="1:1" ht="58.5">
      <c r="A35" s="10" t="s">
        <v>619</v>
      </c>
    </row>
    <row r="36" spans="1:1" ht="19.5">
      <c r="A36" s="10" t="s">
        <v>620</v>
      </c>
    </row>
    <row r="37" spans="1:1" ht="58.5">
      <c r="A37" s="10" t="s">
        <v>621</v>
      </c>
    </row>
    <row r="38" spans="1:1" ht="39">
      <c r="A38" s="10" t="s">
        <v>622</v>
      </c>
    </row>
    <row r="39" spans="1:1" ht="19.5">
      <c r="A39" s="10" t="s">
        <v>623</v>
      </c>
    </row>
    <row r="40" spans="1:1" ht="58.5">
      <c r="A40" s="10" t="s">
        <v>624</v>
      </c>
    </row>
    <row r="41" spans="1:1" ht="19.5">
      <c r="A41" s="10" t="s">
        <v>625</v>
      </c>
    </row>
    <row r="42" spans="1:1" ht="58.5">
      <c r="A42" s="10" t="s">
        <v>626</v>
      </c>
    </row>
    <row r="43" spans="1:1" ht="58.5">
      <c r="A43" s="10" t="s">
        <v>627</v>
      </c>
    </row>
    <row r="44" spans="1:1" ht="19.5">
      <c r="A44" s="9" t="s">
        <v>628</v>
      </c>
    </row>
    <row r="45" spans="1:1" ht="19.5">
      <c r="A45" s="31" t="s">
        <v>629</v>
      </c>
    </row>
    <row r="46" spans="1:1" ht="19.5">
      <c r="A46" s="31" t="s">
        <v>630</v>
      </c>
    </row>
    <row r="47" spans="1:1" ht="19.5">
      <c r="A47" s="31" t="s">
        <v>631</v>
      </c>
    </row>
    <row r="48" spans="1:1" ht="19.5">
      <c r="A48" s="31" t="s">
        <v>7</v>
      </c>
    </row>
    <row r="49" spans="1:1" ht="19.5">
      <c r="A49" s="27" t="s">
        <v>8</v>
      </c>
    </row>
    <row r="50" spans="1:1" ht="39">
      <c r="A50" s="33" t="s">
        <v>632</v>
      </c>
    </row>
    <row r="51" spans="1:1" ht="39">
      <c r="A51" s="33" t="s">
        <v>633</v>
      </c>
    </row>
    <row r="52" spans="1:1" ht="19.5">
      <c r="A52" s="27" t="s">
        <v>9</v>
      </c>
    </row>
    <row r="53" spans="1:1" ht="19.5">
      <c r="A53" s="33" t="s">
        <v>634</v>
      </c>
    </row>
    <row r="54" spans="1:1" ht="19.5">
      <c r="A54" s="33" t="s">
        <v>635</v>
      </c>
    </row>
    <row r="55" spans="1:1" ht="39">
      <c r="A55" s="25" t="s">
        <v>636</v>
      </c>
    </row>
    <row r="56" spans="1:1" ht="20.25"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5"/>
  <cols>
    <col min="1" max="1" width="94.875" customWidth="1"/>
  </cols>
  <sheetData>
    <row r="1" spans="1:3" ht="19.5">
      <c r="A1" s="12" t="s">
        <v>990</v>
      </c>
      <c r="B1" s="1" t="s">
        <v>13</v>
      </c>
    </row>
    <row r="2" spans="1:3" ht="19.5">
      <c r="A2" s="13" t="s">
        <v>491</v>
      </c>
    </row>
    <row r="3" spans="1:3" ht="19.5">
      <c r="A3" s="13" t="s">
        <v>506</v>
      </c>
    </row>
    <row r="4" spans="1:3" ht="19.5">
      <c r="A4" s="14" t="s">
        <v>1</v>
      </c>
    </row>
    <row r="5" spans="1:3" ht="19.5">
      <c r="A5" s="108" t="s">
        <v>962</v>
      </c>
    </row>
    <row r="6" spans="1:3" ht="19.5">
      <c r="A6" s="108" t="s">
        <v>963</v>
      </c>
    </row>
    <row r="7" spans="1:3" ht="19.5">
      <c r="A7" s="108" t="s">
        <v>987</v>
      </c>
    </row>
    <row r="8" spans="1:3" ht="19.5">
      <c r="A8" s="108" t="s">
        <v>959</v>
      </c>
    </row>
    <row r="9" spans="1:3" ht="19.5">
      <c r="A9" s="108" t="s">
        <v>965</v>
      </c>
    </row>
    <row r="10" spans="1:3" ht="19.5">
      <c r="A10" s="109" t="s">
        <v>2</v>
      </c>
    </row>
    <row r="11" spans="1:3" ht="19.5">
      <c r="A11" s="108" t="s">
        <v>971</v>
      </c>
    </row>
    <row r="12" spans="1:3" ht="97.5">
      <c r="A12" s="106" t="s">
        <v>972</v>
      </c>
    </row>
    <row r="13" spans="1:3" ht="19.5">
      <c r="A13" s="14" t="s">
        <v>4</v>
      </c>
      <c r="C13" s="11"/>
    </row>
    <row r="14" spans="1:3" ht="19.5">
      <c r="A14" s="10" t="s">
        <v>507</v>
      </c>
    </row>
    <row r="15" spans="1:3" ht="19.5">
      <c r="A15" s="10" t="s">
        <v>116</v>
      </c>
    </row>
    <row r="16" spans="1:3" ht="19.5">
      <c r="A16" s="9" t="s">
        <v>117</v>
      </c>
    </row>
    <row r="17" spans="1:1" ht="58.5">
      <c r="A17" s="10" t="s">
        <v>512</v>
      </c>
    </row>
    <row r="18" spans="1:1" ht="78">
      <c r="A18" s="10" t="s">
        <v>513</v>
      </c>
    </row>
    <row r="19" spans="1:1" ht="19.5">
      <c r="A19" s="10" t="s">
        <v>509</v>
      </c>
    </row>
    <row r="20" spans="1:1" ht="19.5">
      <c r="A20" s="10" t="s">
        <v>510</v>
      </c>
    </row>
    <row r="21" spans="1:1" ht="19.5">
      <c r="A21" s="9" t="s">
        <v>505</v>
      </c>
    </row>
    <row r="22" spans="1:1" ht="19.5">
      <c r="A22" s="10" t="s">
        <v>508</v>
      </c>
    </row>
    <row r="23" spans="1:1" ht="19.5">
      <c r="A23" s="9" t="s">
        <v>56</v>
      </c>
    </row>
    <row r="24" spans="1:1" ht="19.5">
      <c r="A24" s="9" t="s">
        <v>242</v>
      </c>
    </row>
    <row r="25" spans="1:1" ht="19.5">
      <c r="A25" s="9" t="s">
        <v>7</v>
      </c>
    </row>
    <row r="26" spans="1:1" ht="19.5">
      <c r="A26" s="14" t="s">
        <v>8</v>
      </c>
    </row>
    <row r="27" spans="1:1" ht="39">
      <c r="A27" s="10" t="s">
        <v>248</v>
      </c>
    </row>
    <row r="28" spans="1:1" ht="39">
      <c r="A28" s="10" t="s">
        <v>477</v>
      </c>
    </row>
    <row r="29" spans="1:1" ht="19.5">
      <c r="A29" s="14" t="s">
        <v>9</v>
      </c>
    </row>
    <row r="30" spans="1:1" ht="19.5">
      <c r="A30" s="10" t="s">
        <v>511</v>
      </c>
    </row>
    <row r="31" spans="1:1" ht="19.5">
      <c r="A31" s="10" t="s">
        <v>43</v>
      </c>
    </row>
    <row r="32" spans="1:1" ht="39">
      <c r="A32" s="15" t="s">
        <v>12</v>
      </c>
    </row>
    <row r="33" spans="1:1" ht="20.25" thickBot="1">
      <c r="A33" s="16" t="s">
        <v>10</v>
      </c>
    </row>
  </sheetData>
  <phoneticPr fontId="14"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topLeftCell="A28" zoomScaleNormal="100" workbookViewId="0">
      <selection activeCell="B1" sqref="B1"/>
    </sheetView>
  </sheetViews>
  <sheetFormatPr defaultRowHeight="16.5"/>
  <cols>
    <col min="1" max="1" width="98.375" customWidth="1"/>
  </cols>
  <sheetData>
    <row r="1" spans="1:3" ht="19.5">
      <c r="A1" s="12" t="s">
        <v>991</v>
      </c>
      <c r="B1" s="1" t="s">
        <v>13</v>
      </c>
    </row>
    <row r="2" spans="1:3" ht="19.5">
      <c r="A2" s="13" t="s">
        <v>526</v>
      </c>
    </row>
    <row r="3" spans="1:3" ht="19.5">
      <c r="A3" s="13" t="s">
        <v>111</v>
      </c>
    </row>
    <row r="4" spans="1:3" ht="19.5">
      <c r="A4" s="14" t="s">
        <v>1</v>
      </c>
    </row>
    <row r="5" spans="1:3" ht="19.5">
      <c r="A5" s="108" t="s">
        <v>962</v>
      </c>
    </row>
    <row r="6" spans="1:3" ht="19.5">
      <c r="A6" s="108" t="s">
        <v>963</v>
      </c>
    </row>
    <row r="7" spans="1:3" ht="19.5">
      <c r="A7" s="108" t="s">
        <v>987</v>
      </c>
    </row>
    <row r="8" spans="1:3" ht="19.5">
      <c r="A8" s="108" t="s">
        <v>959</v>
      </c>
    </row>
    <row r="9" spans="1:3" ht="19.5">
      <c r="A9" s="108" t="s">
        <v>965</v>
      </c>
    </row>
    <row r="10" spans="1:3" ht="19.5">
      <c r="A10" s="109" t="s">
        <v>2</v>
      </c>
    </row>
    <row r="11" spans="1:3" ht="19.5">
      <c r="A11" s="108" t="s">
        <v>971</v>
      </c>
    </row>
    <row r="12" spans="1:3" ht="97.5">
      <c r="A12" s="106" t="s">
        <v>972</v>
      </c>
    </row>
    <row r="13" spans="1:3" ht="19.5">
      <c r="A13" s="14" t="s">
        <v>4</v>
      </c>
      <c r="C13" s="11"/>
    </row>
    <row r="14" spans="1:3" ht="18.75">
      <c r="A14" s="17" t="s">
        <v>515</v>
      </c>
    </row>
    <row r="15" spans="1:3" ht="19.5">
      <c r="A15" s="10" t="s">
        <v>112</v>
      </c>
    </row>
    <row r="16" spans="1:3" ht="19.5">
      <c r="A16" s="9" t="s">
        <v>5</v>
      </c>
    </row>
    <row r="17" spans="1:1" ht="39">
      <c r="A17" s="19" t="s">
        <v>516</v>
      </c>
    </row>
    <row r="18" spans="1:1" s="11" customFormat="1" ht="58.5">
      <c r="A18" s="19" t="s">
        <v>517</v>
      </c>
    </row>
    <row r="19" spans="1:1" s="11" customFormat="1" ht="58.5">
      <c r="A19" s="19" t="s">
        <v>518</v>
      </c>
    </row>
    <row r="20" spans="1:1" s="11" customFormat="1" ht="39">
      <c r="A20" s="19" t="s">
        <v>519</v>
      </c>
    </row>
    <row r="21" spans="1:1" s="11" customFormat="1" ht="19.5">
      <c r="A21" s="19" t="s">
        <v>520</v>
      </c>
    </row>
    <row r="22" spans="1:1" s="11" customFormat="1" ht="19.5">
      <c r="A22" s="19" t="s">
        <v>521</v>
      </c>
    </row>
    <row r="23" spans="1:1" s="11" customFormat="1" ht="19.5">
      <c r="A23" s="19" t="s">
        <v>522</v>
      </c>
    </row>
    <row r="24" spans="1:1" s="11" customFormat="1" ht="39">
      <c r="A24" s="19" t="s">
        <v>523</v>
      </c>
    </row>
    <row r="25" spans="1:1" ht="78">
      <c r="A25" s="10" t="s">
        <v>524</v>
      </c>
    </row>
    <row r="26" spans="1:1" ht="19.5">
      <c r="A26" s="10" t="s">
        <v>25</v>
      </c>
    </row>
    <row r="27" spans="1:1" ht="19.5">
      <c r="A27" s="10" t="s">
        <v>252</v>
      </c>
    </row>
    <row r="28" spans="1:1" ht="19.5">
      <c r="A28" s="10" t="s">
        <v>7</v>
      </c>
    </row>
    <row r="29" spans="1:1" ht="19.5">
      <c r="A29" s="14" t="s">
        <v>8</v>
      </c>
    </row>
    <row r="30" spans="1:1" ht="39">
      <c r="A30" s="10" t="s">
        <v>1045</v>
      </c>
    </row>
    <row r="31" spans="1:1" ht="39">
      <c r="A31" s="10" t="s">
        <v>477</v>
      </c>
    </row>
    <row r="32" spans="1:1" ht="19.5">
      <c r="A32" s="14" t="s">
        <v>9</v>
      </c>
    </row>
    <row r="33" spans="1:1" ht="19.5">
      <c r="A33" s="10" t="s">
        <v>525</v>
      </c>
    </row>
    <row r="34" spans="1:1" ht="19.5">
      <c r="A34" s="10" t="s">
        <v>514</v>
      </c>
    </row>
    <row r="35" spans="1:1" ht="39">
      <c r="A35" s="15" t="s">
        <v>12</v>
      </c>
    </row>
    <row r="36" spans="1:1" ht="20.25" thickBot="1">
      <c r="A36"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topLeftCell="A28" zoomScaleNormal="100" workbookViewId="0"/>
  </sheetViews>
  <sheetFormatPr defaultRowHeight="16.5"/>
  <cols>
    <col min="1" max="1" width="98.375" customWidth="1"/>
  </cols>
  <sheetData>
    <row r="1" spans="1:3" ht="19.5">
      <c r="A1" s="12" t="s">
        <v>992</v>
      </c>
      <c r="B1" s="1" t="s">
        <v>13</v>
      </c>
    </row>
    <row r="2" spans="1:3" ht="19.5">
      <c r="A2" s="13" t="s">
        <v>526</v>
      </c>
    </row>
    <row r="3" spans="1:3" ht="19.5">
      <c r="A3" s="13" t="s">
        <v>110</v>
      </c>
    </row>
    <row r="4" spans="1:3" ht="19.5">
      <c r="A4" s="14" t="s">
        <v>1</v>
      </c>
    </row>
    <row r="5" spans="1:3" ht="19.5">
      <c r="A5" s="108" t="s">
        <v>962</v>
      </c>
    </row>
    <row r="6" spans="1:3" ht="19.5">
      <c r="A6" s="108" t="s">
        <v>963</v>
      </c>
    </row>
    <row r="7" spans="1:3" ht="19.5">
      <c r="A7" s="108" t="s">
        <v>987</v>
      </c>
    </row>
    <row r="8" spans="1:3" ht="19.5">
      <c r="A8" s="108" t="s">
        <v>959</v>
      </c>
    </row>
    <row r="9" spans="1:3" ht="19.5">
      <c r="A9" s="108" t="s">
        <v>965</v>
      </c>
    </row>
    <row r="10" spans="1:3" ht="19.5">
      <c r="A10" s="109" t="s">
        <v>2</v>
      </c>
    </row>
    <row r="11" spans="1:3" ht="19.5">
      <c r="A11" s="108" t="s">
        <v>971</v>
      </c>
    </row>
    <row r="12" spans="1:3" ht="97.5">
      <c r="A12" s="106" t="s">
        <v>972</v>
      </c>
    </row>
    <row r="13" spans="1:3" ht="19.5">
      <c r="A13" s="14" t="s">
        <v>4</v>
      </c>
      <c r="C13" s="11"/>
    </row>
    <row r="14" spans="1:3" ht="18.75">
      <c r="A14" s="17" t="s">
        <v>527</v>
      </c>
    </row>
    <row r="15" spans="1:3" ht="19.5">
      <c r="A15" s="10" t="s">
        <v>141</v>
      </c>
    </row>
    <row r="16" spans="1:3" ht="19.5">
      <c r="A16" s="9" t="s">
        <v>5</v>
      </c>
    </row>
    <row r="17" spans="1:1" s="20" customFormat="1" ht="58.5">
      <c r="A17" s="19" t="s">
        <v>530</v>
      </c>
    </row>
    <row r="18" spans="1:1" s="20" customFormat="1" ht="78">
      <c r="A18" s="19" t="s">
        <v>531</v>
      </c>
    </row>
    <row r="19" spans="1:1" s="20" customFormat="1" ht="78">
      <c r="A19" s="19" t="s">
        <v>532</v>
      </c>
    </row>
    <row r="20" spans="1:1" s="20" customFormat="1" ht="58.5">
      <c r="A20" s="19" t="s">
        <v>533</v>
      </c>
    </row>
    <row r="21" spans="1:1" s="20" customFormat="1" ht="39">
      <c r="A21" s="19" t="s">
        <v>537</v>
      </c>
    </row>
    <row r="22" spans="1:1" s="20" customFormat="1" ht="58.5">
      <c r="A22" s="19" t="s">
        <v>534</v>
      </c>
    </row>
    <row r="23" spans="1:1" s="20" customFormat="1" ht="19.5">
      <c r="A23" s="19" t="s">
        <v>529</v>
      </c>
    </row>
    <row r="24" spans="1:1" s="20" customFormat="1" ht="39">
      <c r="A24" s="19" t="s">
        <v>535</v>
      </c>
    </row>
    <row r="25" spans="1:1" s="20" customFormat="1" ht="39">
      <c r="A25" s="19" t="s">
        <v>536</v>
      </c>
    </row>
    <row r="26" spans="1:1" ht="19.5">
      <c r="A26" s="10" t="s">
        <v>113</v>
      </c>
    </row>
    <row r="27" spans="1:1" ht="58.5">
      <c r="A27" s="10" t="s">
        <v>528</v>
      </c>
    </row>
    <row r="28" spans="1:1" ht="19.5">
      <c r="A28" s="10" t="s">
        <v>25</v>
      </c>
    </row>
    <row r="29" spans="1:1" ht="19.5">
      <c r="A29" s="10" t="s">
        <v>253</v>
      </c>
    </row>
    <row r="30" spans="1:1" ht="19.5">
      <c r="A30" s="10" t="s">
        <v>7</v>
      </c>
    </row>
    <row r="31" spans="1:1" ht="19.5">
      <c r="A31" s="14" t="s">
        <v>8</v>
      </c>
    </row>
    <row r="32" spans="1:1" ht="39">
      <c r="A32" s="10" t="s">
        <v>254</v>
      </c>
    </row>
    <row r="33" spans="1:1" ht="39">
      <c r="A33" s="10" t="s">
        <v>477</v>
      </c>
    </row>
    <row r="34" spans="1:1" ht="19.5">
      <c r="A34" s="14" t="s">
        <v>9</v>
      </c>
    </row>
    <row r="35" spans="1:1" ht="19.5">
      <c r="A35" s="10" t="s">
        <v>538</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topLeftCell="A25" workbookViewId="0">
      <selection sqref="A1:XFD1048576"/>
    </sheetView>
  </sheetViews>
  <sheetFormatPr defaultColWidth="8.75" defaultRowHeight="16.5"/>
  <cols>
    <col min="1" max="1" width="92.375" customWidth="1"/>
  </cols>
  <sheetData>
    <row r="1" spans="1:2" ht="19.5">
      <c r="A1" s="114" t="s">
        <v>993</v>
      </c>
      <c r="B1" s="115" t="s">
        <v>13</v>
      </c>
    </row>
    <row r="2" spans="1:2" ht="19.5">
      <c r="A2" s="110" t="s">
        <v>135</v>
      </c>
    </row>
    <row r="3" spans="1:2" ht="19.5">
      <c r="A3" s="110" t="s">
        <v>390</v>
      </c>
    </row>
    <row r="4" spans="1:2" ht="19.5">
      <c r="A4" s="27" t="s">
        <v>1</v>
      </c>
    </row>
    <row r="5" spans="1:2" ht="19.5">
      <c r="A5" s="120" t="s">
        <v>962</v>
      </c>
    </row>
    <row r="6" spans="1:2" ht="19.5">
      <c r="A6" s="120" t="s">
        <v>968</v>
      </c>
    </row>
    <row r="7" spans="1:2" ht="19.5">
      <c r="A7" s="120" t="s">
        <v>994</v>
      </c>
    </row>
    <row r="8" spans="1:2" ht="19.5">
      <c r="A8" s="120" t="s">
        <v>959</v>
      </c>
    </row>
    <row r="9" spans="1:2" ht="19.5">
      <c r="A9" s="120" t="s">
        <v>995</v>
      </c>
    </row>
    <row r="10" spans="1:2" ht="19.5">
      <c r="A10" s="121" t="s">
        <v>2</v>
      </c>
    </row>
    <row r="11" spans="1:2" ht="19.5">
      <c r="A11" s="120" t="s">
        <v>971</v>
      </c>
    </row>
    <row r="12" spans="1:2" ht="97.5">
      <c r="A12" s="118" t="s">
        <v>996</v>
      </c>
    </row>
    <row r="13" spans="1:2" ht="19.5">
      <c r="A13" s="27" t="s">
        <v>4</v>
      </c>
    </row>
    <row r="14" spans="1:2" ht="19.5">
      <c r="A14" s="44" t="s">
        <v>387</v>
      </c>
    </row>
    <row r="15" spans="1:2" ht="19.5">
      <c r="A15" s="44" t="s">
        <v>302</v>
      </c>
    </row>
    <row r="16" spans="1:2" ht="19.5">
      <c r="A16" s="45" t="s">
        <v>5</v>
      </c>
    </row>
    <row r="17" spans="1:2" ht="39">
      <c r="A17" s="44" t="s">
        <v>385</v>
      </c>
      <c r="B17" s="122"/>
    </row>
    <row r="18" spans="1:2" ht="19.5">
      <c r="A18" s="45" t="s">
        <v>388</v>
      </c>
      <c r="B18" s="122"/>
    </row>
    <row r="19" spans="1:2" ht="19.5">
      <c r="A19" s="45" t="s">
        <v>386</v>
      </c>
      <c r="B19" s="122"/>
    </row>
    <row r="20" spans="1:2" ht="19.5">
      <c r="A20" s="45" t="s">
        <v>379</v>
      </c>
      <c r="B20" s="122"/>
    </row>
    <row r="21" spans="1:2" ht="19.5">
      <c r="A21" s="45" t="s">
        <v>1077</v>
      </c>
      <c r="B21" s="122"/>
    </row>
    <row r="22" spans="1:2" ht="19.5">
      <c r="A22" s="45" t="s">
        <v>7</v>
      </c>
      <c r="B22" s="122"/>
    </row>
    <row r="23" spans="1:2" ht="19.5">
      <c r="A23" s="43" t="s">
        <v>8</v>
      </c>
      <c r="B23" s="122"/>
    </row>
    <row r="24" spans="1:2" ht="39">
      <c r="A24" s="44" t="s">
        <v>1078</v>
      </c>
      <c r="B24" s="122"/>
    </row>
    <row r="25" spans="1:2" ht="39">
      <c r="A25" s="44" t="s">
        <v>304</v>
      </c>
      <c r="B25" s="122"/>
    </row>
    <row r="26" spans="1:2" ht="19.5">
      <c r="A26" s="43" t="s">
        <v>9</v>
      </c>
      <c r="B26" s="122"/>
    </row>
    <row r="27" spans="1:2" ht="19.5">
      <c r="A27" s="44" t="s">
        <v>389</v>
      </c>
      <c r="B27" s="122"/>
    </row>
    <row r="28" spans="1:2" ht="58.5">
      <c r="A28" s="44" t="s">
        <v>381</v>
      </c>
      <c r="B28" s="122"/>
    </row>
    <row r="29" spans="1:2" ht="39">
      <c r="A29" s="42" t="s">
        <v>287</v>
      </c>
      <c r="B29" s="122"/>
    </row>
    <row r="30" spans="1:2" ht="20.25" thickBot="1">
      <c r="A30" s="123" t="s">
        <v>10</v>
      </c>
      <c r="B30" s="122"/>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A28" sqref="A28"/>
    </sheetView>
  </sheetViews>
  <sheetFormatPr defaultRowHeight="16.5"/>
  <cols>
    <col min="1" max="1" width="93.5" customWidth="1"/>
  </cols>
  <sheetData>
    <row r="1" spans="1:3" ht="19.5">
      <c r="A1" s="12" t="s">
        <v>997</v>
      </c>
      <c r="B1" s="1" t="s">
        <v>27</v>
      </c>
    </row>
    <row r="2" spans="1:3" ht="19.5">
      <c r="A2" s="13" t="s">
        <v>192</v>
      </c>
    </row>
    <row r="3" spans="1:3" ht="19.5">
      <c r="A3" s="13" t="s">
        <v>28</v>
      </c>
    </row>
    <row r="4" spans="1:3" ht="19.5">
      <c r="A4" s="14" t="s">
        <v>1</v>
      </c>
    </row>
    <row r="5" spans="1:3" ht="19.5">
      <c r="A5" s="108" t="s">
        <v>962</v>
      </c>
    </row>
    <row r="6" spans="1:3" ht="19.5">
      <c r="A6" s="108" t="s">
        <v>998</v>
      </c>
    </row>
    <row r="7" spans="1:3" ht="19.5">
      <c r="A7" s="108" t="s">
        <v>999</v>
      </c>
    </row>
    <row r="8" spans="1:3" ht="19.5">
      <c r="A8" s="108" t="s">
        <v>959</v>
      </c>
    </row>
    <row r="9" spans="1:3" ht="19.5">
      <c r="A9" s="108" t="s">
        <v>1000</v>
      </c>
    </row>
    <row r="10" spans="1:3" ht="19.5">
      <c r="A10" s="109" t="s">
        <v>2</v>
      </c>
    </row>
    <row r="11" spans="1:3" ht="19.5">
      <c r="A11" s="108" t="s">
        <v>971</v>
      </c>
    </row>
    <row r="12" spans="1:3" ht="97.5">
      <c r="A12" s="106" t="s">
        <v>972</v>
      </c>
    </row>
    <row r="13" spans="1:3" ht="19.5">
      <c r="A13" s="14" t="s">
        <v>4</v>
      </c>
      <c r="C13" s="11"/>
    </row>
    <row r="14" spans="1:3" ht="18.75">
      <c r="A14" s="8" t="s">
        <v>29</v>
      </c>
    </row>
    <row r="15" spans="1:3" ht="39">
      <c r="A15" s="10" t="s">
        <v>255</v>
      </c>
    </row>
    <row r="16" spans="1:3" ht="19.5">
      <c r="A16" s="9" t="s">
        <v>5</v>
      </c>
    </row>
    <row r="17" spans="1:1" ht="39">
      <c r="A17" s="10" t="s">
        <v>259</v>
      </c>
    </row>
    <row r="18" spans="1:1" ht="38.25" customHeight="1">
      <c r="A18" s="10" t="s">
        <v>258</v>
      </c>
    </row>
    <row r="19" spans="1:1" ht="19.5">
      <c r="A19" s="10" t="s">
        <v>256</v>
      </c>
    </row>
    <row r="20" spans="1:1" ht="19.5">
      <c r="A20" s="10" t="s">
        <v>257</v>
      </c>
    </row>
    <row r="21" spans="1:1" ht="39">
      <c r="A21" s="10" t="s">
        <v>260</v>
      </c>
    </row>
    <row r="22" spans="1:1" ht="19.5">
      <c r="A22" s="9" t="s">
        <v>30</v>
      </c>
    </row>
    <row r="23" spans="1:1" ht="39">
      <c r="A23" s="10" t="s">
        <v>261</v>
      </c>
    </row>
    <row r="24" spans="1:1" ht="19.5">
      <c r="A24" s="9" t="s">
        <v>31</v>
      </c>
    </row>
    <row r="25" spans="1:1" ht="19.5">
      <c r="A25" s="31" t="s">
        <v>1038</v>
      </c>
    </row>
    <row r="26" spans="1:1" ht="19.5">
      <c r="A26" s="9" t="s">
        <v>7</v>
      </c>
    </row>
    <row r="27" spans="1:1" ht="19.5">
      <c r="A27" s="14" t="s">
        <v>8</v>
      </c>
    </row>
    <row r="28" spans="1:1" ht="39">
      <c r="A28" s="33" t="s">
        <v>1039</v>
      </c>
    </row>
    <row r="29" spans="1:1" ht="39" customHeight="1">
      <c r="A29" s="10" t="s">
        <v>267</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topLeftCell="A19" zoomScaleNormal="100" zoomScaleSheetLayoutView="83" workbookViewId="0">
      <selection activeCell="A24" sqref="A24"/>
    </sheetView>
  </sheetViews>
  <sheetFormatPr defaultRowHeight="16.5"/>
  <cols>
    <col min="1" max="1" width="93.5" customWidth="1"/>
  </cols>
  <sheetData>
    <row r="1" spans="1:3" ht="19.5">
      <c r="A1" s="12" t="s">
        <v>1001</v>
      </c>
      <c r="B1" s="1" t="s">
        <v>27</v>
      </c>
    </row>
    <row r="2" spans="1:3" ht="19.5">
      <c r="A2" s="13" t="s">
        <v>192</v>
      </c>
    </row>
    <row r="3" spans="1:3" ht="19.5">
      <c r="A3" s="13" t="s">
        <v>35</v>
      </c>
    </row>
    <row r="4" spans="1:3" ht="19.5">
      <c r="A4" s="14" t="s">
        <v>1</v>
      </c>
    </row>
    <row r="5" spans="1:3" ht="19.5">
      <c r="A5" s="108" t="s">
        <v>962</v>
      </c>
    </row>
    <row r="6" spans="1:3" ht="19.5">
      <c r="A6" s="108" t="s">
        <v>998</v>
      </c>
    </row>
    <row r="7" spans="1:3" ht="19.5">
      <c r="A7" s="108" t="s">
        <v>999</v>
      </c>
    </row>
    <row r="8" spans="1:3" ht="19.5">
      <c r="A8" s="108" t="s">
        <v>959</v>
      </c>
    </row>
    <row r="9" spans="1:3" ht="19.5">
      <c r="A9" s="108" t="s">
        <v>1000</v>
      </c>
    </row>
    <row r="10" spans="1:3" ht="19.5">
      <c r="A10" s="109" t="s">
        <v>2</v>
      </c>
    </row>
    <row r="11" spans="1:3" ht="19.5">
      <c r="A11" s="108" t="s">
        <v>971</v>
      </c>
    </row>
    <row r="12" spans="1:3" ht="97.5">
      <c r="A12" s="106" t="s">
        <v>1002</v>
      </c>
    </row>
    <row r="13" spans="1:3" ht="19.5">
      <c r="A13" s="14" t="s">
        <v>4</v>
      </c>
      <c r="C13" s="11"/>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262</v>
      </c>
    </row>
    <row r="21" spans="1:1" ht="19.5">
      <c r="A21" s="9" t="s">
        <v>41</v>
      </c>
    </row>
    <row r="22" spans="1:1" ht="19.5">
      <c r="A22" s="31" t="s">
        <v>1038</v>
      </c>
    </row>
    <row r="23" spans="1:1" ht="19.5">
      <c r="A23" s="31" t="s">
        <v>7</v>
      </c>
    </row>
    <row r="24" spans="1:1" ht="19.5">
      <c r="A24" s="27" t="s">
        <v>8</v>
      </c>
    </row>
    <row r="25" spans="1:1" ht="39">
      <c r="A25" s="33" t="s">
        <v>1039</v>
      </c>
    </row>
    <row r="26" spans="1:1" ht="39" customHeight="1">
      <c r="A26" s="10" t="s">
        <v>267</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topLeftCell="A22" workbookViewId="0">
      <selection activeCell="B1" sqref="B1"/>
    </sheetView>
  </sheetViews>
  <sheetFormatPr defaultRowHeight="16.5"/>
  <cols>
    <col min="1" max="1" width="93.5" customWidth="1"/>
  </cols>
  <sheetData>
    <row r="1" spans="1:3" ht="19.5">
      <c r="A1" s="12" t="s">
        <v>1003</v>
      </c>
      <c r="B1" s="1" t="s">
        <v>27</v>
      </c>
    </row>
    <row r="2" spans="1:3" ht="19.5">
      <c r="A2" s="13" t="s">
        <v>192</v>
      </c>
    </row>
    <row r="3" spans="1:3" ht="19.5">
      <c r="A3" s="13" t="s">
        <v>45</v>
      </c>
    </row>
    <row r="4" spans="1:3" ht="19.5">
      <c r="A4" s="14" t="s">
        <v>1</v>
      </c>
    </row>
    <row r="5" spans="1:3" ht="19.5">
      <c r="A5" s="108" t="s">
        <v>962</v>
      </c>
    </row>
    <row r="6" spans="1:3" ht="19.5">
      <c r="A6" s="108" t="s">
        <v>998</v>
      </c>
    </row>
    <row r="7" spans="1:3" ht="19.5">
      <c r="A7" s="108" t="s">
        <v>999</v>
      </c>
    </row>
    <row r="8" spans="1:3" ht="19.5">
      <c r="A8" s="108" t="s">
        <v>959</v>
      </c>
    </row>
    <row r="9" spans="1:3" ht="19.5">
      <c r="A9" s="108" t="s">
        <v>1000</v>
      </c>
    </row>
    <row r="10" spans="1:3" ht="19.5">
      <c r="A10" s="109" t="s">
        <v>2</v>
      </c>
    </row>
    <row r="11" spans="1:3" ht="19.5">
      <c r="A11" s="108" t="s">
        <v>971</v>
      </c>
    </row>
    <row r="12" spans="1:3" ht="97.5">
      <c r="A12" s="106" t="s">
        <v>972</v>
      </c>
    </row>
    <row r="13" spans="1:3" ht="19.5">
      <c r="A13" s="14" t="s">
        <v>4</v>
      </c>
      <c r="C13" s="11"/>
    </row>
    <row r="14" spans="1:3" ht="18.75">
      <c r="A14" s="17" t="s">
        <v>46</v>
      </c>
    </row>
    <row r="15" spans="1:3" ht="19.5">
      <c r="A15" s="10" t="s">
        <v>47</v>
      </c>
    </row>
    <row r="16" spans="1:3" ht="19.5">
      <c r="A16" s="9" t="s">
        <v>5</v>
      </c>
    </row>
    <row r="17" spans="1:1" ht="19.5">
      <c r="A17" s="10" t="s">
        <v>48</v>
      </c>
    </row>
    <row r="18" spans="1:1" ht="19.5">
      <c r="A18" s="10" t="s">
        <v>49</v>
      </c>
    </row>
    <row r="19" spans="1:1" ht="58.5">
      <c r="A19" s="10" t="s">
        <v>264</v>
      </c>
    </row>
    <row r="20" spans="1:1" ht="19.5">
      <c r="A20" s="10" t="s">
        <v>50</v>
      </c>
    </row>
    <row r="21" spans="1:1" ht="39">
      <c r="A21" s="10" t="s">
        <v>51</v>
      </c>
    </row>
    <row r="22" spans="1:1" ht="19.5">
      <c r="A22" s="9" t="s">
        <v>263</v>
      </c>
    </row>
    <row r="23" spans="1:1" ht="19.5">
      <c r="A23" s="9" t="s">
        <v>265</v>
      </c>
    </row>
    <row r="24" spans="1:1" ht="19.5">
      <c r="A24" s="9" t="s">
        <v>41</v>
      </c>
    </row>
    <row r="25" spans="1:1" ht="19.5">
      <c r="A25" s="31" t="s">
        <v>1038</v>
      </c>
    </row>
    <row r="26" spans="1:1" ht="19.5">
      <c r="A26" s="31" t="s">
        <v>7</v>
      </c>
    </row>
    <row r="27" spans="1:1" ht="19.5">
      <c r="A27" s="27" t="s">
        <v>8</v>
      </c>
    </row>
    <row r="28" spans="1:1" ht="39">
      <c r="A28" s="33" t="s">
        <v>1039</v>
      </c>
    </row>
    <row r="29" spans="1:1" ht="39" customHeight="1">
      <c r="A29" s="10" t="s">
        <v>266</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topLeftCell="A16" zoomScaleNormal="100" zoomScaleSheetLayoutView="83" workbookViewId="0"/>
  </sheetViews>
  <sheetFormatPr defaultRowHeight="16.5"/>
  <cols>
    <col min="1" max="1" width="93.5" customWidth="1"/>
  </cols>
  <sheetData>
    <row r="1" spans="1:3" ht="19.5">
      <c r="A1" s="12" t="s">
        <v>1004</v>
      </c>
      <c r="B1" s="1" t="s">
        <v>13</v>
      </c>
    </row>
    <row r="2" spans="1:3" ht="19.5">
      <c r="A2" s="21" t="s">
        <v>193</v>
      </c>
    </row>
    <row r="3" spans="1:3" ht="19.5">
      <c r="A3" s="13" t="s">
        <v>158</v>
      </c>
    </row>
    <row r="4" spans="1:3" ht="19.5">
      <c r="A4" s="14" t="s">
        <v>1</v>
      </c>
    </row>
    <row r="5" spans="1:3" ht="19.5">
      <c r="A5" s="108" t="s">
        <v>962</v>
      </c>
    </row>
    <row r="6" spans="1:3" ht="19.5">
      <c r="A6" s="108" t="s">
        <v>998</v>
      </c>
    </row>
    <row r="7" spans="1:3" ht="19.5">
      <c r="A7" s="108" t="s">
        <v>1009</v>
      </c>
    </row>
    <row r="8" spans="1:3" ht="19.5">
      <c r="A8" s="108" t="s">
        <v>959</v>
      </c>
    </row>
    <row r="9" spans="1:3" ht="19.5">
      <c r="A9" s="108" t="s">
        <v>1005</v>
      </c>
    </row>
    <row r="10" spans="1:3" ht="19.5">
      <c r="A10" s="109" t="s">
        <v>2</v>
      </c>
    </row>
    <row r="11" spans="1:3" ht="19.5">
      <c r="A11" s="108" t="s">
        <v>971</v>
      </c>
    </row>
    <row r="12" spans="1:3" ht="97.5">
      <c r="A12" s="106" t="s">
        <v>1006</v>
      </c>
    </row>
    <row r="13" spans="1:3" ht="19.5">
      <c r="A13" s="14" t="s">
        <v>4</v>
      </c>
      <c r="C13" s="11"/>
    </row>
    <row r="14" spans="1:3" ht="37.5">
      <c r="A14" s="17" t="s">
        <v>159</v>
      </c>
    </row>
    <row r="15" spans="1:3" ht="19.5">
      <c r="A15" s="10" t="s">
        <v>37</v>
      </c>
    </row>
    <row r="16" spans="1:3" ht="19.5">
      <c r="A16" s="9" t="s">
        <v>5</v>
      </c>
    </row>
    <row r="17" spans="1:1" ht="39">
      <c r="A17" s="10" t="s">
        <v>161</v>
      </c>
    </row>
    <row r="18" spans="1:1" ht="19.5">
      <c r="A18" s="9" t="s">
        <v>164</v>
      </c>
    </row>
    <row r="19" spans="1:1" ht="19.5">
      <c r="A19" s="9" t="s">
        <v>160</v>
      </c>
    </row>
    <row r="20" spans="1:1" ht="19.5">
      <c r="A20" s="9" t="s">
        <v>25</v>
      </c>
    </row>
    <row r="21" spans="1:1" ht="19.5">
      <c r="A21" s="9" t="s">
        <v>1085</v>
      </c>
    </row>
    <row r="22" spans="1:1" ht="19.5">
      <c r="A22" s="9" t="s">
        <v>7</v>
      </c>
    </row>
    <row r="23" spans="1:1" ht="19.5">
      <c r="A23" s="14" t="s">
        <v>8</v>
      </c>
    </row>
    <row r="24" spans="1:1" ht="39">
      <c r="A24" s="10" t="s">
        <v>1084</v>
      </c>
    </row>
    <row r="25" spans="1:1" ht="39">
      <c r="A25" s="10" t="s">
        <v>163</v>
      </c>
    </row>
    <row r="26" spans="1:1" ht="19.5">
      <c r="A26" s="14" t="s">
        <v>9</v>
      </c>
    </row>
    <row r="27" spans="1:1" ht="19.5">
      <c r="A27" s="10" t="s">
        <v>162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ColWidth="8.75" defaultRowHeight="16.5"/>
  <cols>
    <col min="1" max="1" width="97.5" customWidth="1"/>
  </cols>
  <sheetData>
    <row r="1" spans="1:3" ht="19.5">
      <c r="A1" s="114" t="s">
        <v>1007</v>
      </c>
      <c r="B1" s="115" t="s">
        <v>13</v>
      </c>
    </row>
    <row r="2" spans="1:3" ht="19.5">
      <c r="A2" s="110" t="s">
        <v>193</v>
      </c>
    </row>
    <row r="3" spans="1:3" ht="19.5">
      <c r="A3" s="110" t="s">
        <v>165</v>
      </c>
    </row>
    <row r="4" spans="1:3" ht="19.5">
      <c r="A4" s="27" t="s">
        <v>1</v>
      </c>
    </row>
    <row r="5" spans="1:3" ht="19.5">
      <c r="A5" s="120" t="s">
        <v>962</v>
      </c>
    </row>
    <row r="6" spans="1:3" ht="19.5">
      <c r="A6" s="120" t="s">
        <v>998</v>
      </c>
    </row>
    <row r="7" spans="1:3" ht="19.5">
      <c r="A7" s="120" t="s">
        <v>1010</v>
      </c>
    </row>
    <row r="8" spans="1:3" ht="19.5">
      <c r="A8" s="120" t="s">
        <v>959</v>
      </c>
    </row>
    <row r="9" spans="1:3" ht="19.5">
      <c r="A9" s="120" t="s">
        <v>1005</v>
      </c>
    </row>
    <row r="10" spans="1:3" ht="19.5">
      <c r="A10" s="121" t="s">
        <v>2</v>
      </c>
    </row>
    <row r="11" spans="1:3" ht="19.5">
      <c r="A11" s="120" t="s">
        <v>971</v>
      </c>
    </row>
    <row r="12" spans="1:3" ht="97.5">
      <c r="A12" s="118" t="s">
        <v>972</v>
      </c>
    </row>
    <row r="13" spans="1:3" ht="19.5">
      <c r="A13" s="27" t="s">
        <v>4</v>
      </c>
      <c r="C13" s="11"/>
    </row>
    <row r="14" spans="1:3" ht="37.5">
      <c r="A14" s="32" t="s">
        <v>1079</v>
      </c>
    </row>
    <row r="15" spans="1:3" ht="19.5">
      <c r="A15" s="33" t="s">
        <v>37</v>
      </c>
    </row>
    <row r="16" spans="1:3" ht="19.5">
      <c r="A16" s="31" t="s">
        <v>5</v>
      </c>
    </row>
    <row r="17" spans="1:1" ht="19.5">
      <c r="A17" s="33" t="s">
        <v>170</v>
      </c>
    </row>
    <row r="18" spans="1:1" ht="19.5">
      <c r="A18" s="33" t="s">
        <v>171</v>
      </c>
    </row>
    <row r="19" spans="1:1" ht="58.5">
      <c r="A19" s="33" t="s">
        <v>891</v>
      </c>
    </row>
    <row r="20" spans="1:1" ht="39">
      <c r="A20" s="33" t="s">
        <v>892</v>
      </c>
    </row>
    <row r="21" spans="1:1" ht="39">
      <c r="A21" s="33" t="s">
        <v>893</v>
      </c>
    </row>
    <row r="22" spans="1:1" ht="58.5">
      <c r="A22" s="33" t="s">
        <v>1080</v>
      </c>
    </row>
    <row r="23" spans="1:1" ht="97.5">
      <c r="A23" s="33" t="s">
        <v>894</v>
      </c>
    </row>
    <row r="24" spans="1:1" ht="19.5">
      <c r="A24" s="31" t="s">
        <v>173</v>
      </c>
    </row>
    <row r="25" spans="1:1" ht="19.5">
      <c r="A25" s="31" t="s">
        <v>168</v>
      </c>
    </row>
    <row r="26" spans="1:1" ht="19.5">
      <c r="A26" s="31" t="s">
        <v>167</v>
      </c>
    </row>
    <row r="27" spans="1:1" ht="19.5">
      <c r="A27" s="31" t="s">
        <v>166</v>
      </c>
    </row>
    <row r="28" spans="1:1" ht="19.5">
      <c r="A28" s="31" t="s">
        <v>169</v>
      </c>
    </row>
    <row r="29" spans="1:1" ht="19.5">
      <c r="A29" s="31" t="s">
        <v>25</v>
      </c>
    </row>
    <row r="30" spans="1:1" ht="19.5">
      <c r="A30" s="31" t="s">
        <v>1086</v>
      </c>
    </row>
    <row r="31" spans="1:1" ht="19.5">
      <c r="A31" s="31" t="s">
        <v>7</v>
      </c>
    </row>
    <row r="32" spans="1:1" ht="19.5">
      <c r="A32" s="27" t="s">
        <v>8</v>
      </c>
    </row>
    <row r="33" spans="1:1" ht="39">
      <c r="A33" s="10" t="s">
        <v>1084</v>
      </c>
    </row>
    <row r="34" spans="1:1" ht="39">
      <c r="A34" s="33" t="s">
        <v>163</v>
      </c>
    </row>
    <row r="35" spans="1:1" ht="19.5">
      <c r="A35" s="27" t="s">
        <v>9</v>
      </c>
    </row>
    <row r="36" spans="1:1" ht="19.5">
      <c r="A36" s="33" t="s">
        <v>146</v>
      </c>
    </row>
    <row r="37" spans="1:1" ht="19.5">
      <c r="A37" s="33" t="s">
        <v>43</v>
      </c>
    </row>
    <row r="38" spans="1:1" ht="39">
      <c r="A38" s="25" t="s">
        <v>12</v>
      </c>
    </row>
    <row r="39" spans="1:1" ht="20.25" thickBot="1">
      <c r="A39" s="2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topLeftCell="A19" zoomScaleNormal="100" zoomScaleSheetLayoutView="83" workbookViewId="0">
      <selection activeCell="A25" sqref="A25"/>
    </sheetView>
  </sheetViews>
  <sheetFormatPr defaultRowHeight="16.5"/>
  <cols>
    <col min="1" max="1" width="93.5" customWidth="1"/>
  </cols>
  <sheetData>
    <row r="1" spans="1:3" ht="19.5">
      <c r="A1" s="12" t="s">
        <v>1008</v>
      </c>
      <c r="B1" s="1" t="s">
        <v>13</v>
      </c>
    </row>
    <row r="2" spans="1:3" ht="19.5">
      <c r="A2" s="21" t="s">
        <v>193</v>
      </c>
    </row>
    <row r="3" spans="1:3" ht="19.5">
      <c r="A3" s="13" t="s">
        <v>175</v>
      </c>
    </row>
    <row r="4" spans="1:3" ht="19.5">
      <c r="A4" s="14" t="s">
        <v>1</v>
      </c>
    </row>
    <row r="5" spans="1:3" ht="19.5">
      <c r="A5" s="108" t="s">
        <v>962</v>
      </c>
    </row>
    <row r="6" spans="1:3" ht="19.5">
      <c r="A6" s="108" t="s">
        <v>998</v>
      </c>
    </row>
    <row r="7" spans="1:3" ht="19.5">
      <c r="A7" s="108" t="s">
        <v>1010</v>
      </c>
    </row>
    <row r="8" spans="1:3" ht="19.5">
      <c r="A8" s="108" t="s">
        <v>959</v>
      </c>
    </row>
    <row r="9" spans="1:3" ht="19.5">
      <c r="A9" s="108" t="s">
        <v>1005</v>
      </c>
    </row>
    <row r="10" spans="1:3" ht="19.5">
      <c r="A10" s="109" t="s">
        <v>2</v>
      </c>
    </row>
    <row r="11" spans="1:3" ht="19.5">
      <c r="A11" s="108" t="s">
        <v>971</v>
      </c>
    </row>
    <row r="12" spans="1:3" ht="97.5">
      <c r="A12" s="106" t="s">
        <v>972</v>
      </c>
    </row>
    <row r="13" spans="1:3" ht="19.5">
      <c r="A13" s="14" t="s">
        <v>4</v>
      </c>
      <c r="C13" s="11"/>
    </row>
    <row r="14" spans="1:3" ht="18.75">
      <c r="A14" s="17" t="s">
        <v>176</v>
      </c>
    </row>
    <row r="15" spans="1:3" ht="19.5">
      <c r="A15" s="10" t="s">
        <v>37</v>
      </c>
    </row>
    <row r="16" spans="1:3" ht="19.5">
      <c r="A16" s="9" t="s">
        <v>5</v>
      </c>
    </row>
    <row r="17" spans="1:1" ht="19.5">
      <c r="A17" s="10" t="s">
        <v>178</v>
      </c>
    </row>
    <row r="18" spans="1:1" ht="19.5">
      <c r="A18" s="9" t="s">
        <v>172</v>
      </c>
    </row>
    <row r="19" spans="1:1" ht="58.5">
      <c r="A19" s="10" t="s">
        <v>177</v>
      </c>
    </row>
    <row r="20" spans="1:1" ht="19.5">
      <c r="A20" s="9" t="s">
        <v>25</v>
      </c>
    </row>
    <row r="21" spans="1:1" ht="19.5">
      <c r="A21" s="9" t="s">
        <v>1090</v>
      </c>
    </row>
    <row r="22" spans="1:1" ht="19.5">
      <c r="A22" s="9" t="s">
        <v>174</v>
      </c>
    </row>
    <row r="23" spans="1:1" ht="19.5">
      <c r="A23" s="14" t="s">
        <v>8</v>
      </c>
    </row>
    <row r="24" spans="1:1" ht="39">
      <c r="A24" s="10" t="s">
        <v>1089</v>
      </c>
    </row>
    <row r="25" spans="1:1" ht="39">
      <c r="A25" s="10" t="s">
        <v>163</v>
      </c>
    </row>
    <row r="26" spans="1:1" ht="19.5">
      <c r="A26" s="14" t="s">
        <v>9</v>
      </c>
    </row>
    <row r="27" spans="1:1" ht="19.5">
      <c r="A27" s="10" t="s">
        <v>179</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topLeftCell="A43" zoomScale="85" zoomScaleNormal="85" workbookViewId="0">
      <selection activeCell="A35" sqref="A35"/>
    </sheetView>
  </sheetViews>
  <sheetFormatPr defaultRowHeight="16.5"/>
  <cols>
    <col min="1" max="1" width="93.5" customWidth="1"/>
  </cols>
  <sheetData>
    <row r="1" spans="1:3" ht="19.5">
      <c r="A1" s="12" t="s">
        <v>973</v>
      </c>
      <c r="B1" s="1" t="s">
        <v>18</v>
      </c>
    </row>
    <row r="2" spans="1:3" ht="19.5">
      <c r="A2" s="13" t="s">
        <v>491</v>
      </c>
    </row>
    <row r="3" spans="1:3" ht="19.5">
      <c r="A3" s="13" t="s">
        <v>478</v>
      </c>
    </row>
    <row r="4" spans="1:3" ht="19.5">
      <c r="A4" s="14" t="s">
        <v>1</v>
      </c>
    </row>
    <row r="5" spans="1:3" ht="19.5">
      <c r="A5" s="105" t="s">
        <v>962</v>
      </c>
    </row>
    <row r="6" spans="1:3" ht="19.5">
      <c r="A6" s="105" t="s">
        <v>963</v>
      </c>
    </row>
    <row r="7" spans="1:3" ht="19.5">
      <c r="A7" s="105" t="s">
        <v>964</v>
      </c>
    </row>
    <row r="8" spans="1:3" ht="19.5">
      <c r="A8" s="105" t="s">
        <v>959</v>
      </c>
    </row>
    <row r="9" spans="1:3" ht="19.5">
      <c r="A9" s="105" t="s">
        <v>965</v>
      </c>
    </row>
    <row r="10" spans="1:3" ht="19.5">
      <c r="A10" s="14" t="s">
        <v>2</v>
      </c>
    </row>
    <row r="11" spans="1:3" ht="19.5">
      <c r="A11" s="9" t="s">
        <v>19</v>
      </c>
    </row>
    <row r="12" spans="1:3" ht="97.5">
      <c r="A12" s="106" t="s">
        <v>966</v>
      </c>
    </row>
    <row r="13" spans="1:3" ht="19.5">
      <c r="A13" s="14" t="s">
        <v>4</v>
      </c>
      <c r="C13" s="11"/>
    </row>
    <row r="14" spans="1:3" ht="19.5">
      <c r="A14" s="10" t="s">
        <v>470</v>
      </c>
    </row>
    <row r="15" spans="1:3" ht="19.5">
      <c r="A15" s="10" t="s">
        <v>471</v>
      </c>
    </row>
    <row r="16" spans="1:3" ht="19.5">
      <c r="A16" s="9" t="s">
        <v>5</v>
      </c>
    </row>
    <row r="17" spans="1:1" ht="78">
      <c r="A17" s="10" t="s">
        <v>87</v>
      </c>
    </row>
    <row r="18" spans="1:1" ht="97.5">
      <c r="A18" s="10" t="s">
        <v>88</v>
      </c>
    </row>
    <row r="19" spans="1:1" ht="19.5">
      <c r="A19" s="10" t="s">
        <v>89</v>
      </c>
    </row>
    <row r="20" spans="1:1" ht="39">
      <c r="A20" s="10" t="s">
        <v>90</v>
      </c>
    </row>
    <row r="21" spans="1:1" ht="39">
      <c r="A21" s="10" t="s">
        <v>91</v>
      </c>
    </row>
    <row r="22" spans="1:1" ht="39">
      <c r="A22" s="10" t="s">
        <v>92</v>
      </c>
    </row>
    <row r="23" spans="1:1" ht="78">
      <c r="A23" s="10" t="s">
        <v>93</v>
      </c>
    </row>
    <row r="24" spans="1:1" ht="19.5">
      <c r="A24" s="10" t="s">
        <v>94</v>
      </c>
    </row>
    <row r="25" spans="1:1" ht="19.5">
      <c r="A25" s="10" t="s">
        <v>95</v>
      </c>
    </row>
    <row r="26" spans="1:1" ht="19.5">
      <c r="A26" s="10" t="s">
        <v>96</v>
      </c>
    </row>
    <row r="27" spans="1:1" ht="39">
      <c r="A27" s="10" t="s">
        <v>97</v>
      </c>
    </row>
    <row r="28" spans="1:1" ht="136.5">
      <c r="A28" s="10" t="s">
        <v>472</v>
      </c>
    </row>
    <row r="29" spans="1:1" ht="58.5">
      <c r="A29" s="10" t="s">
        <v>98</v>
      </c>
    </row>
    <row r="30" spans="1:1" ht="58.5">
      <c r="A30" s="10" t="s">
        <v>473</v>
      </c>
    </row>
    <row r="31" spans="1:1" ht="19.5">
      <c r="A31" s="10" t="s">
        <v>99</v>
      </c>
    </row>
    <row r="32" spans="1:1" ht="19.5">
      <c r="A32" s="10" t="s">
        <v>100</v>
      </c>
    </row>
    <row r="33" spans="1:1" ht="58.5">
      <c r="A33" s="10" t="s">
        <v>101</v>
      </c>
    </row>
    <row r="34" spans="1:1" ht="97.5">
      <c r="A34" s="10" t="s">
        <v>102</v>
      </c>
    </row>
    <row r="35" spans="1:1" ht="78">
      <c r="A35" s="33" t="s">
        <v>1050</v>
      </c>
    </row>
    <row r="36" spans="1:1" ht="19.5">
      <c r="A36" s="10" t="s">
        <v>103</v>
      </c>
    </row>
    <row r="37" spans="1:1" ht="58.5">
      <c r="A37" s="10" t="s">
        <v>104</v>
      </c>
    </row>
    <row r="38" spans="1:1" ht="39">
      <c r="A38" s="10" t="s">
        <v>105</v>
      </c>
    </row>
    <row r="39" spans="1:1" ht="19.5">
      <c r="A39" s="10" t="s">
        <v>106</v>
      </c>
    </row>
    <row r="40" spans="1:1" ht="58.5">
      <c r="A40" s="10" t="s">
        <v>107</v>
      </c>
    </row>
    <row r="41" spans="1:1" ht="19.5">
      <c r="A41" s="10" t="s">
        <v>108</v>
      </c>
    </row>
    <row r="42" spans="1:1" ht="58.5">
      <c r="A42" s="10" t="s">
        <v>109</v>
      </c>
    </row>
    <row r="43" spans="1:1" ht="58.5">
      <c r="A43" s="10" t="s">
        <v>474</v>
      </c>
    </row>
    <row r="44" spans="1:1" ht="19.5">
      <c r="A44" s="9" t="s">
        <v>20</v>
      </c>
    </row>
    <row r="45" spans="1:1" ht="58.5">
      <c r="A45" s="33" t="s">
        <v>475</v>
      </c>
    </row>
    <row r="46" spans="1:1" ht="19.5">
      <c r="A46" s="31" t="s">
        <v>21</v>
      </c>
    </row>
    <row r="47" spans="1:1" ht="19.5">
      <c r="A47" s="31" t="s">
        <v>230</v>
      </c>
    </row>
    <row r="48" spans="1:1" ht="19.5">
      <c r="A48" s="31" t="s">
        <v>7</v>
      </c>
    </row>
    <row r="49" spans="1:1" ht="19.5">
      <c r="A49" s="27" t="s">
        <v>8</v>
      </c>
    </row>
    <row r="50" spans="1:1" ht="39">
      <c r="A50" s="33" t="s">
        <v>391</v>
      </c>
    </row>
    <row r="51" spans="1:1" ht="39">
      <c r="A51" s="33" t="s">
        <v>477</v>
      </c>
    </row>
    <row r="52" spans="1:1" ht="19.5">
      <c r="A52" s="27" t="s">
        <v>9</v>
      </c>
    </row>
    <row r="53" spans="1:1" ht="39">
      <c r="A53" s="33" t="s">
        <v>476</v>
      </c>
    </row>
    <row r="54" spans="1:1" ht="19.5">
      <c r="A54" s="33" t="s">
        <v>26</v>
      </c>
    </row>
    <row r="55" spans="1:1" ht="39">
      <c r="A55" s="25" t="s">
        <v>12</v>
      </c>
    </row>
    <row r="56" spans="1:1" ht="20.25" thickBot="1">
      <c r="A56" s="16" t="s">
        <v>10</v>
      </c>
    </row>
  </sheetData>
  <phoneticPr fontId="14"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5"/>
  <cols>
    <col min="1" max="1" width="93.5" customWidth="1"/>
  </cols>
  <sheetData>
    <row r="1" spans="1:3" ht="19.5">
      <c r="A1" s="12" t="s">
        <v>1011</v>
      </c>
      <c r="B1" s="1" t="s">
        <v>13</v>
      </c>
    </row>
    <row r="2" spans="1:3" ht="19.5">
      <c r="A2" s="21" t="s">
        <v>193</v>
      </c>
    </row>
    <row r="3" spans="1:3" ht="19.5">
      <c r="A3" s="13" t="s">
        <v>180</v>
      </c>
    </row>
    <row r="4" spans="1:3" ht="19.5">
      <c r="A4" s="14" t="s">
        <v>1</v>
      </c>
    </row>
    <row r="5" spans="1:3" ht="19.5">
      <c r="A5" s="108" t="s">
        <v>962</v>
      </c>
    </row>
    <row r="6" spans="1:3" ht="19.5">
      <c r="A6" s="108" t="s">
        <v>998</v>
      </c>
    </row>
    <row r="7" spans="1:3" ht="19.5">
      <c r="A7" s="108" t="s">
        <v>1010</v>
      </c>
    </row>
    <row r="8" spans="1:3" ht="19.5">
      <c r="A8" s="108" t="s">
        <v>959</v>
      </c>
    </row>
    <row r="9" spans="1:3" ht="19.5">
      <c r="A9" s="108" t="s">
        <v>1005</v>
      </c>
    </row>
    <row r="10" spans="1:3" ht="19.5">
      <c r="A10" s="109" t="s">
        <v>2</v>
      </c>
    </row>
    <row r="11" spans="1:3" ht="19.5">
      <c r="A11" s="108" t="s">
        <v>971</v>
      </c>
    </row>
    <row r="12" spans="1:3" ht="97.5">
      <c r="A12" s="106" t="s">
        <v>972</v>
      </c>
    </row>
    <row r="13" spans="1:3" ht="19.5">
      <c r="A13" s="14" t="s">
        <v>4</v>
      </c>
      <c r="C13" s="11"/>
    </row>
    <row r="14" spans="1:3" ht="37.5">
      <c r="A14" s="17" t="s">
        <v>181</v>
      </c>
    </row>
    <row r="15" spans="1:3" ht="19.5">
      <c r="A15" s="10" t="s">
        <v>37</v>
      </c>
    </row>
    <row r="16" spans="1:3" ht="19.5">
      <c r="A16" s="9" t="s">
        <v>5</v>
      </c>
    </row>
    <row r="17" spans="1:1" ht="39">
      <c r="A17" s="10" t="s">
        <v>186</v>
      </c>
    </row>
    <row r="18" spans="1:1" ht="39">
      <c r="A18" s="10" t="s">
        <v>187</v>
      </c>
    </row>
    <row r="19" spans="1:1" ht="78">
      <c r="A19" s="10" t="s">
        <v>188</v>
      </c>
    </row>
    <row r="20" spans="1:1" ht="58.5">
      <c r="A20" s="10" t="s">
        <v>189</v>
      </c>
    </row>
    <row r="21" spans="1:1" ht="19.5">
      <c r="A21" s="9" t="s">
        <v>164</v>
      </c>
    </row>
    <row r="22" spans="1:1" ht="19.5">
      <c r="A22" s="9" t="s">
        <v>168</v>
      </c>
    </row>
    <row r="23" spans="1:1" ht="39">
      <c r="A23" s="10" t="s">
        <v>182</v>
      </c>
    </row>
    <row r="24" spans="1:1" ht="19.5">
      <c r="A24" s="10" t="s">
        <v>183</v>
      </c>
    </row>
    <row r="25" spans="1:1" ht="39">
      <c r="A25" s="10" t="s">
        <v>184</v>
      </c>
    </row>
    <row r="26" spans="1:1" ht="39">
      <c r="A26" s="10" t="s">
        <v>185</v>
      </c>
    </row>
    <row r="27" spans="1:1" ht="19.5">
      <c r="A27" s="9" t="s">
        <v>25</v>
      </c>
    </row>
    <row r="28" spans="1:1" ht="19.5">
      <c r="A28" s="9" t="s">
        <v>1087</v>
      </c>
    </row>
    <row r="29" spans="1:1" ht="19.5">
      <c r="A29" s="9" t="s">
        <v>7</v>
      </c>
    </row>
    <row r="30" spans="1:1" ht="19.5">
      <c r="A30" s="14" t="s">
        <v>8</v>
      </c>
    </row>
    <row r="31" spans="1:1" ht="39">
      <c r="A31" s="10" t="s">
        <v>1088</v>
      </c>
    </row>
    <row r="32" spans="1:1" ht="39">
      <c r="A32" s="10" t="s">
        <v>163</v>
      </c>
    </row>
    <row r="33" spans="1:1" ht="19.5">
      <c r="A33" s="14" t="s">
        <v>9</v>
      </c>
    </row>
    <row r="34" spans="1:1" ht="19.5">
      <c r="A34" s="10" t="s">
        <v>146</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topLeftCell="A28" zoomScaleNormal="100" workbookViewId="0"/>
  </sheetViews>
  <sheetFormatPr defaultRowHeight="16.5"/>
  <cols>
    <col min="1" max="1" width="93.5" customWidth="1"/>
  </cols>
  <sheetData>
    <row r="1" spans="1:3" ht="19.5">
      <c r="A1" s="12" t="s">
        <v>1012</v>
      </c>
      <c r="B1" s="1" t="s">
        <v>13</v>
      </c>
    </row>
    <row r="2" spans="1:3" ht="19.5">
      <c r="A2" s="13" t="s">
        <v>136</v>
      </c>
    </row>
    <row r="3" spans="1:3" ht="19.5">
      <c r="A3" s="13" t="s">
        <v>57</v>
      </c>
    </row>
    <row r="4" spans="1:3" ht="19.5">
      <c r="A4" s="14" t="s">
        <v>1</v>
      </c>
    </row>
    <row r="5" spans="1:3" ht="19.5">
      <c r="A5" s="108" t="s">
        <v>962</v>
      </c>
    </row>
    <row r="6" spans="1:3" ht="19.5">
      <c r="A6" s="108" t="s">
        <v>977</v>
      </c>
    </row>
    <row r="7" spans="1:3" ht="19.5">
      <c r="A7" s="108" t="s">
        <v>1013</v>
      </c>
    </row>
    <row r="8" spans="1:3" ht="19.5">
      <c r="A8" s="108" t="s">
        <v>959</v>
      </c>
    </row>
    <row r="9" spans="1:3" ht="19.5">
      <c r="A9" s="108" t="s">
        <v>1014</v>
      </c>
    </row>
    <row r="10" spans="1:3" ht="19.5">
      <c r="A10" s="109" t="s">
        <v>2</v>
      </c>
    </row>
    <row r="11" spans="1:3" ht="19.5">
      <c r="A11" s="108" t="s">
        <v>971</v>
      </c>
    </row>
    <row r="12" spans="1:3" ht="97.5">
      <c r="A12" s="106" t="s">
        <v>1015</v>
      </c>
    </row>
    <row r="13" spans="1:3" ht="19.5">
      <c r="A13" s="14" t="s">
        <v>4</v>
      </c>
      <c r="C13" s="11"/>
    </row>
    <row r="14" spans="1:3" ht="18.75">
      <c r="A14" s="17" t="s">
        <v>273</v>
      </c>
    </row>
    <row r="15" spans="1:3" ht="39">
      <c r="A15" s="10" t="s">
        <v>58</v>
      </c>
    </row>
    <row r="16" spans="1:3" ht="19.5">
      <c r="A16" s="9" t="s">
        <v>5</v>
      </c>
    </row>
    <row r="17" spans="1:1" ht="39">
      <c r="A17" s="10" t="s">
        <v>59</v>
      </c>
    </row>
    <row r="18" spans="1:1" ht="39">
      <c r="A18" s="10" t="s">
        <v>60</v>
      </c>
    </row>
    <row r="19" spans="1:1" ht="19.5">
      <c r="A19" s="10" t="s">
        <v>61</v>
      </c>
    </row>
    <row r="20" spans="1:1" ht="19.5">
      <c r="A20" s="10" t="s">
        <v>62</v>
      </c>
    </row>
    <row r="21" spans="1:1" ht="19.5">
      <c r="A21" s="10" t="s">
        <v>63</v>
      </c>
    </row>
    <row r="22" spans="1:1" ht="19.5">
      <c r="A22" s="10" t="s">
        <v>64</v>
      </c>
    </row>
    <row r="23" spans="1:1" ht="19.5">
      <c r="A23" s="10" t="s">
        <v>65</v>
      </c>
    </row>
    <row r="24" spans="1:1" ht="19.5">
      <c r="A24" s="10" t="s">
        <v>66</v>
      </c>
    </row>
    <row r="25" spans="1:1" ht="19.5">
      <c r="A25" s="10" t="s">
        <v>67</v>
      </c>
    </row>
    <row r="26" spans="1:1" ht="19.5">
      <c r="A26" s="10" t="s">
        <v>269</v>
      </c>
    </row>
    <row r="27" spans="1:1" ht="19.5">
      <c r="A27" s="10" t="s">
        <v>270</v>
      </c>
    </row>
    <row r="28" spans="1:1" ht="19.5">
      <c r="A28" s="10" t="s">
        <v>271</v>
      </c>
    </row>
    <row r="29" spans="1:1" ht="19.5">
      <c r="A29" s="9" t="s">
        <v>268</v>
      </c>
    </row>
    <row r="30" spans="1:1" ht="39">
      <c r="A30" s="10" t="s">
        <v>272</v>
      </c>
    </row>
    <row r="31" spans="1:1" ht="19.5">
      <c r="A31" s="9" t="s">
        <v>41</v>
      </c>
    </row>
    <row r="32" spans="1:1" ht="19.5">
      <c r="A32" s="9" t="s">
        <v>1094</v>
      </c>
    </row>
    <row r="33" spans="1:1" ht="19.5">
      <c r="A33" s="9" t="s">
        <v>7</v>
      </c>
    </row>
    <row r="34" spans="1:1" ht="19.5">
      <c r="A34" s="14" t="s">
        <v>8</v>
      </c>
    </row>
    <row r="35" spans="1:1" ht="39">
      <c r="A35" s="10" t="s">
        <v>1095</v>
      </c>
    </row>
    <row r="36" spans="1:1" ht="39" customHeight="1">
      <c r="A36" s="10" t="s">
        <v>267</v>
      </c>
    </row>
    <row r="37" spans="1:1" ht="19.5">
      <c r="A37" s="14" t="s">
        <v>9</v>
      </c>
    </row>
    <row r="38" spans="1:1" ht="19.5">
      <c r="A38" s="10" t="s">
        <v>42</v>
      </c>
    </row>
    <row r="39" spans="1:1" ht="19.5">
      <c r="A39" s="10" t="s">
        <v>53</v>
      </c>
    </row>
    <row r="40" spans="1:1" ht="39">
      <c r="A40" s="15" t="s">
        <v>44</v>
      </c>
    </row>
    <row r="41" spans="1:1" ht="20.25" thickBot="1">
      <c r="A41" s="16" t="s">
        <v>10</v>
      </c>
    </row>
  </sheetData>
  <phoneticPr fontId="14"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topLeftCell="A19" workbookViewId="0">
      <selection activeCell="E25" sqref="E25"/>
    </sheetView>
  </sheetViews>
  <sheetFormatPr defaultRowHeight="16.5"/>
  <cols>
    <col min="1" max="1" width="93.5" customWidth="1"/>
  </cols>
  <sheetData>
    <row r="1" spans="1:3" ht="19.5">
      <c r="A1" s="12" t="s">
        <v>1016</v>
      </c>
      <c r="B1" s="1" t="s">
        <v>27</v>
      </c>
    </row>
    <row r="2" spans="1:3" ht="19.5">
      <c r="A2" s="13" t="s">
        <v>136</v>
      </c>
    </row>
    <row r="3" spans="1:3" ht="19.5">
      <c r="A3" s="13" t="s">
        <v>68</v>
      </c>
    </row>
    <row r="4" spans="1:3" ht="19.5">
      <c r="A4" s="14" t="s">
        <v>1</v>
      </c>
    </row>
    <row r="5" spans="1:3" ht="19.5">
      <c r="A5" s="108" t="s">
        <v>962</v>
      </c>
    </row>
    <row r="6" spans="1:3" ht="19.5">
      <c r="A6" s="108" t="s">
        <v>977</v>
      </c>
    </row>
    <row r="7" spans="1:3" ht="19.5">
      <c r="A7" s="108" t="s">
        <v>1013</v>
      </c>
    </row>
    <row r="8" spans="1:3" ht="19.5">
      <c r="A8" s="108" t="s">
        <v>959</v>
      </c>
    </row>
    <row r="9" spans="1:3" ht="19.5">
      <c r="A9" s="108" t="s">
        <v>1014</v>
      </c>
    </row>
    <row r="10" spans="1:3" ht="19.5">
      <c r="A10" s="109" t="s">
        <v>2</v>
      </c>
    </row>
    <row r="11" spans="1:3" ht="19.5">
      <c r="A11" s="108" t="s">
        <v>971</v>
      </c>
    </row>
    <row r="12" spans="1:3" ht="97.5">
      <c r="A12" s="106" t="s">
        <v>972</v>
      </c>
    </row>
    <row r="13" spans="1:3" ht="19.5">
      <c r="A13" s="14" t="s">
        <v>4</v>
      </c>
      <c r="C13" s="11"/>
    </row>
    <row r="14" spans="1:3" ht="37.5">
      <c r="A14" s="17" t="s">
        <v>274</v>
      </c>
    </row>
    <row r="15" spans="1:3" ht="39">
      <c r="A15" s="10" t="s">
        <v>58</v>
      </c>
    </row>
    <row r="16" spans="1:3" ht="19.5">
      <c r="A16" s="9" t="s">
        <v>5</v>
      </c>
    </row>
    <row r="17" spans="1:1" ht="58.5">
      <c r="A17" s="10" t="s">
        <v>69</v>
      </c>
    </row>
    <row r="18" spans="1:1" ht="39">
      <c r="A18" s="10" t="s">
        <v>70</v>
      </c>
    </row>
    <row r="19" spans="1:1" ht="19.5">
      <c r="A19" s="10" t="s">
        <v>71</v>
      </c>
    </row>
    <row r="20" spans="1:1" ht="58.5">
      <c r="A20" s="10" t="s">
        <v>275</v>
      </c>
    </row>
    <row r="21" spans="1:1" ht="19.5">
      <c r="A21" s="9" t="s">
        <v>276</v>
      </c>
    </row>
    <row r="22" spans="1:1" ht="58.5">
      <c r="A22" s="10" t="s">
        <v>277</v>
      </c>
    </row>
    <row r="23" spans="1:1" ht="19.5">
      <c r="A23" s="9" t="s">
        <v>72</v>
      </c>
    </row>
    <row r="24" spans="1:1" ht="19.5">
      <c r="A24" s="9" t="s">
        <v>1092</v>
      </c>
    </row>
    <row r="25" spans="1:1" ht="19.5">
      <c r="A25" s="9" t="s">
        <v>7</v>
      </c>
    </row>
    <row r="26" spans="1:1" ht="19.5">
      <c r="A26" s="14" t="s">
        <v>8</v>
      </c>
    </row>
    <row r="27" spans="1:1" ht="39">
      <c r="A27" s="10" t="s">
        <v>1093</v>
      </c>
    </row>
    <row r="28" spans="1:1" ht="39" customHeight="1">
      <c r="A28" s="10" t="s">
        <v>278</v>
      </c>
    </row>
    <row r="29" spans="1:1" ht="19.5">
      <c r="A29" s="14" t="s">
        <v>9</v>
      </c>
    </row>
    <row r="30" spans="1:1" ht="19.5">
      <c r="A30" s="10" t="s">
        <v>73</v>
      </c>
    </row>
    <row r="31" spans="1:1" ht="19.5">
      <c r="A31" s="10" t="s">
        <v>74</v>
      </c>
    </row>
    <row r="32" spans="1:1" ht="39">
      <c r="A32" s="15" t="s">
        <v>75</v>
      </c>
    </row>
    <row r="33" spans="1:1" ht="20.25" thickBot="1">
      <c r="A33" s="16" t="s">
        <v>10</v>
      </c>
    </row>
  </sheetData>
  <phoneticPr fontId="14"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topLeftCell="A22" workbookViewId="0">
      <selection activeCell="A28" sqref="A28"/>
    </sheetView>
  </sheetViews>
  <sheetFormatPr defaultRowHeight="16.5"/>
  <cols>
    <col min="1" max="1" width="93.5" customWidth="1"/>
  </cols>
  <sheetData>
    <row r="1" spans="1:3" ht="19.5">
      <c r="A1" s="12" t="s">
        <v>1017</v>
      </c>
      <c r="B1" s="1" t="s">
        <v>27</v>
      </c>
    </row>
    <row r="2" spans="1:3" ht="19.5">
      <c r="A2" s="13" t="s">
        <v>136</v>
      </c>
    </row>
    <row r="3" spans="1:3" ht="19.5">
      <c r="A3" s="13" t="s">
        <v>76</v>
      </c>
    </row>
    <row r="4" spans="1:3" ht="19.5">
      <c r="A4" s="14" t="s">
        <v>1</v>
      </c>
    </row>
    <row r="5" spans="1:3" ht="19.5">
      <c r="A5" s="108" t="s">
        <v>962</v>
      </c>
    </row>
    <row r="6" spans="1:3" ht="19.5">
      <c r="A6" s="108" t="s">
        <v>977</v>
      </c>
    </row>
    <row r="7" spans="1:3" ht="19.5">
      <c r="A7" s="108" t="s">
        <v>1013</v>
      </c>
    </row>
    <row r="8" spans="1:3" ht="19.5">
      <c r="A8" s="108" t="s">
        <v>959</v>
      </c>
    </row>
    <row r="9" spans="1:3" ht="19.5">
      <c r="A9" s="108" t="s">
        <v>1014</v>
      </c>
    </row>
    <row r="10" spans="1:3" ht="19.5">
      <c r="A10" s="109" t="s">
        <v>2</v>
      </c>
    </row>
    <row r="11" spans="1:3" ht="19.5">
      <c r="A11" s="108" t="s">
        <v>971</v>
      </c>
    </row>
    <row r="12" spans="1:3" ht="97.5">
      <c r="A12" s="106" t="s">
        <v>966</v>
      </c>
    </row>
    <row r="13" spans="1:3" ht="19.5">
      <c r="A13" s="14" t="s">
        <v>4</v>
      </c>
      <c r="C13" s="11"/>
    </row>
    <row r="14" spans="1:3" ht="18.75">
      <c r="A14" s="32" t="s">
        <v>279</v>
      </c>
    </row>
    <row r="15" spans="1:3" ht="39">
      <c r="A15" s="33" t="s">
        <v>280</v>
      </c>
    </row>
    <row r="16" spans="1:3" ht="19.5">
      <c r="A16" s="31" t="s">
        <v>5</v>
      </c>
    </row>
    <row r="17" spans="1:1" ht="19.5">
      <c r="A17" s="33" t="s">
        <v>77</v>
      </c>
    </row>
    <row r="18" spans="1:1" ht="58.5">
      <c r="A18" s="33" t="s">
        <v>78</v>
      </c>
    </row>
    <row r="19" spans="1:1" ht="19.5">
      <c r="A19" s="33" t="s">
        <v>79</v>
      </c>
    </row>
    <row r="20" spans="1:1" ht="19.5">
      <c r="A20" s="33" t="s">
        <v>281</v>
      </c>
    </row>
    <row r="21" spans="1:1" ht="39">
      <c r="A21" s="33" t="s">
        <v>282</v>
      </c>
    </row>
    <row r="22" spans="1:1" ht="19.5">
      <c r="A22" s="31" t="s">
        <v>289</v>
      </c>
    </row>
    <row r="23" spans="1:1" ht="97.5">
      <c r="A23" s="33" t="s">
        <v>283</v>
      </c>
    </row>
    <row r="24" spans="1:1" ht="19.5">
      <c r="A24" s="31" t="s">
        <v>284</v>
      </c>
    </row>
    <row r="25" spans="1:1" ht="19.5">
      <c r="A25" s="31" t="s">
        <v>1096</v>
      </c>
    </row>
    <row r="26" spans="1:1" ht="19.5">
      <c r="A26" s="31" t="s">
        <v>7</v>
      </c>
    </row>
    <row r="27" spans="1:1" ht="39" customHeight="1">
      <c r="A27" s="27" t="s">
        <v>8</v>
      </c>
    </row>
    <row r="28" spans="1:1" ht="39">
      <c r="A28" s="33" t="s">
        <v>1097</v>
      </c>
    </row>
    <row r="29" spans="1:1" ht="39">
      <c r="A29" s="33" t="s">
        <v>288</v>
      </c>
    </row>
    <row r="30" spans="1:1" ht="19.5">
      <c r="A30" s="27" t="s">
        <v>9</v>
      </c>
    </row>
    <row r="31" spans="1:1" ht="19.5">
      <c r="A31" s="33" t="s">
        <v>285</v>
      </c>
    </row>
    <row r="32" spans="1:1" ht="19.5">
      <c r="A32" s="33" t="s">
        <v>286</v>
      </c>
    </row>
    <row r="33" spans="1:1" ht="39">
      <c r="A33" s="25" t="s">
        <v>287</v>
      </c>
    </row>
    <row r="34" spans="1:1" ht="20.25" thickBot="1">
      <c r="A34" s="26" t="s">
        <v>10</v>
      </c>
    </row>
  </sheetData>
  <phoneticPr fontId="14"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22" workbookViewId="0">
      <selection activeCell="B1" sqref="B1"/>
    </sheetView>
  </sheetViews>
  <sheetFormatPr defaultRowHeight="16.5"/>
  <cols>
    <col min="1" max="1" width="93.5" customWidth="1"/>
  </cols>
  <sheetData>
    <row r="1" spans="1:3" ht="19.5">
      <c r="A1" s="12" t="s">
        <v>1018</v>
      </c>
      <c r="B1" s="1" t="s">
        <v>27</v>
      </c>
    </row>
    <row r="2" spans="1:3" ht="19.5">
      <c r="A2" s="13" t="s">
        <v>136</v>
      </c>
    </row>
    <row r="3" spans="1:3" ht="19.5">
      <c r="A3" s="13" t="s">
        <v>80</v>
      </c>
    </row>
    <row r="4" spans="1:3" ht="19.5">
      <c r="A4" s="14" t="s">
        <v>1</v>
      </c>
    </row>
    <row r="5" spans="1:3" ht="19.5">
      <c r="A5" s="108" t="s">
        <v>962</v>
      </c>
    </row>
    <row r="6" spans="1:3" ht="19.5">
      <c r="A6" s="108" t="s">
        <v>977</v>
      </c>
    </row>
    <row r="7" spans="1:3" ht="19.5">
      <c r="A7" s="108" t="s">
        <v>1013</v>
      </c>
    </row>
    <row r="8" spans="1:3" ht="19.5">
      <c r="A8" s="108" t="s">
        <v>959</v>
      </c>
    </row>
    <row r="9" spans="1:3" ht="19.5">
      <c r="A9" s="108" t="s">
        <v>1014</v>
      </c>
    </row>
    <row r="10" spans="1:3" ht="19.5">
      <c r="A10" s="109" t="s">
        <v>2</v>
      </c>
    </row>
    <row r="11" spans="1:3" ht="19.5">
      <c r="A11" s="108" t="s">
        <v>971</v>
      </c>
    </row>
    <row r="12" spans="1:3" ht="97.5">
      <c r="A12" s="106" t="s">
        <v>1019</v>
      </c>
    </row>
    <row r="13" spans="1:3" ht="19.5">
      <c r="A13" s="14" t="s">
        <v>4</v>
      </c>
      <c r="C13" s="11"/>
    </row>
    <row r="14" spans="1:3" ht="37.5">
      <c r="A14" s="32" t="s">
        <v>293</v>
      </c>
    </row>
    <row r="15" spans="1:3" ht="39">
      <c r="A15" s="33" t="s">
        <v>280</v>
      </c>
    </row>
    <row r="16" spans="1:3" ht="19.5">
      <c r="A16" s="31" t="s">
        <v>5</v>
      </c>
    </row>
    <row r="17" spans="1:1" ht="19.5">
      <c r="A17" s="31" t="s">
        <v>81</v>
      </c>
    </row>
    <row r="18" spans="1:1" ht="19.5">
      <c r="A18" s="31" t="s">
        <v>82</v>
      </c>
    </row>
    <row r="19" spans="1:1" ht="19.5">
      <c r="A19" s="31" t="s">
        <v>83</v>
      </c>
    </row>
    <row r="20" spans="1:1" ht="117">
      <c r="A20" s="33" t="s">
        <v>290</v>
      </c>
    </row>
    <row r="21" spans="1:1" ht="19.5">
      <c r="A21" s="31" t="s">
        <v>291</v>
      </c>
    </row>
    <row r="22" spans="1:1" ht="58.5">
      <c r="A22" s="33" t="s">
        <v>292</v>
      </c>
    </row>
    <row r="23" spans="1:1" ht="19.5">
      <c r="A23" s="31" t="s">
        <v>284</v>
      </c>
    </row>
    <row r="24" spans="1:1" ht="19.5">
      <c r="A24" s="31" t="s">
        <v>1096</v>
      </c>
    </row>
    <row r="25" spans="1:1" ht="19.5">
      <c r="A25" s="31" t="s">
        <v>7</v>
      </c>
    </row>
    <row r="26" spans="1:1" ht="19.5">
      <c r="A26" s="27" t="s">
        <v>8</v>
      </c>
    </row>
    <row r="27" spans="1:1" ht="39" customHeight="1">
      <c r="A27" s="33" t="s">
        <v>1098</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topLeftCell="A19" workbookViewId="0"/>
  </sheetViews>
  <sheetFormatPr defaultRowHeight="16.5"/>
  <cols>
    <col min="1" max="1" width="93.5" customWidth="1"/>
  </cols>
  <sheetData>
    <row r="1" spans="1:3" ht="19.5">
      <c r="A1" s="12" t="s">
        <v>1020</v>
      </c>
      <c r="B1" s="1" t="s">
        <v>27</v>
      </c>
    </row>
    <row r="2" spans="1:3" ht="19.5">
      <c r="A2" s="13" t="s">
        <v>136</v>
      </c>
    </row>
    <row r="3" spans="1:3" ht="19.5">
      <c r="A3" s="13" t="s">
        <v>84</v>
      </c>
    </row>
    <row r="4" spans="1:3" ht="19.5">
      <c r="A4" s="14" t="s">
        <v>1</v>
      </c>
    </row>
    <row r="5" spans="1:3" ht="19.5">
      <c r="A5" s="108" t="s">
        <v>962</v>
      </c>
    </row>
    <row r="6" spans="1:3" ht="19.5">
      <c r="A6" s="108" t="s">
        <v>977</v>
      </c>
    </row>
    <row r="7" spans="1:3" ht="19.5">
      <c r="A7" s="108" t="s">
        <v>1013</v>
      </c>
    </row>
    <row r="8" spans="1:3" ht="19.5">
      <c r="A8" s="108" t="s">
        <v>959</v>
      </c>
    </row>
    <row r="9" spans="1:3" ht="19.5">
      <c r="A9" s="108" t="s">
        <v>1014</v>
      </c>
    </row>
    <row r="10" spans="1:3" ht="19.5">
      <c r="A10" s="109" t="s">
        <v>2</v>
      </c>
    </row>
    <row r="11" spans="1:3" ht="19.5">
      <c r="A11" s="108" t="s">
        <v>971</v>
      </c>
    </row>
    <row r="12" spans="1:3" ht="97.5">
      <c r="A12" s="106" t="s">
        <v>972</v>
      </c>
    </row>
    <row r="13" spans="1:3" ht="19.5">
      <c r="A13" s="14" t="s">
        <v>4</v>
      </c>
      <c r="C13" s="11"/>
    </row>
    <row r="14" spans="1:3" ht="37.5">
      <c r="A14" s="17" t="s">
        <v>294</v>
      </c>
    </row>
    <row r="15" spans="1:3" ht="39">
      <c r="A15" s="33" t="s">
        <v>280</v>
      </c>
    </row>
    <row r="16" spans="1:3" ht="19.5">
      <c r="A16" s="31" t="s">
        <v>5</v>
      </c>
    </row>
    <row r="17" spans="1:1" ht="19.5">
      <c r="A17" s="33" t="s">
        <v>298</v>
      </c>
    </row>
    <row r="18" spans="1:1" ht="19.5">
      <c r="A18" s="33" t="s">
        <v>299</v>
      </c>
    </row>
    <row r="19" spans="1:1" ht="39">
      <c r="A19" s="33" t="s">
        <v>295</v>
      </c>
    </row>
    <row r="20" spans="1:1" ht="19.5">
      <c r="A20" s="33" t="s">
        <v>296</v>
      </c>
    </row>
    <row r="21" spans="1:1" ht="19.5">
      <c r="A21" s="31" t="s">
        <v>300</v>
      </c>
    </row>
    <row r="22" spans="1:1" ht="58.5">
      <c r="A22" s="33" t="s">
        <v>297</v>
      </c>
    </row>
    <row r="23" spans="1:1" ht="19.5">
      <c r="A23" s="31" t="s">
        <v>284</v>
      </c>
    </row>
    <row r="24" spans="1:1" ht="19.5">
      <c r="A24" s="31" t="s">
        <v>1099</v>
      </c>
    </row>
    <row r="25" spans="1:1" ht="19.5">
      <c r="A25" s="31" t="s">
        <v>7</v>
      </c>
    </row>
    <row r="26" spans="1:1" ht="19.5">
      <c r="A26" s="27" t="s">
        <v>8</v>
      </c>
    </row>
    <row r="27" spans="1:1" ht="39" customHeight="1">
      <c r="A27" s="33" t="s">
        <v>1100</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2" t="s">
        <v>394</v>
      </c>
    </row>
    <row r="2" spans="1:1" ht="19.5">
      <c r="A2" s="13" t="s">
        <v>136</v>
      </c>
    </row>
    <row r="3" spans="1:1" ht="19.5">
      <c r="A3" s="13" t="s">
        <v>371</v>
      </c>
    </row>
    <row r="4" spans="1:1" ht="19.5">
      <c r="A4" s="14" t="s">
        <v>1</v>
      </c>
    </row>
    <row r="5" spans="1:1" ht="19.5">
      <c r="A5" s="29" t="s">
        <v>233</v>
      </c>
    </row>
    <row r="6" spans="1:1" ht="19.5">
      <c r="A6" s="29" t="s">
        <v>239</v>
      </c>
    </row>
    <row r="7" spans="1:1" ht="19.5">
      <c r="A7" s="30" t="s">
        <v>234</v>
      </c>
    </row>
    <row r="8" spans="1:1" ht="19.5">
      <c r="A8" s="30" t="s">
        <v>235</v>
      </c>
    </row>
    <row r="9" spans="1:1" ht="19.5">
      <c r="A9" s="30" t="s">
        <v>236</v>
      </c>
    </row>
    <row r="10" spans="1:1" ht="19.5">
      <c r="A10" s="28" t="s">
        <v>2</v>
      </c>
    </row>
    <row r="11" spans="1:1" ht="19.5">
      <c r="A11" s="29" t="s">
        <v>240</v>
      </c>
    </row>
    <row r="12" spans="1:1" ht="78">
      <c r="A12" s="10" t="s">
        <v>948</v>
      </c>
    </row>
    <row r="13" spans="1:1" ht="19.5">
      <c r="A13" s="40" t="s">
        <v>4</v>
      </c>
    </row>
    <row r="14" spans="1:1" ht="39">
      <c r="A14" s="39" t="s">
        <v>372</v>
      </c>
    </row>
    <row r="15" spans="1:1" ht="39">
      <c r="A15" s="39" t="s">
        <v>373</v>
      </c>
    </row>
    <row r="16" spans="1:1" ht="19.5">
      <c r="A16" s="41" t="s">
        <v>5</v>
      </c>
    </row>
    <row r="17" spans="1:1" ht="351">
      <c r="A17" s="39" t="s">
        <v>374</v>
      </c>
    </row>
    <row r="18" spans="1:1" ht="370.5">
      <c r="A18" s="39" t="s">
        <v>375</v>
      </c>
    </row>
    <row r="19" spans="1:1" ht="97.5">
      <c r="A19" s="39" t="s">
        <v>376</v>
      </c>
    </row>
    <row r="20" spans="1:1" ht="19.5">
      <c r="A20" s="41" t="s">
        <v>377</v>
      </c>
    </row>
    <row r="21" spans="1:1" ht="78">
      <c r="A21" s="39" t="s">
        <v>378</v>
      </c>
    </row>
    <row r="22" spans="1:1" ht="19.5">
      <c r="A22" s="41" t="s">
        <v>379</v>
      </c>
    </row>
    <row r="23" spans="1:1" ht="19.5">
      <c r="A23" s="41" t="s">
        <v>380</v>
      </c>
    </row>
    <row r="24" spans="1:1" ht="19.5">
      <c r="A24" s="41" t="s">
        <v>7</v>
      </c>
    </row>
    <row r="25" spans="1:1" ht="19.5">
      <c r="A25" s="40" t="s">
        <v>8</v>
      </c>
    </row>
    <row r="26" spans="1:1" ht="39">
      <c r="A26" s="39" t="s">
        <v>382</v>
      </c>
    </row>
    <row r="27" spans="1:1" ht="39">
      <c r="A27" s="39" t="s">
        <v>383</v>
      </c>
    </row>
    <row r="28" spans="1:1" ht="19.5">
      <c r="A28" s="40" t="s">
        <v>9</v>
      </c>
    </row>
    <row r="29" spans="1:1" ht="19.5">
      <c r="A29" s="39" t="s">
        <v>384</v>
      </c>
    </row>
    <row r="30" spans="1:1" ht="58.5">
      <c r="A30" s="39" t="s">
        <v>381</v>
      </c>
    </row>
    <row r="31" spans="1:1" ht="39">
      <c r="A31" s="38" t="s">
        <v>287</v>
      </c>
    </row>
    <row r="32" spans="1:1" ht="20.25" thickBot="1">
      <c r="A32" s="37"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topLeftCell="A13" workbookViewId="0">
      <selection activeCell="A13" sqref="A1:XFD1048576"/>
    </sheetView>
  </sheetViews>
  <sheetFormatPr defaultColWidth="8.75" defaultRowHeight="16.5"/>
  <cols>
    <col min="1" max="1" width="93.625" customWidth="1"/>
  </cols>
  <sheetData>
    <row r="1" spans="1:2" ht="19.5">
      <c r="A1" s="114" t="s">
        <v>1021</v>
      </c>
      <c r="B1" s="115" t="s">
        <v>13</v>
      </c>
    </row>
    <row r="2" spans="1:2" ht="19.5">
      <c r="A2" s="110" t="s">
        <v>190</v>
      </c>
    </row>
    <row r="3" spans="1:2" ht="19.5">
      <c r="A3" s="110" t="s">
        <v>142</v>
      </c>
    </row>
    <row r="4" spans="1:2" ht="19.5">
      <c r="A4" s="27" t="s">
        <v>1</v>
      </c>
    </row>
    <row r="5" spans="1:2" ht="19.5">
      <c r="A5" s="120" t="s">
        <v>962</v>
      </c>
    </row>
    <row r="6" spans="1:2" ht="19.5">
      <c r="A6" s="120" t="s">
        <v>968</v>
      </c>
    </row>
    <row r="7" spans="1:2" ht="19.5">
      <c r="A7" s="120" t="s">
        <v>994</v>
      </c>
    </row>
    <row r="8" spans="1:2" ht="19.5">
      <c r="A8" s="120" t="s">
        <v>959</v>
      </c>
    </row>
    <row r="9" spans="1:2" ht="19.5">
      <c r="A9" s="120" t="s">
        <v>995</v>
      </c>
    </row>
    <row r="10" spans="1:2" ht="19.5">
      <c r="A10" s="121" t="s">
        <v>2</v>
      </c>
    </row>
    <row r="11" spans="1:2" ht="19.5">
      <c r="A11" s="120" t="s">
        <v>971</v>
      </c>
    </row>
    <row r="12" spans="1:2" ht="97.5">
      <c r="A12" s="118" t="s">
        <v>1022</v>
      </c>
    </row>
    <row r="13" spans="1:2" ht="19.5">
      <c r="A13" s="27" t="s">
        <v>4</v>
      </c>
    </row>
    <row r="14" spans="1:2" ht="37.5">
      <c r="A14" s="32" t="s">
        <v>301</v>
      </c>
    </row>
    <row r="15" spans="1:2" ht="19.5">
      <c r="A15" s="33" t="s">
        <v>302</v>
      </c>
    </row>
    <row r="16" spans="1:2" ht="19.5">
      <c r="A16" s="31" t="s">
        <v>5</v>
      </c>
    </row>
    <row r="17" spans="1:1" ht="39">
      <c r="A17" s="33" t="s">
        <v>143</v>
      </c>
    </row>
    <row r="18" spans="1:1" ht="39">
      <c r="A18" s="33" t="s">
        <v>144</v>
      </c>
    </row>
    <row r="19" spans="1:1" ht="19.5">
      <c r="A19" s="33" t="s">
        <v>306</v>
      </c>
    </row>
    <row r="20" spans="1:1" ht="39">
      <c r="A20" s="33" t="s">
        <v>303</v>
      </c>
    </row>
    <row r="21" spans="1:1" ht="19.5">
      <c r="A21" s="33" t="s">
        <v>284</v>
      </c>
    </row>
    <row r="22" spans="1:1" ht="19.5">
      <c r="A22" s="33" t="s">
        <v>1081</v>
      </c>
    </row>
    <row r="23" spans="1:1" ht="19.5">
      <c r="A23" s="33" t="s">
        <v>7</v>
      </c>
    </row>
    <row r="24" spans="1:1" ht="19.5">
      <c r="A24" s="27" t="s">
        <v>8</v>
      </c>
    </row>
    <row r="25" spans="1:1" ht="39">
      <c r="A25" s="33" t="s">
        <v>1082</v>
      </c>
    </row>
    <row r="26" spans="1:1" ht="39">
      <c r="A26" s="33" t="s">
        <v>304</v>
      </c>
    </row>
    <row r="27" spans="1:1" ht="19.5">
      <c r="A27" s="27" t="s">
        <v>9</v>
      </c>
    </row>
    <row r="28" spans="1:1" ht="19.5">
      <c r="A28" s="33" t="s">
        <v>305</v>
      </c>
    </row>
    <row r="29" spans="1:1" ht="19.5">
      <c r="A29" s="33" t="s">
        <v>286</v>
      </c>
    </row>
    <row r="30" spans="1:1" ht="39">
      <c r="A30" s="25" t="s">
        <v>287</v>
      </c>
    </row>
    <row r="31" spans="1:1" ht="20.25" thickBot="1">
      <c r="A31" s="26"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topLeftCell="A31" workbookViewId="0"/>
  </sheetViews>
  <sheetFormatPr defaultRowHeight="16.5"/>
  <cols>
    <col min="1" max="1" width="93.625" customWidth="1"/>
  </cols>
  <sheetData>
    <row r="1" spans="1:2" ht="19.5">
      <c r="A1" s="12" t="s">
        <v>1023</v>
      </c>
      <c r="B1" s="1" t="s">
        <v>13</v>
      </c>
    </row>
    <row r="2" spans="1:2" ht="19.5">
      <c r="A2" s="21" t="s">
        <v>191</v>
      </c>
    </row>
    <row r="3" spans="1:2" ht="19.5">
      <c r="A3" s="13" t="s">
        <v>145</v>
      </c>
    </row>
    <row r="4" spans="1:2" ht="19.5">
      <c r="A4" s="14" t="s">
        <v>1</v>
      </c>
    </row>
    <row r="5" spans="1:2" ht="19.5">
      <c r="A5" s="108" t="s">
        <v>962</v>
      </c>
    </row>
    <row r="6" spans="1:2" ht="19.5">
      <c r="A6" s="108" t="s">
        <v>968</v>
      </c>
    </row>
    <row r="7" spans="1:2" ht="19.5">
      <c r="A7" s="108" t="s">
        <v>969</v>
      </c>
    </row>
    <row r="8" spans="1:2" ht="19.5">
      <c r="A8" s="108" t="s">
        <v>959</v>
      </c>
    </row>
    <row r="9" spans="1:2" ht="19.5">
      <c r="A9" s="108" t="s">
        <v>970</v>
      </c>
    </row>
    <row r="10" spans="1:2" ht="19.5">
      <c r="A10" s="109" t="s">
        <v>2</v>
      </c>
    </row>
    <row r="11" spans="1:2" ht="19.5">
      <c r="A11" s="108" t="s">
        <v>971</v>
      </c>
    </row>
    <row r="12" spans="1:2" ht="97.5">
      <c r="A12" s="106" t="s">
        <v>981</v>
      </c>
    </row>
    <row r="13" spans="1:2" ht="19.5">
      <c r="A13" s="14" t="s">
        <v>4</v>
      </c>
    </row>
    <row r="14" spans="1:2" ht="37.5">
      <c r="A14" s="32" t="s">
        <v>307</v>
      </c>
    </row>
    <row r="15" spans="1:2" ht="19.5">
      <c r="A15" s="33" t="s">
        <v>308</v>
      </c>
    </row>
    <row r="16" spans="1:2" ht="19.5">
      <c r="A16" s="31" t="s">
        <v>5</v>
      </c>
    </row>
    <row r="17" spans="1:1" ht="19.5">
      <c r="A17" s="31" t="s">
        <v>309</v>
      </c>
    </row>
    <row r="18" spans="1:1" ht="39">
      <c r="A18" s="33" t="s">
        <v>310</v>
      </c>
    </row>
    <row r="19" spans="1:1" ht="39">
      <c r="A19" s="33" t="s">
        <v>311</v>
      </c>
    </row>
    <row r="20" spans="1:1" ht="19.5">
      <c r="A20" s="31" t="s">
        <v>312</v>
      </c>
    </row>
    <row r="21" spans="1:1" ht="19.5">
      <c r="A21" s="31" t="s">
        <v>313</v>
      </c>
    </row>
    <row r="22" spans="1:1" ht="19.5">
      <c r="A22" s="31" t="s">
        <v>314</v>
      </c>
    </row>
    <row r="23" spans="1:1" ht="19.5">
      <c r="A23" s="33" t="s">
        <v>315</v>
      </c>
    </row>
    <row r="24" spans="1:1" ht="19.5">
      <c r="A24" s="33" t="s">
        <v>316</v>
      </c>
    </row>
    <row r="25" spans="1:1" ht="19.5">
      <c r="A25" s="33" t="s">
        <v>317</v>
      </c>
    </row>
    <row r="26" spans="1:1" ht="97.5">
      <c r="A26" s="33" t="s">
        <v>318</v>
      </c>
    </row>
    <row r="27" spans="1:1" ht="19.5">
      <c r="A27" s="33" t="s">
        <v>284</v>
      </c>
    </row>
    <row r="28" spans="1:1" ht="19.5">
      <c r="A28" s="33" t="s">
        <v>319</v>
      </c>
    </row>
    <row r="29" spans="1:1" ht="19.5">
      <c r="A29" s="33" t="s">
        <v>7</v>
      </c>
    </row>
    <row r="30" spans="1:1" ht="19.5">
      <c r="A30" s="27" t="s">
        <v>8</v>
      </c>
    </row>
    <row r="31" spans="1:1" ht="39">
      <c r="A31" s="33" t="s">
        <v>323</v>
      </c>
    </row>
    <row r="32" spans="1:1" ht="39">
      <c r="A32" s="33" t="s">
        <v>321</v>
      </c>
    </row>
    <row r="33" spans="1:1" ht="19.5">
      <c r="A33" s="27" t="s">
        <v>9</v>
      </c>
    </row>
    <row r="34" spans="1:1" ht="19.5">
      <c r="A34" s="33" t="s">
        <v>322</v>
      </c>
    </row>
    <row r="35" spans="1:1" ht="19.5">
      <c r="A35" s="33" t="s">
        <v>286</v>
      </c>
    </row>
    <row r="36" spans="1:1" ht="39">
      <c r="A36" s="25" t="s">
        <v>287</v>
      </c>
    </row>
    <row r="37" spans="1:1" ht="20.25" thickBot="1">
      <c r="A37" s="2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topLeftCell="A25" workbookViewId="0"/>
  </sheetViews>
  <sheetFormatPr defaultRowHeight="16.5"/>
  <cols>
    <col min="1" max="1" width="93.625" customWidth="1"/>
  </cols>
  <sheetData>
    <row r="1" spans="1:2" ht="19.5">
      <c r="A1" s="12" t="s">
        <v>1024</v>
      </c>
      <c r="B1" s="1" t="s">
        <v>13</v>
      </c>
    </row>
    <row r="2" spans="1:2" ht="19.5">
      <c r="A2" s="21" t="s">
        <v>191</v>
      </c>
    </row>
    <row r="3" spans="1:2" ht="19.5">
      <c r="A3" s="13" t="s">
        <v>147</v>
      </c>
    </row>
    <row r="4" spans="1:2" ht="19.5">
      <c r="A4" s="14" t="s">
        <v>1</v>
      </c>
    </row>
    <row r="5" spans="1:2" ht="19.5">
      <c r="A5" s="108" t="s">
        <v>962</v>
      </c>
    </row>
    <row r="6" spans="1:2" ht="19.5">
      <c r="A6" s="108" t="s">
        <v>968</v>
      </c>
    </row>
    <row r="7" spans="1:2" ht="19.5">
      <c r="A7" s="108" t="s">
        <v>969</v>
      </c>
    </row>
    <row r="8" spans="1:2" ht="19.5">
      <c r="A8" s="108" t="s">
        <v>959</v>
      </c>
    </row>
    <row r="9" spans="1:2" ht="19.5">
      <c r="A9" s="108" t="s">
        <v>970</v>
      </c>
    </row>
    <row r="10" spans="1:2" ht="19.5">
      <c r="A10" s="109" t="s">
        <v>2</v>
      </c>
    </row>
    <row r="11" spans="1:2" ht="19.5">
      <c r="A11" s="108" t="s">
        <v>971</v>
      </c>
    </row>
    <row r="12" spans="1:2" ht="97.5">
      <c r="A12" s="106" t="s">
        <v>1025</v>
      </c>
    </row>
    <row r="13" spans="1:2" ht="19.5">
      <c r="A13" s="14" t="s">
        <v>4</v>
      </c>
    </row>
    <row r="14" spans="1:2" ht="37.5">
      <c r="A14" s="17" t="s">
        <v>324</v>
      </c>
    </row>
    <row r="15" spans="1:2" ht="19.5">
      <c r="A15" s="10" t="s">
        <v>325</v>
      </c>
    </row>
    <row r="16" spans="1:2" ht="19.5">
      <c r="A16" s="9" t="s">
        <v>5</v>
      </c>
    </row>
    <row r="17" spans="1:1" ht="39">
      <c r="A17" s="10" t="s">
        <v>326</v>
      </c>
    </row>
    <row r="18" spans="1:1" ht="58.5">
      <c r="A18" s="19" t="s">
        <v>327</v>
      </c>
    </row>
    <row r="19" spans="1:1" ht="39">
      <c r="A19" s="33" t="s">
        <v>328</v>
      </c>
    </row>
    <row r="20" spans="1:1" ht="39">
      <c r="A20" s="33" t="s">
        <v>329</v>
      </c>
    </row>
    <row r="21" spans="1:1" ht="19.5">
      <c r="A21" s="10" t="s">
        <v>330</v>
      </c>
    </row>
    <row r="22" spans="1:1" ht="39">
      <c r="A22" s="10" t="s">
        <v>331</v>
      </c>
    </row>
    <row r="23" spans="1:1" ht="19.5">
      <c r="A23" s="10" t="s">
        <v>284</v>
      </c>
    </row>
    <row r="24" spans="1:1" ht="19.5">
      <c r="A24" s="33" t="s">
        <v>319</v>
      </c>
    </row>
    <row r="25" spans="1:1" ht="19.5">
      <c r="A25" s="10" t="s">
        <v>7</v>
      </c>
    </row>
    <row r="26" spans="1:1" ht="19.5">
      <c r="A26" s="14" t="s">
        <v>8</v>
      </c>
    </row>
    <row r="27" spans="1:1" ht="39">
      <c r="A27" s="10" t="s">
        <v>323</v>
      </c>
    </row>
    <row r="28" spans="1:1" ht="39">
      <c r="A28" s="10" t="s">
        <v>332</v>
      </c>
    </row>
    <row r="29" spans="1:1" ht="19.5">
      <c r="A29" s="14" t="s">
        <v>9</v>
      </c>
    </row>
    <row r="30" spans="1:1" ht="19.5">
      <c r="A30" s="10" t="s">
        <v>322</v>
      </c>
    </row>
    <row r="31" spans="1:1" ht="19.5">
      <c r="A31" s="10" t="s">
        <v>286</v>
      </c>
    </row>
    <row r="32" spans="1:1" ht="39">
      <c r="A32" s="15" t="s">
        <v>287</v>
      </c>
    </row>
    <row r="33" spans="1:1" ht="20.25" thickBot="1">
      <c r="A33" s="16"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B1" sqref="B1"/>
    </sheetView>
  </sheetViews>
  <sheetFormatPr defaultColWidth="9" defaultRowHeight="16.5"/>
  <cols>
    <col min="1" max="1" width="100.625" customWidth="1"/>
  </cols>
  <sheetData>
    <row r="1" spans="1:3" ht="19.5">
      <c r="A1" s="12" t="s">
        <v>637</v>
      </c>
      <c r="B1" s="1" t="s">
        <v>638</v>
      </c>
    </row>
    <row r="2" spans="1:3" ht="19.5">
      <c r="A2" s="13" t="s">
        <v>639</v>
      </c>
    </row>
    <row r="3" spans="1:3" ht="19.5">
      <c r="A3" s="13" t="s">
        <v>640</v>
      </c>
    </row>
    <row r="4" spans="1:3" ht="19.5">
      <c r="A4" s="14" t="s">
        <v>1</v>
      </c>
    </row>
    <row r="5" spans="1:3" ht="19.5">
      <c r="A5" s="9" t="s">
        <v>641</v>
      </c>
    </row>
    <row r="6" spans="1:3" ht="19.5">
      <c r="A6" s="9" t="s">
        <v>642</v>
      </c>
    </row>
    <row r="7" spans="1:3" ht="19.5">
      <c r="A7" s="24" t="s">
        <v>643</v>
      </c>
    </row>
    <row r="8" spans="1:3" ht="19.5">
      <c r="A8" s="24" t="s">
        <v>644</v>
      </c>
    </row>
    <row r="9" spans="1:3" ht="19.5">
      <c r="A9" s="24" t="s">
        <v>645</v>
      </c>
    </row>
    <row r="10" spans="1:3" ht="19.5">
      <c r="A10" s="14" t="s">
        <v>2</v>
      </c>
    </row>
    <row r="11" spans="1:3" ht="19.5">
      <c r="A11" s="9" t="s">
        <v>646</v>
      </c>
    </row>
    <row r="12" spans="1:3" ht="78">
      <c r="A12" s="10" t="s">
        <v>948</v>
      </c>
    </row>
    <row r="13" spans="1:3" ht="19.5">
      <c r="A13" s="14" t="s">
        <v>4</v>
      </c>
      <c r="C13" s="11"/>
    </row>
    <row r="14" spans="1:3" ht="19.5">
      <c r="A14" s="10" t="s">
        <v>647</v>
      </c>
    </row>
    <row r="15" spans="1:3" ht="19.5">
      <c r="A15" s="10" t="s">
        <v>648</v>
      </c>
    </row>
    <row r="16" spans="1:3" ht="19.5">
      <c r="A16" s="9" t="s">
        <v>5</v>
      </c>
    </row>
    <row r="17" spans="1:1" ht="117">
      <c r="A17" s="19" t="s">
        <v>649</v>
      </c>
    </row>
    <row r="18" spans="1:1" ht="39">
      <c r="A18" s="19" t="s">
        <v>650</v>
      </c>
    </row>
    <row r="19" spans="1:1" ht="39">
      <c r="A19" s="19" t="s">
        <v>651</v>
      </c>
    </row>
    <row r="20" spans="1:1" ht="39">
      <c r="A20" s="19" t="s">
        <v>652</v>
      </c>
    </row>
    <row r="21" spans="1:1" ht="39">
      <c r="A21" s="19" t="s">
        <v>653</v>
      </c>
    </row>
    <row r="22" spans="1:1" ht="58.5">
      <c r="A22" s="19" t="s">
        <v>654</v>
      </c>
    </row>
    <row r="23" spans="1:1" ht="19.5">
      <c r="A23" s="19" t="s">
        <v>655</v>
      </c>
    </row>
    <row r="24" spans="1:1" ht="58.5">
      <c r="A24" s="19" t="s">
        <v>656</v>
      </c>
    </row>
    <row r="25" spans="1:1" ht="39">
      <c r="A25" s="19" t="s">
        <v>657</v>
      </c>
    </row>
    <row r="26" spans="1:1" ht="19.5">
      <c r="A26" s="19" t="s">
        <v>658</v>
      </c>
    </row>
    <row r="27" spans="1:1" ht="19.5">
      <c r="A27" s="19" t="s">
        <v>659</v>
      </c>
    </row>
    <row r="28" spans="1:1" ht="19.5">
      <c r="A28" s="19" t="s">
        <v>660</v>
      </c>
    </row>
    <row r="29" spans="1:1" ht="78">
      <c r="A29" s="19" t="s">
        <v>661</v>
      </c>
    </row>
    <row r="30" spans="1:1" ht="19.5">
      <c r="A30" s="19" t="s">
        <v>662</v>
      </c>
    </row>
    <row r="31" spans="1:1" ht="19.5">
      <c r="A31" s="9" t="s">
        <v>663</v>
      </c>
    </row>
    <row r="32" spans="1:1" ht="78">
      <c r="A32" s="33" t="s">
        <v>664</v>
      </c>
    </row>
    <row r="33" spans="1:1" ht="19.5">
      <c r="A33" s="31" t="s">
        <v>665</v>
      </c>
    </row>
    <row r="34" spans="1:1" ht="19.5">
      <c r="A34" s="31" t="s">
        <v>666</v>
      </c>
    </row>
    <row r="35" spans="1:1" ht="19.5">
      <c r="A35" s="31" t="s">
        <v>7</v>
      </c>
    </row>
    <row r="36" spans="1:1" ht="19.5">
      <c r="A36" s="27" t="s">
        <v>8</v>
      </c>
    </row>
    <row r="37" spans="1:1" ht="39">
      <c r="A37" s="33" t="s">
        <v>667</v>
      </c>
    </row>
    <row r="38" spans="1:1" ht="39">
      <c r="A38" s="33" t="s">
        <v>668</v>
      </c>
    </row>
    <row r="39" spans="1:1" ht="19.5">
      <c r="A39" s="27" t="s">
        <v>669</v>
      </c>
    </row>
    <row r="40" spans="1:1" ht="19.5">
      <c r="A40" s="33" t="s">
        <v>670</v>
      </c>
    </row>
    <row r="41" spans="1:1" ht="19.5">
      <c r="A41" s="33" t="s">
        <v>671</v>
      </c>
    </row>
    <row r="42" spans="1:1" ht="39">
      <c r="A42" s="25" t="s">
        <v>672</v>
      </c>
    </row>
    <row r="43" spans="1:1" ht="20.25" thickBot="1">
      <c r="A43"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heetViews>
  <sheetFormatPr defaultRowHeight="16.5"/>
  <cols>
    <col min="1" max="1" width="93.625" customWidth="1"/>
  </cols>
  <sheetData>
    <row r="1" spans="1:2" ht="19.5">
      <c r="A1" s="12" t="s">
        <v>1026</v>
      </c>
      <c r="B1" s="1" t="s">
        <v>13</v>
      </c>
    </row>
    <row r="2" spans="1:2" ht="19.5">
      <c r="A2" s="21" t="s">
        <v>191</v>
      </c>
    </row>
    <row r="3" spans="1:2" ht="19.5">
      <c r="A3" s="13" t="s">
        <v>149</v>
      </c>
    </row>
    <row r="4" spans="1:2" ht="19.5">
      <c r="A4" s="14" t="s">
        <v>1</v>
      </c>
    </row>
    <row r="5" spans="1:2" ht="19.5">
      <c r="A5" s="108" t="s">
        <v>962</v>
      </c>
    </row>
    <row r="6" spans="1:2" ht="19.5">
      <c r="A6" s="108" t="s">
        <v>968</v>
      </c>
    </row>
    <row r="7" spans="1:2" ht="19.5">
      <c r="A7" s="108" t="s">
        <v>969</v>
      </c>
    </row>
    <row r="8" spans="1:2" ht="19.5">
      <c r="A8" s="108" t="s">
        <v>959</v>
      </c>
    </row>
    <row r="9" spans="1:2" ht="19.5">
      <c r="A9" s="108" t="s">
        <v>970</v>
      </c>
    </row>
    <row r="10" spans="1:2" ht="19.5">
      <c r="A10" s="109" t="s">
        <v>2</v>
      </c>
    </row>
    <row r="11" spans="1:2" ht="19.5">
      <c r="A11" s="108" t="s">
        <v>971</v>
      </c>
    </row>
    <row r="12" spans="1:2" ht="97.5">
      <c r="A12" s="106" t="s">
        <v>1025</v>
      </c>
    </row>
    <row r="13" spans="1:2" ht="19.5">
      <c r="A13" s="14" t="s">
        <v>4</v>
      </c>
    </row>
    <row r="14" spans="1:2" ht="37.5">
      <c r="A14" s="17" t="s">
        <v>335</v>
      </c>
    </row>
    <row r="15" spans="1:2" ht="19.5">
      <c r="A15" s="33" t="s">
        <v>325</v>
      </c>
    </row>
    <row r="16" spans="1:2" ht="19.5">
      <c r="A16" s="31" t="s">
        <v>5</v>
      </c>
    </row>
    <row r="17" spans="1:1" ht="39">
      <c r="A17" s="33" t="s">
        <v>150</v>
      </c>
    </row>
    <row r="18" spans="1:1" ht="58.5">
      <c r="A18" s="33" t="s">
        <v>333</v>
      </c>
    </row>
    <row r="19" spans="1:1" ht="39">
      <c r="A19" s="33" t="s">
        <v>328</v>
      </c>
    </row>
    <row r="20" spans="1:1" ht="39">
      <c r="A20" s="33" t="s">
        <v>329</v>
      </c>
    </row>
    <row r="21" spans="1:1" ht="19.5">
      <c r="A21" s="33" t="s">
        <v>330</v>
      </c>
    </row>
    <row r="22" spans="1:1" ht="39">
      <c r="A22" s="33" t="s">
        <v>331</v>
      </c>
    </row>
    <row r="23" spans="1:1" ht="19.5">
      <c r="A23" s="33" t="s">
        <v>284</v>
      </c>
    </row>
    <row r="24" spans="1:1" ht="19.5">
      <c r="A24" s="33" t="s">
        <v>319</v>
      </c>
    </row>
    <row r="25" spans="1:1" ht="19.5">
      <c r="A25" s="33" t="s">
        <v>7</v>
      </c>
    </row>
    <row r="26" spans="1:1" ht="19.5">
      <c r="A26" s="27" t="s">
        <v>8</v>
      </c>
    </row>
    <row r="27" spans="1:1" ht="39">
      <c r="A27" s="33" t="s">
        <v>323</v>
      </c>
    </row>
    <row r="28" spans="1:1" ht="39">
      <c r="A28" s="33" t="s">
        <v>321</v>
      </c>
    </row>
    <row r="29" spans="1:1" ht="19.5">
      <c r="A29" s="27" t="s">
        <v>9</v>
      </c>
    </row>
    <row r="30" spans="1:1" ht="19.5">
      <c r="A30" s="33" t="s">
        <v>334</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topLeftCell="A37" workbookViewId="0"/>
  </sheetViews>
  <sheetFormatPr defaultRowHeight="16.5"/>
  <cols>
    <col min="1" max="1" width="93.625" customWidth="1"/>
  </cols>
  <sheetData>
    <row r="1" spans="1:2" ht="39">
      <c r="A1" s="22" t="s">
        <v>1027</v>
      </c>
      <c r="B1" s="1" t="s">
        <v>13</v>
      </c>
    </row>
    <row r="2" spans="1:2" ht="19.5">
      <c r="A2" s="21" t="s">
        <v>191</v>
      </c>
    </row>
    <row r="3" spans="1:2" ht="19.5">
      <c r="A3" s="23" t="s">
        <v>151</v>
      </c>
    </row>
    <row r="4" spans="1:2" ht="19.5">
      <c r="A4" s="14" t="s">
        <v>1</v>
      </c>
    </row>
    <row r="5" spans="1:2" ht="19.5">
      <c r="A5" s="108" t="s">
        <v>962</v>
      </c>
    </row>
    <row r="6" spans="1:2" ht="19.5">
      <c r="A6" s="108" t="s">
        <v>968</v>
      </c>
    </row>
    <row r="7" spans="1:2" ht="19.5">
      <c r="A7" s="108" t="s">
        <v>969</v>
      </c>
    </row>
    <row r="8" spans="1:2" ht="19.5">
      <c r="A8" s="108" t="s">
        <v>959</v>
      </c>
    </row>
    <row r="9" spans="1:2" ht="19.5">
      <c r="A9" s="108" t="s">
        <v>970</v>
      </c>
    </row>
    <row r="10" spans="1:2" ht="19.5">
      <c r="A10" s="109" t="s">
        <v>2</v>
      </c>
    </row>
    <row r="11" spans="1:2" ht="19.5">
      <c r="A11" s="108" t="s">
        <v>971</v>
      </c>
    </row>
    <row r="12" spans="1:2" ht="97.5">
      <c r="A12" s="106" t="s">
        <v>1025</v>
      </c>
    </row>
    <row r="13" spans="1:2" ht="19.5">
      <c r="A13" s="14" t="s">
        <v>4</v>
      </c>
    </row>
    <row r="14" spans="1:2" ht="37.5">
      <c r="A14" s="17" t="s">
        <v>336</v>
      </c>
    </row>
    <row r="15" spans="1:2" ht="19.5">
      <c r="A15" s="10" t="s">
        <v>337</v>
      </c>
    </row>
    <row r="16" spans="1:2" ht="19.5">
      <c r="A16" s="9" t="s">
        <v>5</v>
      </c>
    </row>
    <row r="17" spans="1:1" ht="19.5">
      <c r="A17" s="19" t="s">
        <v>338</v>
      </c>
    </row>
    <row r="18" spans="1:1" ht="19.5">
      <c r="A18" s="19" t="s">
        <v>339</v>
      </c>
    </row>
    <row r="19" spans="1:1" ht="39">
      <c r="A19" s="19" t="s">
        <v>340</v>
      </c>
    </row>
    <row r="20" spans="1:1" ht="19.5">
      <c r="A20" s="19" t="s">
        <v>341</v>
      </c>
    </row>
    <row r="21" spans="1:1" ht="39">
      <c r="A21" s="19" t="s">
        <v>342</v>
      </c>
    </row>
    <row r="22" spans="1:1" ht="19.5">
      <c r="A22" s="19" t="s">
        <v>343</v>
      </c>
    </row>
    <row r="23" spans="1:1" ht="58.5">
      <c r="A23" s="19" t="s">
        <v>344</v>
      </c>
    </row>
    <row r="24" spans="1:1" ht="19.5">
      <c r="A24" s="19" t="s">
        <v>345</v>
      </c>
    </row>
    <row r="25" spans="1:1" ht="19.5">
      <c r="A25" s="19" t="s">
        <v>346</v>
      </c>
    </row>
    <row r="26" spans="1:1" ht="58.5">
      <c r="A26" s="19" t="s">
        <v>347</v>
      </c>
    </row>
    <row r="27" spans="1:1" ht="39">
      <c r="A27" s="19" t="s">
        <v>348</v>
      </c>
    </row>
    <row r="28" spans="1:1" ht="58.5">
      <c r="A28" s="19" t="s">
        <v>349</v>
      </c>
    </row>
    <row r="29" spans="1:1" ht="19.5">
      <c r="A29" s="19" t="s">
        <v>350</v>
      </c>
    </row>
    <row r="30" spans="1:1" ht="39">
      <c r="A30" s="19" t="s">
        <v>351</v>
      </c>
    </row>
    <row r="31" spans="1:1" ht="19.5">
      <c r="A31" s="19" t="s">
        <v>352</v>
      </c>
    </row>
    <row r="32" spans="1:1" ht="19.5">
      <c r="A32" s="10" t="s">
        <v>355</v>
      </c>
    </row>
    <row r="33" spans="1:1" ht="39">
      <c r="A33" s="10" t="s">
        <v>353</v>
      </c>
    </row>
    <row r="34" spans="1:1" ht="19.5">
      <c r="A34" s="10" t="s">
        <v>284</v>
      </c>
    </row>
    <row r="35" spans="1:1" ht="19.5">
      <c r="A35" s="10" t="s">
        <v>319</v>
      </c>
    </row>
    <row r="36" spans="1:1" ht="19.5">
      <c r="A36" s="10" t="s">
        <v>7</v>
      </c>
    </row>
    <row r="37" spans="1:1" ht="19.5">
      <c r="A37" s="14" t="s">
        <v>8</v>
      </c>
    </row>
    <row r="38" spans="1:1" ht="58.5">
      <c r="A38" s="10" t="s">
        <v>320</v>
      </c>
    </row>
    <row r="39" spans="1:1" ht="39">
      <c r="A39" s="10" t="s">
        <v>321</v>
      </c>
    </row>
    <row r="40" spans="1:1" ht="19.5">
      <c r="A40" s="14" t="s">
        <v>9</v>
      </c>
    </row>
    <row r="41" spans="1:1" ht="39">
      <c r="A41" s="10" t="s">
        <v>354</v>
      </c>
    </row>
    <row r="42" spans="1:1" ht="19.5">
      <c r="A42" s="10" t="s">
        <v>286</v>
      </c>
    </row>
    <row r="43" spans="1:1" ht="39">
      <c r="A43" s="15" t="s">
        <v>287</v>
      </c>
    </row>
    <row r="44" spans="1:1" ht="20.25" thickBot="1">
      <c r="A44" s="16" t="s">
        <v>10</v>
      </c>
    </row>
  </sheetData>
  <phoneticPr fontId="14"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topLeftCell="A37" zoomScaleNormal="100" workbookViewId="0">
      <selection activeCell="A28" sqref="A28"/>
    </sheetView>
  </sheetViews>
  <sheetFormatPr defaultRowHeight="16.5"/>
  <cols>
    <col min="1" max="1" width="93.625" customWidth="1"/>
  </cols>
  <sheetData>
    <row r="1" spans="1:2" ht="19.5">
      <c r="A1" s="12" t="s">
        <v>1028</v>
      </c>
      <c r="B1" s="1" t="s">
        <v>13</v>
      </c>
    </row>
    <row r="2" spans="1:2" ht="19.5">
      <c r="A2" s="21" t="s">
        <v>194</v>
      </c>
    </row>
    <row r="3" spans="1:2" ht="19.5">
      <c r="A3" s="13" t="s">
        <v>195</v>
      </c>
    </row>
    <row r="4" spans="1:2" ht="19.5">
      <c r="A4" s="14" t="s">
        <v>1</v>
      </c>
    </row>
    <row r="5" spans="1:2" ht="19.5">
      <c r="A5" s="108" t="s">
        <v>962</v>
      </c>
    </row>
    <row r="6" spans="1:2" ht="19.5">
      <c r="A6" s="108" t="s">
        <v>1029</v>
      </c>
    </row>
    <row r="7" spans="1:2" ht="19.5">
      <c r="A7" s="108" t="s">
        <v>1030</v>
      </c>
    </row>
    <row r="8" spans="1:2" ht="19.5">
      <c r="A8" s="108" t="s">
        <v>959</v>
      </c>
    </row>
    <row r="9" spans="1:2" ht="19.5">
      <c r="A9" s="108" t="s">
        <v>1031</v>
      </c>
    </row>
    <row r="10" spans="1:2" ht="19.5">
      <c r="A10" s="109" t="s">
        <v>2</v>
      </c>
    </row>
    <row r="11" spans="1:2" ht="19.5">
      <c r="A11" s="108" t="s">
        <v>971</v>
      </c>
    </row>
    <row r="12" spans="1:2" ht="97.5">
      <c r="A12" s="106" t="s">
        <v>966</v>
      </c>
    </row>
    <row r="13" spans="1:2" ht="19.5">
      <c r="A13" s="14" t="s">
        <v>4</v>
      </c>
    </row>
    <row r="14" spans="1:2" ht="37.5">
      <c r="A14" s="32" t="s">
        <v>360</v>
      </c>
    </row>
    <row r="15" spans="1:2" ht="19.5">
      <c r="A15" s="33" t="s">
        <v>359</v>
      </c>
    </row>
    <row r="16" spans="1:2" ht="19.5">
      <c r="A16" s="9" t="s">
        <v>5</v>
      </c>
    </row>
    <row r="17" spans="1:1" ht="39">
      <c r="A17" s="19" t="s">
        <v>197</v>
      </c>
    </row>
    <row r="18" spans="1:1" ht="19.5">
      <c r="A18" s="19" t="s">
        <v>199</v>
      </c>
    </row>
    <row r="19" spans="1:1" ht="39">
      <c r="A19" s="19" t="s">
        <v>198</v>
      </c>
    </row>
    <row r="20" spans="1:1" ht="39">
      <c r="A20" s="19" t="s">
        <v>200</v>
      </c>
    </row>
    <row r="21" spans="1:1" ht="19.5">
      <c r="A21" s="19" t="s">
        <v>201</v>
      </c>
    </row>
    <row r="22" spans="1:1" ht="19.5">
      <c r="A22" s="10" t="s">
        <v>148</v>
      </c>
    </row>
    <row r="23" spans="1:1" ht="39">
      <c r="A23" s="10" t="s">
        <v>196</v>
      </c>
    </row>
    <row r="24" spans="1:1" ht="19.5">
      <c r="A24" s="10" t="s">
        <v>25</v>
      </c>
    </row>
    <row r="25" spans="1:1" ht="19.5">
      <c r="A25" s="33" t="s">
        <v>1046</v>
      </c>
    </row>
    <row r="26" spans="1:1" ht="19.5">
      <c r="A26" s="10" t="s">
        <v>358</v>
      </c>
    </row>
    <row r="27" spans="1:1" ht="19.5">
      <c r="A27" s="14" t="s">
        <v>8</v>
      </c>
    </row>
    <row r="28" spans="1:1" ht="39">
      <c r="A28" s="33" t="s">
        <v>1047</v>
      </c>
    </row>
    <row r="29" spans="1:1" ht="39">
      <c r="A29" s="10" t="s">
        <v>357</v>
      </c>
    </row>
    <row r="30" spans="1:1" ht="19.5">
      <c r="A30" s="14" t="s">
        <v>9</v>
      </c>
    </row>
    <row r="31" spans="1:1" ht="78">
      <c r="A31" s="10" t="s">
        <v>356</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B1048576"/>
    </sheetView>
  </sheetViews>
  <sheetFormatPr defaultRowHeight="16.5"/>
  <cols>
    <col min="1" max="1" width="97.5" customWidth="1"/>
  </cols>
  <sheetData>
    <row r="1" spans="1:2" ht="19.5">
      <c r="A1" s="12" t="s">
        <v>1032</v>
      </c>
      <c r="B1" s="1" t="s">
        <v>13</v>
      </c>
    </row>
    <row r="2" spans="1:2" ht="19.5">
      <c r="A2" s="21" t="s">
        <v>204</v>
      </c>
    </row>
    <row r="3" spans="1:2" ht="19.5">
      <c r="A3" s="13" t="s">
        <v>203</v>
      </c>
    </row>
    <row r="4" spans="1:2" ht="19.5">
      <c r="A4" s="14" t="s">
        <v>1</v>
      </c>
    </row>
    <row r="5" spans="1:2" ht="19.5">
      <c r="A5" s="108" t="s">
        <v>962</v>
      </c>
    </row>
    <row r="6" spans="1:2" ht="19.5">
      <c r="A6" s="108" t="s">
        <v>1029</v>
      </c>
    </row>
    <row r="7" spans="1:2" ht="19.5">
      <c r="A7" s="108" t="s">
        <v>1030</v>
      </c>
    </row>
    <row r="8" spans="1:2" ht="19.5">
      <c r="A8" s="108" t="s">
        <v>959</v>
      </c>
    </row>
    <row r="9" spans="1:2" ht="19.5">
      <c r="A9" s="108" t="s">
        <v>1031</v>
      </c>
    </row>
    <row r="10" spans="1:2" ht="19.5">
      <c r="A10" s="109" t="s">
        <v>2</v>
      </c>
    </row>
    <row r="11" spans="1:2" ht="19.5">
      <c r="A11" s="108" t="s">
        <v>971</v>
      </c>
    </row>
    <row r="12" spans="1:2" ht="97.5">
      <c r="A12" s="106" t="s">
        <v>1033</v>
      </c>
    </row>
    <row r="13" spans="1:2" ht="19.5">
      <c r="A13" s="14" t="s">
        <v>4</v>
      </c>
    </row>
    <row r="14" spans="1:2" ht="18.75">
      <c r="A14" s="34" t="s">
        <v>367</v>
      </c>
    </row>
    <row r="15" spans="1:2" ht="19.5">
      <c r="A15" s="19" t="s">
        <v>361</v>
      </c>
    </row>
    <row r="16" spans="1:2" ht="19.5">
      <c r="A16" s="35" t="s">
        <v>5</v>
      </c>
    </row>
    <row r="17" spans="1:1" ht="19.5">
      <c r="A17" s="34" t="s">
        <v>362</v>
      </c>
    </row>
    <row r="18" spans="1:1" ht="37.5">
      <c r="A18" s="34" t="s">
        <v>363</v>
      </c>
    </row>
    <row r="19" spans="1:1" ht="18.75">
      <c r="A19" s="34" t="s">
        <v>364</v>
      </c>
    </row>
    <row r="20" spans="1:1" ht="19.5">
      <c r="A20" s="19" t="s">
        <v>6</v>
      </c>
    </row>
    <row r="21" spans="1:1" ht="19.5">
      <c r="A21" s="19" t="s">
        <v>365</v>
      </c>
    </row>
    <row r="22" spans="1:1" ht="19.5">
      <c r="A22" s="19" t="s">
        <v>284</v>
      </c>
    </row>
    <row r="23" spans="1:1" ht="19.5">
      <c r="A23" s="33" t="s">
        <v>1048</v>
      </c>
    </row>
    <row r="24" spans="1:1" ht="19.5">
      <c r="A24" s="19" t="s">
        <v>7</v>
      </c>
    </row>
    <row r="25" spans="1:1" ht="19.5">
      <c r="A25" s="36" t="s">
        <v>8</v>
      </c>
    </row>
    <row r="26" spans="1:1" ht="39">
      <c r="A26" s="33" t="s">
        <v>1049</v>
      </c>
    </row>
    <row r="27" spans="1:1" ht="39">
      <c r="A27" s="19" t="s">
        <v>304</v>
      </c>
    </row>
    <row r="28" spans="1:1" ht="19.5">
      <c r="A28" s="36" t="s">
        <v>9</v>
      </c>
    </row>
    <row r="29" spans="1:1" ht="58.5">
      <c r="A29" s="19" t="s">
        <v>366</v>
      </c>
    </row>
    <row r="30" spans="1:1" ht="19.5">
      <c r="A30" s="10" t="s">
        <v>286</v>
      </c>
    </row>
    <row r="31" spans="1:1" ht="39">
      <c r="A31" s="15" t="s">
        <v>287</v>
      </c>
    </row>
    <row r="32" spans="1:1" ht="20.25"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F51-AD42-4581-A495-B8CC926A1DD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510" t="s">
        <v>1102</v>
      </c>
      <c r="B1" s="510"/>
      <c r="C1" s="510"/>
      <c r="D1" s="510"/>
      <c r="E1" s="124"/>
      <c r="F1" s="125"/>
      <c r="G1" s="125"/>
      <c r="H1" s="125"/>
      <c r="I1" s="125"/>
      <c r="J1" s="126" t="s">
        <v>1103</v>
      </c>
      <c r="K1" s="127" t="s">
        <v>1104</v>
      </c>
      <c r="L1" s="1" t="s">
        <v>13</v>
      </c>
    </row>
    <row r="2" spans="1:12" ht="19.5">
      <c r="A2" s="511" t="s">
        <v>1105</v>
      </c>
      <c r="B2" s="511"/>
      <c r="C2" s="511"/>
      <c r="D2" s="511"/>
      <c r="E2" s="128" t="s">
        <v>1106</v>
      </c>
      <c r="F2" s="129"/>
      <c r="G2" s="129"/>
      <c r="H2" s="129"/>
      <c r="I2" s="129"/>
      <c r="J2" s="126" t="s">
        <v>1107</v>
      </c>
      <c r="K2" s="130" t="s">
        <v>1108</v>
      </c>
    </row>
    <row r="3" spans="1:12" ht="32.25">
      <c r="A3" s="512" t="s">
        <v>1109</v>
      </c>
      <c r="B3" s="513"/>
      <c r="C3" s="513"/>
      <c r="D3" s="513"/>
      <c r="E3" s="513"/>
      <c r="F3" s="513"/>
      <c r="G3" s="513"/>
      <c r="H3" s="513"/>
      <c r="I3" s="513"/>
      <c r="J3" s="513"/>
      <c r="K3" s="513"/>
    </row>
    <row r="4" spans="1:12" ht="19.5">
      <c r="A4" s="131"/>
      <c r="B4" s="131"/>
      <c r="C4" s="131"/>
      <c r="D4" s="131"/>
      <c r="E4" s="132" t="s">
        <v>1110</v>
      </c>
      <c r="F4" s="133"/>
      <c r="G4" s="134" t="s">
        <v>1111</v>
      </c>
      <c r="H4" s="125"/>
      <c r="I4" s="133"/>
      <c r="J4" s="133"/>
      <c r="K4" s="135" t="s">
        <v>1112</v>
      </c>
    </row>
    <row r="5" spans="1:12" ht="19.5">
      <c r="A5" s="503" t="s">
        <v>1113</v>
      </c>
      <c r="B5" s="504"/>
      <c r="C5" s="504"/>
      <c r="D5" s="504"/>
      <c r="E5" s="505"/>
      <c r="F5" s="508" t="s">
        <v>1114</v>
      </c>
      <c r="G5" s="509"/>
      <c r="H5" s="137" t="s">
        <v>1115</v>
      </c>
      <c r="I5" s="138" t="s">
        <v>1116</v>
      </c>
      <c r="J5" s="137" t="s">
        <v>1117</v>
      </c>
      <c r="K5" s="139" t="s">
        <v>1118</v>
      </c>
    </row>
    <row r="6" spans="1:12" ht="19.5">
      <c r="A6" s="506"/>
      <c r="B6" s="506"/>
      <c r="C6" s="506"/>
      <c r="D6" s="506"/>
      <c r="E6" s="507"/>
      <c r="F6" s="126" t="s">
        <v>1119</v>
      </c>
      <c r="G6" s="126" t="s">
        <v>1120</v>
      </c>
      <c r="H6" s="126" t="s">
        <v>1119</v>
      </c>
      <c r="I6" s="126" t="s">
        <v>1120</v>
      </c>
      <c r="J6" s="126" t="s">
        <v>1119</v>
      </c>
      <c r="K6" s="136" t="s">
        <v>1120</v>
      </c>
    </row>
    <row r="7" spans="1:12" ht="17.25">
      <c r="A7" s="140"/>
      <c r="B7" s="141" t="s">
        <v>1121</v>
      </c>
      <c r="C7" s="140"/>
      <c r="D7" s="140"/>
      <c r="E7" s="140"/>
      <c r="F7" s="142">
        <f t="shared" ref="F7:G13" si="0">H7+J7</f>
        <v>64318930</v>
      </c>
      <c r="G7" s="142">
        <f t="shared" si="0"/>
        <v>373626363</v>
      </c>
      <c r="H7" s="142">
        <f>H8+H18+H19+H20+H21+H22+H25+H31+H34+H35+H36</f>
        <v>41016695</v>
      </c>
      <c r="I7" s="142">
        <f>I8+I18+I19+I20+I21+I22+I25+I31+I34+I35+I36</f>
        <v>273616169</v>
      </c>
      <c r="J7" s="142">
        <f>J8+J18+J19+J20+J21+J22+J25+J31+J34+J35+J36</f>
        <v>23302235</v>
      </c>
      <c r="K7" s="142">
        <f>K8+K18+K19+K20+K21+K22+K25+K31+K34+K35+K36</f>
        <v>100010194</v>
      </c>
    </row>
    <row r="8" spans="1:12" ht="17.25">
      <c r="A8" s="143"/>
      <c r="B8" s="143"/>
      <c r="C8" s="144" t="s">
        <v>1122</v>
      </c>
      <c r="D8" s="143"/>
      <c r="E8" s="143"/>
      <c r="F8" s="142">
        <f t="shared" si="0"/>
        <v>11392011</v>
      </c>
      <c r="G8" s="142">
        <f t="shared" si="0"/>
        <v>162952078</v>
      </c>
      <c r="H8" s="142">
        <f>H9+H10+H11+H12+H13+H16+H17</f>
        <v>11392011</v>
      </c>
      <c r="I8" s="142">
        <f>I9+I10+I11+I12+I13+I16+I17</f>
        <v>162952078</v>
      </c>
      <c r="J8" s="142">
        <f>J9+J10+J11+J12+J13+J16+J17</f>
        <v>0</v>
      </c>
      <c r="K8" s="142">
        <f>K9+K10+K11+K12+K13+K16+K17</f>
        <v>0</v>
      </c>
    </row>
    <row r="9" spans="1:12" ht="17.25">
      <c r="A9" s="143"/>
      <c r="B9" s="143"/>
      <c r="C9" s="144"/>
      <c r="D9" s="143" t="s">
        <v>1123</v>
      </c>
      <c r="E9" s="140"/>
      <c r="F9" s="142">
        <f t="shared" si="0"/>
        <v>22647</v>
      </c>
      <c r="G9" s="142">
        <f t="shared" si="0"/>
        <v>5989430</v>
      </c>
      <c r="H9" s="142">
        <v>22647</v>
      </c>
      <c r="I9" s="142">
        <v>5989430</v>
      </c>
      <c r="J9" s="142"/>
      <c r="K9" s="145"/>
    </row>
    <row r="10" spans="1:12" ht="17.25">
      <c r="A10" s="143"/>
      <c r="B10" s="143"/>
      <c r="C10" s="144"/>
      <c r="D10" s="143" t="s">
        <v>1124</v>
      </c>
      <c r="E10" s="143"/>
      <c r="F10" s="142">
        <f t="shared" si="0"/>
        <v>32463</v>
      </c>
      <c r="G10" s="142">
        <f t="shared" si="0"/>
        <v>391515</v>
      </c>
      <c r="H10" s="142">
        <v>32463</v>
      </c>
      <c r="I10" s="142">
        <v>391515</v>
      </c>
      <c r="J10" s="142"/>
      <c r="K10" s="145"/>
    </row>
    <row r="11" spans="1:12" ht="17.25">
      <c r="A11" s="143"/>
      <c r="B11" s="143"/>
      <c r="C11" s="144"/>
      <c r="D11" s="143" t="s">
        <v>1125</v>
      </c>
      <c r="E11" s="143"/>
      <c r="F11" s="142">
        <f t="shared" si="0"/>
        <v>17601</v>
      </c>
      <c r="G11" s="142">
        <f t="shared" si="0"/>
        <v>686235</v>
      </c>
      <c r="H11" s="142">
        <v>17601</v>
      </c>
      <c r="I11" s="142">
        <v>686235</v>
      </c>
      <c r="J11" s="142"/>
      <c r="K11" s="145"/>
    </row>
    <row r="12" spans="1:12" ht="17.25">
      <c r="A12" s="143"/>
      <c r="B12" s="143"/>
      <c r="C12" s="144"/>
      <c r="D12" s="143" t="s">
        <v>1126</v>
      </c>
      <c r="E12" s="143"/>
      <c r="F12" s="142">
        <f t="shared" si="0"/>
        <v>0</v>
      </c>
      <c r="G12" s="142">
        <f t="shared" si="0"/>
        <v>5900892</v>
      </c>
      <c r="H12" s="142">
        <v>0</v>
      </c>
      <c r="I12" s="142">
        <v>5900892</v>
      </c>
      <c r="J12" s="142"/>
      <c r="K12" s="145"/>
    </row>
    <row r="13" spans="1:12" ht="17.25">
      <c r="A13" s="143"/>
      <c r="B13" s="143"/>
      <c r="C13" s="144"/>
      <c r="D13" s="143" t="s">
        <v>1127</v>
      </c>
      <c r="E13" s="143"/>
      <c r="F13" s="142">
        <f t="shared" si="0"/>
        <v>902384</v>
      </c>
      <c r="G13" s="142">
        <f t="shared" si="0"/>
        <v>2265064</v>
      </c>
      <c r="H13" s="142">
        <f>SUM(H14:H15)</f>
        <v>902384</v>
      </c>
      <c r="I13" s="142">
        <f>SUM(I14:I15)</f>
        <v>2265064</v>
      </c>
      <c r="J13" s="142">
        <f>SUM(J14:J15)</f>
        <v>0</v>
      </c>
      <c r="K13" s="142">
        <f>SUM(K14:K15)</f>
        <v>0</v>
      </c>
    </row>
    <row r="14" spans="1:12" ht="17.25">
      <c r="A14" s="143"/>
      <c r="B14" s="143"/>
      <c r="C14" s="144"/>
      <c r="D14" s="143"/>
      <c r="E14" s="143" t="s">
        <v>1128</v>
      </c>
      <c r="F14" s="142"/>
      <c r="G14" s="142"/>
      <c r="H14" s="142"/>
      <c r="I14" s="142"/>
      <c r="J14" s="142"/>
      <c r="K14" s="145"/>
    </row>
    <row r="15" spans="1:12" ht="17.25">
      <c r="A15" s="143"/>
      <c r="B15" s="143"/>
      <c r="C15" s="144"/>
      <c r="D15" s="143"/>
      <c r="E15" s="143" t="s">
        <v>1129</v>
      </c>
      <c r="F15" s="142">
        <f>H15+J15</f>
        <v>902384</v>
      </c>
      <c r="G15" s="142">
        <f>I15+K15</f>
        <v>2265064</v>
      </c>
      <c r="H15" s="142">
        <v>902384</v>
      </c>
      <c r="I15" s="142">
        <v>2265064</v>
      </c>
      <c r="J15" s="142"/>
      <c r="K15" s="145"/>
    </row>
    <row r="16" spans="1:12" ht="17.25">
      <c r="A16" s="143"/>
      <c r="B16" s="143"/>
      <c r="C16" s="144"/>
      <c r="D16" s="143" t="s">
        <v>1130</v>
      </c>
      <c r="E16" s="143"/>
      <c r="F16" s="142">
        <f>H16+J16</f>
        <v>10416916</v>
      </c>
      <c r="G16" s="142">
        <f>I16+K16</f>
        <v>147718942</v>
      </c>
      <c r="H16" s="142">
        <v>10416916</v>
      </c>
      <c r="I16" s="142">
        <v>147718942</v>
      </c>
      <c r="J16" s="142"/>
      <c r="K16" s="145"/>
    </row>
    <row r="17" spans="1:11" ht="17.25">
      <c r="A17" s="143"/>
      <c r="B17" s="143"/>
      <c r="C17" s="144"/>
      <c r="D17" s="143" t="s">
        <v>1131</v>
      </c>
      <c r="E17" s="143"/>
      <c r="F17" s="142"/>
      <c r="G17" s="142"/>
      <c r="H17" s="142"/>
      <c r="I17" s="142"/>
      <c r="J17" s="142"/>
      <c r="K17" s="145"/>
    </row>
    <row r="18" spans="1:11" ht="17.25">
      <c r="A18" s="143"/>
      <c r="B18" s="143"/>
      <c r="C18" s="146" t="s">
        <v>1132</v>
      </c>
      <c r="D18" s="143"/>
      <c r="E18" s="143"/>
      <c r="F18" s="142"/>
      <c r="G18" s="142"/>
      <c r="H18" s="142"/>
      <c r="I18" s="142"/>
      <c r="J18" s="142"/>
      <c r="K18" s="145"/>
    </row>
    <row r="19" spans="1:11" ht="17.25">
      <c r="A19" s="143"/>
      <c r="B19" s="143"/>
      <c r="C19" s="146" t="s">
        <v>1133</v>
      </c>
      <c r="D19" s="143"/>
      <c r="E19" s="143"/>
      <c r="F19" s="142">
        <f>H19+J19</f>
        <v>1286</v>
      </c>
      <c r="G19" s="142">
        <f>I19+K19</f>
        <v>211295</v>
      </c>
      <c r="H19" s="142">
        <v>1286</v>
      </c>
      <c r="I19" s="142">
        <v>211295</v>
      </c>
      <c r="J19" s="142"/>
      <c r="K19" s="145"/>
    </row>
    <row r="20" spans="1:11" ht="17.25">
      <c r="A20" s="143"/>
      <c r="B20" s="143"/>
      <c r="C20" s="146" t="s">
        <v>1134</v>
      </c>
      <c r="D20" s="143"/>
      <c r="E20" s="143"/>
      <c r="F20" s="142">
        <f>H20+J20</f>
        <v>1034895</v>
      </c>
      <c r="G20" s="142">
        <f>I20+K20</f>
        <v>11420237</v>
      </c>
      <c r="H20" s="142">
        <v>1034895</v>
      </c>
      <c r="I20" s="142">
        <v>11420237</v>
      </c>
      <c r="J20" s="142"/>
      <c r="K20" s="145"/>
    </row>
    <row r="21" spans="1:11" ht="17.25">
      <c r="A21" s="143"/>
      <c r="B21" s="143"/>
      <c r="C21" s="146" t="s">
        <v>1135</v>
      </c>
      <c r="D21" s="143"/>
      <c r="E21" s="143"/>
      <c r="F21" s="142"/>
      <c r="G21" s="142"/>
      <c r="H21" s="142"/>
      <c r="I21" s="142"/>
      <c r="J21" s="142"/>
      <c r="K21" s="145"/>
    </row>
    <row r="22" spans="1:11" ht="17.25">
      <c r="A22" s="143"/>
      <c r="B22" s="143"/>
      <c r="C22" s="146" t="s">
        <v>1136</v>
      </c>
      <c r="D22" s="143"/>
      <c r="E22" s="143"/>
      <c r="F22" s="142">
        <f t="shared" ref="F22:G24" si="1">H22+J22</f>
        <v>36867</v>
      </c>
      <c r="G22" s="142">
        <f t="shared" si="1"/>
        <v>5601141</v>
      </c>
      <c r="H22" s="142">
        <f>SUM(H23:H24)</f>
        <v>36867</v>
      </c>
      <c r="I22" s="142">
        <f>SUM(I23:I24)</f>
        <v>5601141</v>
      </c>
      <c r="J22" s="142">
        <f>SUM(J23:J24)</f>
        <v>0</v>
      </c>
      <c r="K22" s="142">
        <f>SUM(K23:K24)</f>
        <v>0</v>
      </c>
    </row>
    <row r="23" spans="1:11" ht="17.25">
      <c r="A23" s="143"/>
      <c r="B23" s="143"/>
      <c r="C23" s="140"/>
      <c r="D23" s="146" t="s">
        <v>1137</v>
      </c>
      <c r="E23" s="143"/>
      <c r="F23" s="142">
        <f t="shared" si="1"/>
        <v>24167</v>
      </c>
      <c r="G23" s="142">
        <f t="shared" si="1"/>
        <v>5238261</v>
      </c>
      <c r="H23" s="142">
        <v>24167</v>
      </c>
      <c r="I23" s="142">
        <v>5238261</v>
      </c>
      <c r="J23" s="142"/>
      <c r="K23" s="145"/>
    </row>
    <row r="24" spans="1:11" ht="17.25">
      <c r="A24" s="143"/>
      <c r="B24" s="143"/>
      <c r="C24" s="143"/>
      <c r="D24" s="143" t="s">
        <v>1138</v>
      </c>
      <c r="E24" s="143"/>
      <c r="F24" s="142">
        <f t="shared" si="1"/>
        <v>12700</v>
      </c>
      <c r="G24" s="142">
        <f t="shared" si="1"/>
        <v>362880</v>
      </c>
      <c r="H24" s="142">
        <v>12700</v>
      </c>
      <c r="I24" s="142">
        <v>362880</v>
      </c>
      <c r="J24" s="142"/>
      <c r="K24" s="145"/>
    </row>
    <row r="25" spans="1:11" ht="17.25">
      <c r="A25" s="143"/>
      <c r="B25" s="143"/>
      <c r="C25" s="143" t="s">
        <v>1139</v>
      </c>
      <c r="D25" s="143"/>
      <c r="E25" s="143"/>
      <c r="F25" s="142"/>
      <c r="G25" s="142"/>
      <c r="H25" s="142"/>
      <c r="I25" s="142"/>
      <c r="J25" s="142"/>
      <c r="K25" s="145"/>
    </row>
    <row r="26" spans="1:11" ht="17.25">
      <c r="A26" s="143"/>
      <c r="B26" s="143"/>
      <c r="C26" s="143"/>
      <c r="D26" s="143" t="s">
        <v>1140</v>
      </c>
      <c r="E26" s="143"/>
      <c r="F26" s="142"/>
      <c r="G26" s="142"/>
      <c r="H26" s="142"/>
      <c r="I26" s="142"/>
      <c r="J26" s="142"/>
      <c r="K26" s="145"/>
    </row>
    <row r="27" spans="1:11" ht="17.25">
      <c r="A27" s="143"/>
      <c r="B27" s="143"/>
      <c r="C27" s="143"/>
      <c r="D27" s="143" t="s">
        <v>1141</v>
      </c>
      <c r="E27" s="143"/>
      <c r="F27" s="142"/>
      <c r="G27" s="142"/>
      <c r="H27" s="142"/>
      <c r="I27" s="142"/>
      <c r="J27" s="142"/>
      <c r="K27" s="145"/>
    </row>
    <row r="28" spans="1:11" ht="17.25">
      <c r="A28" s="143"/>
      <c r="B28" s="143"/>
      <c r="C28" s="143"/>
      <c r="D28" s="143" t="s">
        <v>1142</v>
      </c>
      <c r="E28" s="143"/>
      <c r="F28" s="142"/>
      <c r="G28" s="142"/>
      <c r="H28" s="142"/>
      <c r="I28" s="142"/>
      <c r="J28" s="142"/>
      <c r="K28" s="145"/>
    </row>
    <row r="29" spans="1:11" ht="19.5">
      <c r="A29" s="503" t="s">
        <v>1113</v>
      </c>
      <c r="B29" s="504"/>
      <c r="C29" s="504"/>
      <c r="D29" s="504"/>
      <c r="E29" s="505"/>
      <c r="F29" s="508" t="s">
        <v>1114</v>
      </c>
      <c r="G29" s="509"/>
      <c r="H29" s="137" t="s">
        <v>1115</v>
      </c>
      <c r="I29" s="138" t="s">
        <v>1116</v>
      </c>
      <c r="J29" s="137" t="s">
        <v>1117</v>
      </c>
      <c r="K29" s="139" t="s">
        <v>1118</v>
      </c>
    </row>
    <row r="30" spans="1:11" ht="19.5">
      <c r="A30" s="506"/>
      <c r="B30" s="506"/>
      <c r="C30" s="506"/>
      <c r="D30" s="506"/>
      <c r="E30" s="507"/>
      <c r="F30" s="126" t="s">
        <v>1119</v>
      </c>
      <c r="G30" s="126" t="s">
        <v>1120</v>
      </c>
      <c r="H30" s="126" t="s">
        <v>1119</v>
      </c>
      <c r="I30" s="126" t="s">
        <v>1120</v>
      </c>
      <c r="J30" s="126" t="s">
        <v>1119</v>
      </c>
      <c r="K30" s="136" t="s">
        <v>1120</v>
      </c>
    </row>
    <row r="31" spans="1:11" ht="17.25">
      <c r="A31" s="143"/>
      <c r="B31" s="143"/>
      <c r="C31" s="143" t="s">
        <v>1143</v>
      </c>
      <c r="D31" s="143"/>
      <c r="E31" s="143"/>
      <c r="F31" s="142">
        <f>H31+J31</f>
        <v>51621944</v>
      </c>
      <c r="G31" s="142">
        <f>I31+K31</f>
        <v>190431033</v>
      </c>
      <c r="H31" s="142">
        <f>SUM(H32:H33)</f>
        <v>28319709</v>
      </c>
      <c r="I31" s="142">
        <f>SUM(I32:I33)</f>
        <v>90461447</v>
      </c>
      <c r="J31" s="142">
        <f>SUM(J32:J33)</f>
        <v>23302235</v>
      </c>
      <c r="K31" s="142">
        <f>SUM(K32:K33)</f>
        <v>99969586</v>
      </c>
    </row>
    <row r="32" spans="1:11" ht="17.25">
      <c r="A32" s="143"/>
      <c r="B32" s="143"/>
      <c r="C32" s="143"/>
      <c r="D32" s="143" t="s">
        <v>1144</v>
      </c>
      <c r="E32" s="143"/>
      <c r="F32" s="142">
        <f>H32+J32</f>
        <v>51621944</v>
      </c>
      <c r="G32" s="142">
        <f>I32+K32</f>
        <v>190431033</v>
      </c>
      <c r="H32" s="142">
        <v>28319709</v>
      </c>
      <c r="I32" s="142">
        <v>90461447</v>
      </c>
      <c r="J32" s="142">
        <v>23302235</v>
      </c>
      <c r="K32" s="145">
        <v>99969586</v>
      </c>
    </row>
    <row r="33" spans="1:11" ht="17.25">
      <c r="A33" s="143"/>
      <c r="B33" s="143"/>
      <c r="C33" s="143"/>
      <c r="D33" s="143" t="s">
        <v>1145</v>
      </c>
      <c r="E33" s="143"/>
      <c r="F33" s="142"/>
      <c r="G33" s="142"/>
      <c r="H33" s="142"/>
      <c r="I33" s="142"/>
      <c r="J33" s="142"/>
      <c r="K33" s="145"/>
    </row>
    <row r="34" spans="1:11" ht="17.25">
      <c r="A34" s="143"/>
      <c r="B34" s="143"/>
      <c r="C34" s="143" t="s">
        <v>1146</v>
      </c>
      <c r="D34" s="143"/>
      <c r="E34" s="143"/>
      <c r="F34" s="142">
        <f>H34+J34</f>
        <v>0</v>
      </c>
      <c r="G34" s="142">
        <f>I34+K34</f>
        <v>722220</v>
      </c>
      <c r="H34" s="142">
        <v>0</v>
      </c>
      <c r="I34" s="142">
        <v>722220</v>
      </c>
      <c r="J34" s="142"/>
      <c r="K34" s="145"/>
    </row>
    <row r="35" spans="1:11" ht="17.25">
      <c r="A35" s="143"/>
      <c r="B35" s="143"/>
      <c r="C35" s="143" t="s">
        <v>1147</v>
      </c>
      <c r="D35" s="143"/>
      <c r="E35" s="143"/>
      <c r="F35" s="142"/>
      <c r="G35" s="142"/>
      <c r="H35" s="142"/>
      <c r="I35" s="142"/>
      <c r="J35" s="142"/>
      <c r="K35" s="145"/>
    </row>
    <row r="36" spans="1:11" ht="17.25">
      <c r="A36" s="143"/>
      <c r="B36" s="143"/>
      <c r="C36" s="143" t="s">
        <v>1148</v>
      </c>
      <c r="D36" s="143"/>
      <c r="E36" s="143"/>
      <c r="F36" s="142">
        <f>H36+J36</f>
        <v>231927</v>
      </c>
      <c r="G36" s="142">
        <f>I36+K36</f>
        <v>2288359</v>
      </c>
      <c r="H36" s="142">
        <v>231927</v>
      </c>
      <c r="I36" s="142">
        <v>2247751</v>
      </c>
      <c r="J36" s="142">
        <v>0</v>
      </c>
      <c r="K36" s="145">
        <v>40608</v>
      </c>
    </row>
    <row r="37" spans="1:11" ht="17.25">
      <c r="A37" s="143"/>
      <c r="B37" s="143" t="s">
        <v>1149</v>
      </c>
      <c r="C37" s="143"/>
      <c r="D37" s="143"/>
      <c r="E37" s="143"/>
      <c r="F37" s="142"/>
      <c r="G37" s="142"/>
      <c r="H37" s="142"/>
      <c r="I37" s="142"/>
      <c r="J37" s="142"/>
      <c r="K37" s="145"/>
    </row>
    <row r="38" spans="1:11" ht="17.25">
      <c r="A38" s="143"/>
      <c r="B38" s="143"/>
      <c r="C38" s="143" t="s">
        <v>1150</v>
      </c>
      <c r="D38" s="143"/>
      <c r="E38" s="143"/>
      <c r="F38" s="142"/>
      <c r="G38" s="142"/>
      <c r="H38" s="142"/>
      <c r="I38" s="142"/>
      <c r="J38" s="142"/>
      <c r="K38" s="145"/>
    </row>
    <row r="39" spans="1:11" ht="17.25">
      <c r="A39" s="143"/>
      <c r="B39" s="143"/>
      <c r="C39" s="143"/>
      <c r="D39" s="143" t="s">
        <v>1151</v>
      </c>
      <c r="E39" s="143"/>
      <c r="F39" s="142"/>
      <c r="G39" s="142"/>
      <c r="H39" s="142"/>
      <c r="I39" s="142"/>
      <c r="J39" s="142"/>
      <c r="K39" s="145"/>
    </row>
    <row r="40" spans="1:11" ht="17.25">
      <c r="A40" s="143"/>
      <c r="B40" s="143"/>
      <c r="C40" s="143"/>
      <c r="D40" s="143" t="s">
        <v>1152</v>
      </c>
      <c r="E40" s="143"/>
      <c r="F40" s="142"/>
      <c r="G40" s="142"/>
      <c r="H40" s="142"/>
      <c r="I40" s="142"/>
      <c r="J40" s="142"/>
      <c r="K40" s="145"/>
    </row>
    <row r="41" spans="1:11" ht="17.25">
      <c r="A41" s="143"/>
      <c r="B41" s="143"/>
      <c r="C41" s="143"/>
      <c r="D41" s="143" t="s">
        <v>1153</v>
      </c>
      <c r="E41" s="143"/>
      <c r="F41" s="142"/>
      <c r="G41" s="142"/>
      <c r="H41" s="142"/>
      <c r="I41" s="142"/>
      <c r="J41" s="142"/>
      <c r="K41" s="145"/>
    </row>
    <row r="42" spans="1:11" ht="17.25">
      <c r="A42" s="143"/>
      <c r="B42" s="143"/>
      <c r="C42" s="143"/>
      <c r="D42" s="143" t="s">
        <v>1138</v>
      </c>
      <c r="E42" s="143"/>
      <c r="F42" s="142"/>
      <c r="G42" s="142"/>
      <c r="H42" s="142"/>
      <c r="I42" s="142"/>
      <c r="J42" s="142"/>
      <c r="K42" s="145"/>
    </row>
    <row r="43" spans="1:11" ht="17.25">
      <c r="A43" s="143"/>
      <c r="B43" s="147" t="s">
        <v>1154</v>
      </c>
      <c r="C43" s="143"/>
      <c r="D43" s="143"/>
      <c r="E43" s="143"/>
      <c r="F43" s="142">
        <f>H43+J43</f>
        <v>64318930</v>
      </c>
      <c r="G43" s="142">
        <f>I43+K43</f>
        <v>373626363</v>
      </c>
      <c r="H43" s="142">
        <f>H7+H37</f>
        <v>41016695</v>
      </c>
      <c r="I43" s="142">
        <f>I7+I37</f>
        <v>273616169</v>
      </c>
      <c r="J43" s="142">
        <f>J7+J37</f>
        <v>23302235</v>
      </c>
      <c r="K43" s="142">
        <f>K7+K37</f>
        <v>100010194</v>
      </c>
    </row>
    <row r="44" spans="1:11" ht="17.25">
      <c r="A44" s="143"/>
      <c r="B44" s="143" t="s">
        <v>1155</v>
      </c>
      <c r="C44" s="143"/>
      <c r="D44" s="143"/>
      <c r="E44" s="143"/>
      <c r="F44" s="142"/>
      <c r="G44" s="142"/>
      <c r="H44" s="148"/>
      <c r="I44" s="149"/>
      <c r="J44" s="149"/>
      <c r="K44" s="150"/>
    </row>
    <row r="45" spans="1:11" ht="17.25">
      <c r="A45" s="143"/>
      <c r="B45" s="143" t="s">
        <v>1156</v>
      </c>
      <c r="C45" s="143"/>
      <c r="D45" s="143"/>
      <c r="E45" s="143"/>
      <c r="F45" s="142"/>
      <c r="G45" s="142"/>
      <c r="H45" s="151"/>
      <c r="I45" s="152"/>
      <c r="J45" s="152"/>
      <c r="K45" s="153"/>
    </row>
    <row r="46" spans="1:11" ht="17.25">
      <c r="A46" s="143"/>
      <c r="B46" s="143" t="s">
        <v>1157</v>
      </c>
      <c r="C46" s="143"/>
      <c r="D46" s="143"/>
      <c r="E46" s="143"/>
      <c r="F46" s="142"/>
      <c r="G46" s="142"/>
      <c r="H46" s="151"/>
      <c r="I46" s="152"/>
      <c r="J46" s="152"/>
      <c r="K46" s="153"/>
    </row>
    <row r="47" spans="1:11" ht="17.25">
      <c r="A47" s="143"/>
      <c r="B47" s="143" t="s">
        <v>1158</v>
      </c>
      <c r="C47" s="143"/>
      <c r="D47" s="143"/>
      <c r="E47" s="143"/>
      <c r="F47" s="142"/>
      <c r="G47" s="142"/>
      <c r="H47" s="151"/>
      <c r="I47" s="152"/>
      <c r="J47" s="152"/>
      <c r="K47" s="153"/>
    </row>
    <row r="48" spans="1:11" ht="17.25">
      <c r="A48" s="143"/>
      <c r="B48" s="143" t="s">
        <v>1159</v>
      </c>
      <c r="C48" s="143"/>
      <c r="D48" s="143"/>
      <c r="E48" s="143"/>
      <c r="F48" s="142"/>
      <c r="G48" s="142"/>
      <c r="H48" s="151"/>
      <c r="I48" s="152"/>
      <c r="J48" s="152"/>
      <c r="K48" s="153"/>
    </row>
    <row r="49" spans="1:11" ht="17.25">
      <c r="A49" s="143" t="s">
        <v>1160</v>
      </c>
      <c r="B49" s="143"/>
      <c r="C49" s="143"/>
      <c r="D49" s="143"/>
      <c r="E49" s="143"/>
      <c r="F49" s="142"/>
      <c r="G49" s="142"/>
      <c r="H49" s="151"/>
      <c r="I49" s="152"/>
      <c r="J49" s="152"/>
      <c r="K49" s="153"/>
    </row>
    <row r="50" spans="1:11" ht="17.25">
      <c r="A50" s="143"/>
      <c r="B50" s="143" t="s">
        <v>1161</v>
      </c>
      <c r="C50" s="143"/>
      <c r="D50" s="143"/>
      <c r="E50" s="143"/>
      <c r="F50" s="142"/>
      <c r="G50" s="142"/>
      <c r="H50" s="151"/>
      <c r="I50" s="152"/>
      <c r="J50" s="152"/>
      <c r="K50" s="153"/>
    </row>
    <row r="51" spans="1:11" ht="17.25">
      <c r="A51" s="147" t="s">
        <v>1162</v>
      </c>
      <c r="B51" s="143"/>
      <c r="C51" s="143"/>
      <c r="D51" s="143"/>
      <c r="E51" s="154"/>
      <c r="F51" s="142">
        <f>F43+F44+F45+F46+F47+F48+F49</f>
        <v>64318930</v>
      </c>
      <c r="G51" s="142">
        <f>G43+G44+G45+G46+G47+G48+G49</f>
        <v>373626363</v>
      </c>
      <c r="H51" s="151"/>
      <c r="I51" s="151"/>
      <c r="J51" s="151"/>
      <c r="K51" s="151"/>
    </row>
    <row r="52" spans="1:11" ht="17.25">
      <c r="A52" s="147" t="s">
        <v>1163</v>
      </c>
      <c r="B52" s="143"/>
      <c r="C52" s="143"/>
      <c r="D52" s="143"/>
      <c r="E52" s="155"/>
      <c r="F52" s="156">
        <v>157857314</v>
      </c>
      <c r="G52" s="142"/>
      <c r="H52" s="151"/>
      <c r="I52" s="152"/>
      <c r="J52" s="152"/>
      <c r="K52" s="153"/>
    </row>
    <row r="53" spans="1:11" ht="17.25">
      <c r="A53" s="147" t="s">
        <v>1164</v>
      </c>
      <c r="B53" s="143"/>
      <c r="C53" s="143"/>
      <c r="D53" s="143"/>
      <c r="E53" s="155"/>
      <c r="F53" s="157">
        <f>F51+F52</f>
        <v>222176244</v>
      </c>
      <c r="G53" s="157"/>
      <c r="H53" s="158"/>
      <c r="I53" s="159"/>
      <c r="J53" s="159"/>
      <c r="K53" s="160"/>
    </row>
    <row r="54" spans="1:11" ht="19.5">
      <c r="A54" s="503" t="s">
        <v>1113</v>
      </c>
      <c r="B54" s="504"/>
      <c r="C54" s="504"/>
      <c r="D54" s="504"/>
      <c r="E54" s="505"/>
      <c r="F54" s="519" t="s">
        <v>1114</v>
      </c>
      <c r="G54" s="520"/>
      <c r="H54" s="162" t="s">
        <v>1115</v>
      </c>
      <c r="I54" s="163" t="s">
        <v>1165</v>
      </c>
      <c r="J54" s="162" t="s">
        <v>1117</v>
      </c>
      <c r="K54" s="164" t="s">
        <v>1166</v>
      </c>
    </row>
    <row r="55" spans="1:11" ht="19.5">
      <c r="A55" s="506"/>
      <c r="B55" s="506"/>
      <c r="C55" s="506"/>
      <c r="D55" s="506"/>
      <c r="E55" s="507"/>
      <c r="F55" s="165" t="s">
        <v>1119</v>
      </c>
      <c r="G55" s="165" t="s">
        <v>1120</v>
      </c>
      <c r="H55" s="165" t="s">
        <v>1119</v>
      </c>
      <c r="I55" s="165" t="s">
        <v>1120</v>
      </c>
      <c r="J55" s="165" t="s">
        <v>1119</v>
      </c>
      <c r="K55" s="161" t="s">
        <v>1120</v>
      </c>
    </row>
    <row r="56" spans="1:11" ht="17.25">
      <c r="A56" s="143"/>
      <c r="B56" s="144" t="s">
        <v>1167</v>
      </c>
      <c r="C56" s="143"/>
      <c r="D56" s="143"/>
      <c r="E56" s="143"/>
      <c r="F56" s="142">
        <f t="shared" ref="F56:G63" si="2">H56+J56</f>
        <v>23569266</v>
      </c>
      <c r="G56" s="142">
        <f t="shared" si="2"/>
        <v>172621584</v>
      </c>
      <c r="H56" s="142">
        <f>H57+H62+H66+H71+H77+H82+H85+H88+H90</f>
        <v>22569066</v>
      </c>
      <c r="I56" s="142">
        <f>I57+I62+I66+I71+I77+I82+I85+I88+I90</f>
        <v>166939105</v>
      </c>
      <c r="J56" s="142">
        <f>J57+J62+J66+J71+J77+J82+J85+J88+J90</f>
        <v>1000200</v>
      </c>
      <c r="K56" s="142">
        <f>K57+K62+K66+K71+K77+K82+K85+K88+K90</f>
        <v>5682479</v>
      </c>
    </row>
    <row r="57" spans="1:11" ht="17.25">
      <c r="A57" s="143"/>
      <c r="B57" s="143"/>
      <c r="C57" s="144" t="s">
        <v>1168</v>
      </c>
      <c r="D57" s="143"/>
      <c r="E57" s="143"/>
      <c r="F57" s="142">
        <f t="shared" si="2"/>
        <v>9190466</v>
      </c>
      <c r="G57" s="142">
        <f t="shared" si="2"/>
        <v>81054551</v>
      </c>
      <c r="H57" s="142">
        <f>SUM(H58:H61)</f>
        <v>9190466</v>
      </c>
      <c r="I57" s="142">
        <f>SUM(I58:I61)</f>
        <v>81054551</v>
      </c>
      <c r="J57" s="142">
        <f>SUM(J58:J61)</f>
        <v>0</v>
      </c>
      <c r="K57" s="142">
        <f>SUM(K58:K61)</f>
        <v>0</v>
      </c>
    </row>
    <row r="58" spans="1:11" ht="17.25">
      <c r="A58" s="143"/>
      <c r="B58" s="143"/>
      <c r="C58" s="144"/>
      <c r="D58" s="143" t="s">
        <v>1169</v>
      </c>
      <c r="E58" s="143"/>
      <c r="F58" s="142">
        <f t="shared" si="2"/>
        <v>-2520135</v>
      </c>
      <c r="G58" s="142">
        <f t="shared" si="2"/>
        <v>16505865</v>
      </c>
      <c r="H58" s="142">
        <v>-2520135</v>
      </c>
      <c r="I58" s="142">
        <v>16505865</v>
      </c>
      <c r="J58" s="142"/>
      <c r="K58" s="145"/>
    </row>
    <row r="59" spans="1:11" ht="17.25">
      <c r="A59" s="143"/>
      <c r="B59" s="143"/>
      <c r="C59" s="144"/>
      <c r="D59" s="143" t="s">
        <v>1170</v>
      </c>
      <c r="E59" s="143"/>
      <c r="F59" s="142">
        <f t="shared" si="2"/>
        <v>1548593</v>
      </c>
      <c r="G59" s="142">
        <f t="shared" si="2"/>
        <v>14968058</v>
      </c>
      <c r="H59" s="142">
        <v>1548593</v>
      </c>
      <c r="I59" s="142">
        <v>14968058</v>
      </c>
      <c r="J59" s="142"/>
      <c r="K59" s="145"/>
    </row>
    <row r="60" spans="1:11" ht="17.25">
      <c r="A60" s="143"/>
      <c r="B60" s="143"/>
      <c r="C60" s="144"/>
      <c r="D60" s="143" t="s">
        <v>1171</v>
      </c>
      <c r="E60" s="143"/>
      <c r="F60" s="142">
        <f t="shared" si="2"/>
        <v>10077495</v>
      </c>
      <c r="G60" s="142">
        <f t="shared" si="2"/>
        <v>47956830</v>
      </c>
      <c r="H60" s="142">
        <v>10077495</v>
      </c>
      <c r="I60" s="142">
        <v>47956830</v>
      </c>
      <c r="J60" s="142">
        <v>0</v>
      </c>
      <c r="K60" s="145">
        <v>0</v>
      </c>
    </row>
    <row r="61" spans="1:11" ht="17.25">
      <c r="A61" s="143"/>
      <c r="B61" s="143"/>
      <c r="C61" s="144"/>
      <c r="D61" s="143" t="s">
        <v>1172</v>
      </c>
      <c r="E61" s="143"/>
      <c r="F61" s="142">
        <f t="shared" si="2"/>
        <v>84513</v>
      </c>
      <c r="G61" s="142">
        <f t="shared" si="2"/>
        <v>1623798</v>
      </c>
      <c r="H61" s="142">
        <v>84513</v>
      </c>
      <c r="I61" s="142">
        <v>1623798</v>
      </c>
      <c r="J61" s="142"/>
      <c r="K61" s="145"/>
    </row>
    <row r="62" spans="1:11" ht="17.25">
      <c r="A62" s="143"/>
      <c r="B62" s="143"/>
      <c r="C62" s="144" t="s">
        <v>1173</v>
      </c>
      <c r="D62" s="143"/>
      <c r="E62" s="143"/>
      <c r="F62" s="142">
        <f t="shared" si="2"/>
        <v>1627831</v>
      </c>
      <c r="G62" s="142">
        <f t="shared" si="2"/>
        <v>7919242</v>
      </c>
      <c r="H62" s="142">
        <f>SUM(H63:H65)</f>
        <v>1627831</v>
      </c>
      <c r="I62" s="142">
        <f>SUM(I63:I65)</f>
        <v>7768966</v>
      </c>
      <c r="J62" s="142">
        <f>SUM(J63:J65)</f>
        <v>0</v>
      </c>
      <c r="K62" s="142">
        <f>SUM(K63:K65)</f>
        <v>150276</v>
      </c>
    </row>
    <row r="63" spans="1:11" ht="17.25">
      <c r="A63" s="143"/>
      <c r="B63" s="143"/>
      <c r="C63" s="144"/>
      <c r="D63" s="143" t="s">
        <v>1174</v>
      </c>
      <c r="E63" s="143"/>
      <c r="F63" s="142">
        <f t="shared" si="2"/>
        <v>5200</v>
      </c>
      <c r="G63" s="142">
        <f t="shared" si="2"/>
        <v>140365</v>
      </c>
      <c r="H63" s="142">
        <v>5200</v>
      </c>
      <c r="I63" s="142">
        <v>140365</v>
      </c>
      <c r="J63" s="142"/>
      <c r="K63" s="145"/>
    </row>
    <row r="64" spans="1:11" ht="17.25">
      <c r="A64" s="143"/>
      <c r="B64" s="143"/>
      <c r="C64" s="144"/>
      <c r="D64" s="143" t="s">
        <v>1175</v>
      </c>
      <c r="E64" s="143"/>
      <c r="F64" s="142"/>
      <c r="G64" s="142"/>
      <c r="H64" s="142"/>
      <c r="I64" s="142"/>
      <c r="J64" s="142"/>
      <c r="K64" s="145"/>
    </row>
    <row r="65" spans="1:11" ht="17.25">
      <c r="A65" s="143"/>
      <c r="B65" s="143"/>
      <c r="C65" s="144"/>
      <c r="D65" s="143" t="s">
        <v>1176</v>
      </c>
      <c r="E65" s="143"/>
      <c r="F65" s="142">
        <f t="shared" ref="F65:G67" si="3">H65+J65</f>
        <v>1622631</v>
      </c>
      <c r="G65" s="142">
        <f t="shared" si="3"/>
        <v>7778877</v>
      </c>
      <c r="H65" s="142">
        <v>1622631</v>
      </c>
      <c r="I65" s="142">
        <v>7628601</v>
      </c>
      <c r="J65" s="142">
        <v>0</v>
      </c>
      <c r="K65" s="145">
        <v>150276</v>
      </c>
    </row>
    <row r="66" spans="1:11" ht="17.25">
      <c r="A66" s="143"/>
      <c r="B66" s="143"/>
      <c r="C66" s="144" t="s">
        <v>1177</v>
      </c>
      <c r="D66" s="143"/>
      <c r="E66" s="143"/>
      <c r="F66" s="142">
        <f t="shared" si="3"/>
        <v>8139690</v>
      </c>
      <c r="G66" s="142">
        <f t="shared" si="3"/>
        <v>40941211</v>
      </c>
      <c r="H66" s="142">
        <f>SUM(H67:H70)</f>
        <v>7139490</v>
      </c>
      <c r="I66" s="142">
        <f>SUM(I67:I70)</f>
        <v>35443128</v>
      </c>
      <c r="J66" s="142">
        <f>SUM(J67:J70)</f>
        <v>1000200</v>
      </c>
      <c r="K66" s="142">
        <f>SUM(K67:K70)</f>
        <v>5498083</v>
      </c>
    </row>
    <row r="67" spans="1:11" ht="17.25">
      <c r="A67" s="143"/>
      <c r="B67" s="143"/>
      <c r="C67" s="144"/>
      <c r="D67" s="143" t="s">
        <v>1178</v>
      </c>
      <c r="E67" s="143"/>
      <c r="F67" s="142">
        <f t="shared" si="3"/>
        <v>7486939</v>
      </c>
      <c r="G67" s="142">
        <f t="shared" si="3"/>
        <v>29865605</v>
      </c>
      <c r="H67" s="142">
        <v>6486739</v>
      </c>
      <c r="I67" s="142">
        <v>24367522</v>
      </c>
      <c r="J67" s="142">
        <v>1000200</v>
      </c>
      <c r="K67" s="145">
        <v>5498083</v>
      </c>
    </row>
    <row r="68" spans="1:11" ht="17.25">
      <c r="A68" s="143"/>
      <c r="B68" s="143"/>
      <c r="C68" s="144"/>
      <c r="D68" s="143" t="s">
        <v>1179</v>
      </c>
      <c r="E68" s="143"/>
      <c r="F68" s="142"/>
      <c r="G68" s="142"/>
      <c r="H68" s="142"/>
      <c r="I68" s="142"/>
      <c r="J68" s="142"/>
      <c r="K68" s="145"/>
    </row>
    <row r="69" spans="1:11" ht="17.25">
      <c r="A69" s="143"/>
      <c r="B69" s="143"/>
      <c r="C69" s="144"/>
      <c r="D69" s="143" t="s">
        <v>1180</v>
      </c>
      <c r="E69" s="143"/>
      <c r="F69" s="142">
        <f t="shared" ref="F69:G74" si="4">H69+J69</f>
        <v>292629</v>
      </c>
      <c r="G69" s="142">
        <f t="shared" si="4"/>
        <v>4586749</v>
      </c>
      <c r="H69" s="142">
        <v>292629</v>
      </c>
      <c r="I69" s="142">
        <v>4586749</v>
      </c>
      <c r="J69" s="142"/>
      <c r="K69" s="145"/>
    </row>
    <row r="70" spans="1:11" ht="17.25">
      <c r="A70" s="143"/>
      <c r="B70" s="143"/>
      <c r="C70" s="144"/>
      <c r="D70" s="143" t="s">
        <v>1181</v>
      </c>
      <c r="E70" s="143"/>
      <c r="F70" s="142">
        <f t="shared" si="4"/>
        <v>360122</v>
      </c>
      <c r="G70" s="142">
        <f t="shared" si="4"/>
        <v>6488857</v>
      </c>
      <c r="H70" s="142">
        <v>360122</v>
      </c>
      <c r="I70" s="142">
        <v>6488857</v>
      </c>
      <c r="J70" s="142"/>
      <c r="K70" s="145"/>
    </row>
    <row r="71" spans="1:11" ht="17.25">
      <c r="A71" s="143"/>
      <c r="B71" s="143"/>
      <c r="C71" s="144" t="s">
        <v>1182</v>
      </c>
      <c r="D71" s="143"/>
      <c r="E71" s="143"/>
      <c r="F71" s="142">
        <f t="shared" si="4"/>
        <v>547967</v>
      </c>
      <c r="G71" s="142">
        <f t="shared" si="4"/>
        <v>10644346</v>
      </c>
      <c r="H71" s="142">
        <f>SUM(H72:H76)</f>
        <v>547967</v>
      </c>
      <c r="I71" s="142">
        <f>SUM(I72:I76)</f>
        <v>10644346</v>
      </c>
      <c r="J71" s="142">
        <f>SUM(J72:J76)</f>
        <v>0</v>
      </c>
      <c r="K71" s="142">
        <f>SUM(K72:K76)</f>
        <v>0</v>
      </c>
    </row>
    <row r="72" spans="1:11" ht="17.25">
      <c r="A72" s="143"/>
      <c r="B72" s="143"/>
      <c r="C72" s="144"/>
      <c r="D72" s="143" t="s">
        <v>1183</v>
      </c>
      <c r="E72" s="143"/>
      <c r="F72" s="142">
        <f t="shared" si="4"/>
        <v>252137</v>
      </c>
      <c r="G72" s="142">
        <f t="shared" si="4"/>
        <v>5251806</v>
      </c>
      <c r="H72" s="142">
        <v>252137</v>
      </c>
      <c r="I72" s="142">
        <v>5251806</v>
      </c>
      <c r="J72" s="142"/>
      <c r="K72" s="145"/>
    </row>
    <row r="73" spans="1:11" ht="17.25">
      <c r="A73" s="143"/>
      <c r="B73" s="143"/>
      <c r="C73" s="144"/>
      <c r="D73" s="143" t="s">
        <v>1184</v>
      </c>
      <c r="E73" s="143"/>
      <c r="F73" s="142">
        <f t="shared" si="4"/>
        <v>291642</v>
      </c>
      <c r="G73" s="142">
        <f t="shared" si="4"/>
        <v>3047746</v>
      </c>
      <c r="H73" s="142">
        <v>291642</v>
      </c>
      <c r="I73" s="142">
        <v>3047746</v>
      </c>
      <c r="J73" s="142"/>
      <c r="K73" s="145"/>
    </row>
    <row r="74" spans="1:11" ht="17.25">
      <c r="A74" s="143"/>
      <c r="B74" s="143"/>
      <c r="C74" s="144"/>
      <c r="D74" s="143" t="s">
        <v>1185</v>
      </c>
      <c r="E74" s="143"/>
      <c r="F74" s="142">
        <f t="shared" si="4"/>
        <v>4188</v>
      </c>
      <c r="G74" s="142">
        <f t="shared" si="4"/>
        <v>2344794</v>
      </c>
      <c r="H74" s="142">
        <v>4188</v>
      </c>
      <c r="I74" s="142">
        <v>2344794</v>
      </c>
      <c r="J74" s="142"/>
      <c r="K74" s="145"/>
    </row>
    <row r="75" spans="1:11" ht="17.25">
      <c r="A75" s="143"/>
      <c r="B75" s="143"/>
      <c r="C75" s="144"/>
      <c r="D75" s="143" t="s">
        <v>1186</v>
      </c>
      <c r="E75" s="143"/>
      <c r="F75" s="142"/>
      <c r="G75" s="142"/>
      <c r="H75" s="142"/>
      <c r="I75" s="142"/>
      <c r="J75" s="142"/>
      <c r="K75" s="145"/>
    </row>
    <row r="76" spans="1:11" ht="17.25">
      <c r="A76" s="143"/>
      <c r="B76" s="143"/>
      <c r="C76" s="144"/>
      <c r="D76" s="143" t="s">
        <v>1187</v>
      </c>
      <c r="E76" s="143"/>
      <c r="F76" s="142"/>
      <c r="G76" s="142"/>
      <c r="H76" s="142"/>
      <c r="I76" s="142"/>
      <c r="J76" s="142"/>
      <c r="K76" s="145"/>
    </row>
    <row r="77" spans="1:11" ht="17.25">
      <c r="A77" s="143"/>
      <c r="B77" s="143"/>
      <c r="C77" s="143" t="s">
        <v>1188</v>
      </c>
      <c r="D77" s="143"/>
      <c r="E77" s="143"/>
      <c r="F77" s="142">
        <f t="shared" ref="F77:G79" si="5">H77+J77</f>
        <v>4036435</v>
      </c>
      <c r="G77" s="142">
        <f t="shared" si="5"/>
        <v>24699156</v>
      </c>
      <c r="H77" s="142">
        <f>SUM(H78:H79)</f>
        <v>4036435</v>
      </c>
      <c r="I77" s="142">
        <f>SUM(I78:I79)</f>
        <v>24665036</v>
      </c>
      <c r="J77" s="142">
        <f>SUM(J78:J79)</f>
        <v>0</v>
      </c>
      <c r="K77" s="142">
        <f>SUM(K78:K79)</f>
        <v>34120</v>
      </c>
    </row>
    <row r="78" spans="1:11" ht="17.25">
      <c r="A78" s="143"/>
      <c r="B78" s="143"/>
      <c r="C78" s="143"/>
      <c r="D78" s="143" t="s">
        <v>1189</v>
      </c>
      <c r="E78" s="143"/>
      <c r="F78" s="142">
        <f t="shared" si="5"/>
        <v>1370185</v>
      </c>
      <c r="G78" s="142">
        <f t="shared" si="5"/>
        <v>2222703</v>
      </c>
      <c r="H78" s="142">
        <v>1370185</v>
      </c>
      <c r="I78" s="142">
        <v>2222703</v>
      </c>
      <c r="J78" s="142"/>
      <c r="K78" s="145"/>
    </row>
    <row r="79" spans="1:11" ht="17.25">
      <c r="A79" s="143"/>
      <c r="B79" s="143"/>
      <c r="C79" s="143"/>
      <c r="D79" s="143" t="s">
        <v>1190</v>
      </c>
      <c r="E79" s="143"/>
      <c r="F79" s="142">
        <f t="shared" si="5"/>
        <v>2666250</v>
      </c>
      <c r="G79" s="142">
        <f t="shared" si="5"/>
        <v>22476453</v>
      </c>
      <c r="H79" s="142">
        <v>2666250</v>
      </c>
      <c r="I79" s="142">
        <v>22442333</v>
      </c>
      <c r="J79" s="142">
        <v>0</v>
      </c>
      <c r="K79" s="145">
        <v>34120</v>
      </c>
    </row>
    <row r="80" spans="1:11" ht="19.5">
      <c r="A80" s="503" t="s">
        <v>1113</v>
      </c>
      <c r="B80" s="504"/>
      <c r="C80" s="504"/>
      <c r="D80" s="504"/>
      <c r="E80" s="505"/>
      <c r="F80" s="519" t="s">
        <v>1114</v>
      </c>
      <c r="G80" s="520"/>
      <c r="H80" s="162" t="s">
        <v>1115</v>
      </c>
      <c r="I80" s="163" t="s">
        <v>1165</v>
      </c>
      <c r="J80" s="162" t="s">
        <v>1117</v>
      </c>
      <c r="K80" s="164" t="s">
        <v>1166</v>
      </c>
    </row>
    <row r="81" spans="1:11" ht="19.5">
      <c r="A81" s="506"/>
      <c r="B81" s="506"/>
      <c r="C81" s="506"/>
      <c r="D81" s="506"/>
      <c r="E81" s="507"/>
      <c r="F81" s="165" t="s">
        <v>1119</v>
      </c>
      <c r="G81" s="165" t="s">
        <v>1120</v>
      </c>
      <c r="H81" s="165" t="s">
        <v>1119</v>
      </c>
      <c r="I81" s="165" t="s">
        <v>1120</v>
      </c>
      <c r="J81" s="165" t="s">
        <v>1119</v>
      </c>
      <c r="K81" s="161" t="s">
        <v>1120</v>
      </c>
    </row>
    <row r="82" spans="1:11" ht="17.25">
      <c r="A82" s="143"/>
      <c r="B82" s="143"/>
      <c r="C82" s="143" t="s">
        <v>1191</v>
      </c>
      <c r="D82" s="143"/>
      <c r="E82" s="143"/>
      <c r="F82" s="142">
        <f>H82+J82</f>
        <v>26877</v>
      </c>
      <c r="G82" s="142">
        <f>I82+K82</f>
        <v>7240158</v>
      </c>
      <c r="H82" s="142">
        <f>SUM(H83:H84)</f>
        <v>26877</v>
      </c>
      <c r="I82" s="142">
        <f>SUM(I83:I84)</f>
        <v>7240158</v>
      </c>
      <c r="J82" s="142">
        <f>SUM(J83:J84)</f>
        <v>0</v>
      </c>
      <c r="K82" s="142">
        <f>SUM(K83:K84)</f>
        <v>0</v>
      </c>
    </row>
    <row r="83" spans="1:11" ht="17.25">
      <c r="A83" s="143"/>
      <c r="B83" s="143"/>
      <c r="C83" s="143"/>
      <c r="D83" s="143" t="s">
        <v>1192</v>
      </c>
      <c r="E83" s="143"/>
      <c r="F83" s="142">
        <f>H83+J83</f>
        <v>26877</v>
      </c>
      <c r="G83" s="142">
        <f>I83+K83</f>
        <v>7240158</v>
      </c>
      <c r="H83" s="142">
        <v>26877</v>
      </c>
      <c r="I83" s="142">
        <v>7240158</v>
      </c>
      <c r="J83" s="142"/>
      <c r="K83" s="145"/>
    </row>
    <row r="84" spans="1:11" ht="17.25">
      <c r="A84" s="143"/>
      <c r="B84" s="143"/>
      <c r="C84" s="143"/>
      <c r="D84" s="143" t="s">
        <v>1193</v>
      </c>
      <c r="E84" s="143"/>
      <c r="F84" s="142"/>
      <c r="G84" s="142"/>
      <c r="H84" s="142"/>
      <c r="I84" s="142"/>
      <c r="J84" s="142"/>
      <c r="K84" s="145"/>
    </row>
    <row r="85" spans="1:11" ht="17.25">
      <c r="A85" s="143"/>
      <c r="B85" s="143"/>
      <c r="C85" s="143" t="s">
        <v>1194</v>
      </c>
      <c r="D85" s="143"/>
      <c r="E85" s="143"/>
      <c r="F85" s="142"/>
      <c r="G85" s="142"/>
      <c r="H85" s="142"/>
      <c r="I85" s="142"/>
      <c r="J85" s="142"/>
      <c r="K85" s="145"/>
    </row>
    <row r="86" spans="1:11" ht="17.25">
      <c r="A86" s="143"/>
      <c r="B86" s="143"/>
      <c r="C86" s="143"/>
      <c r="D86" s="143" t="s">
        <v>1195</v>
      </c>
      <c r="E86" s="143"/>
      <c r="F86" s="142"/>
      <c r="G86" s="142"/>
      <c r="H86" s="142"/>
      <c r="I86" s="142"/>
      <c r="J86" s="142"/>
      <c r="K86" s="145"/>
    </row>
    <row r="87" spans="1:11" ht="17.25">
      <c r="A87" s="143"/>
      <c r="B87" s="143"/>
      <c r="C87" s="143"/>
      <c r="D87" s="143" t="s">
        <v>1196</v>
      </c>
      <c r="E87" s="143"/>
      <c r="F87" s="142"/>
      <c r="G87" s="142"/>
      <c r="H87" s="142"/>
      <c r="I87" s="142"/>
      <c r="J87" s="142"/>
      <c r="K87" s="145"/>
    </row>
    <row r="88" spans="1:11" ht="17.25">
      <c r="A88" s="143"/>
      <c r="B88" s="143"/>
      <c r="C88" s="143" t="s">
        <v>1197</v>
      </c>
      <c r="D88" s="143"/>
      <c r="E88" s="143"/>
      <c r="F88" s="142"/>
      <c r="G88" s="142"/>
      <c r="H88" s="142"/>
      <c r="I88" s="142"/>
      <c r="J88" s="142"/>
      <c r="K88" s="142"/>
    </row>
    <row r="89" spans="1:11" ht="17.25">
      <c r="A89" s="143"/>
      <c r="B89" s="143"/>
      <c r="C89" s="143"/>
      <c r="D89" s="143" t="s">
        <v>1198</v>
      </c>
      <c r="E89" s="143"/>
      <c r="F89" s="142"/>
      <c r="G89" s="142"/>
      <c r="H89" s="142"/>
      <c r="I89" s="142"/>
      <c r="J89" s="142"/>
      <c r="K89" s="145"/>
    </row>
    <row r="90" spans="1:11" ht="17.25">
      <c r="A90" s="143"/>
      <c r="B90" s="143"/>
      <c r="C90" s="166" t="s">
        <v>1199</v>
      </c>
      <c r="D90" s="143"/>
      <c r="E90" s="143"/>
      <c r="F90" s="142">
        <f t="shared" ref="F90:G98" si="6">H90+J90</f>
        <v>0</v>
      </c>
      <c r="G90" s="142">
        <f t="shared" si="6"/>
        <v>122920</v>
      </c>
      <c r="H90" s="142">
        <v>0</v>
      </c>
      <c r="I90" s="142">
        <v>122920</v>
      </c>
      <c r="J90" s="142"/>
      <c r="K90" s="145"/>
    </row>
    <row r="91" spans="1:11" ht="17.25">
      <c r="A91" s="143"/>
      <c r="B91" s="144" t="s">
        <v>1200</v>
      </c>
      <c r="C91" s="143"/>
      <c r="D91" s="143"/>
      <c r="E91" s="143"/>
      <c r="F91" s="142">
        <f t="shared" si="6"/>
        <v>21952135</v>
      </c>
      <c r="G91" s="142">
        <f t="shared" si="6"/>
        <v>176555756</v>
      </c>
      <c r="H91" s="142">
        <f>H92+H97+H101+H108+H114+H117</f>
        <v>21878343</v>
      </c>
      <c r="I91" s="142">
        <f>I92+I97+I101+I108+I114+I117</f>
        <v>77255150</v>
      </c>
      <c r="J91" s="142">
        <f>J92+J97+J101+J108+J114+J117</f>
        <v>73792</v>
      </c>
      <c r="K91" s="142">
        <f>K92+K97+K101+K108+K114+K117</f>
        <v>99300606</v>
      </c>
    </row>
    <row r="92" spans="1:11" ht="17.25">
      <c r="A92" s="143"/>
      <c r="B92" s="143"/>
      <c r="C92" s="144" t="s">
        <v>1168</v>
      </c>
      <c r="D92" s="143"/>
      <c r="E92" s="143"/>
      <c r="F92" s="142">
        <f t="shared" si="6"/>
        <v>2145038</v>
      </c>
      <c r="G92" s="142">
        <f t="shared" si="6"/>
        <v>34044982</v>
      </c>
      <c r="H92" s="142">
        <f>SUM(H93:H96)</f>
        <v>2145038</v>
      </c>
      <c r="I92" s="142">
        <f>SUM(I93:I96)</f>
        <v>9490954</v>
      </c>
      <c r="J92" s="142">
        <f>SUM(J93:J96)</f>
        <v>0</v>
      </c>
      <c r="K92" s="142">
        <f>SUM(K93:K96)</f>
        <v>24554028</v>
      </c>
    </row>
    <row r="93" spans="1:11" ht="17.25">
      <c r="A93" s="143"/>
      <c r="B93" s="143"/>
      <c r="C93" s="144"/>
      <c r="D93" s="143" t="s">
        <v>1169</v>
      </c>
      <c r="E93" s="143"/>
      <c r="F93" s="142">
        <f t="shared" si="6"/>
        <v>-274973</v>
      </c>
      <c r="G93" s="142">
        <f t="shared" si="6"/>
        <v>25027</v>
      </c>
      <c r="H93" s="142">
        <v>-274973</v>
      </c>
      <c r="I93" s="142">
        <v>25027</v>
      </c>
      <c r="J93" s="142"/>
      <c r="K93" s="145"/>
    </row>
    <row r="94" spans="1:11" ht="17.25">
      <c r="A94" s="143"/>
      <c r="B94" s="143"/>
      <c r="C94" s="144"/>
      <c r="D94" s="143" t="s">
        <v>1170</v>
      </c>
      <c r="E94" s="143"/>
      <c r="F94" s="142">
        <f t="shared" si="6"/>
        <v>356137</v>
      </c>
      <c r="G94" s="142">
        <f t="shared" si="6"/>
        <v>861301</v>
      </c>
      <c r="H94" s="142">
        <v>356137</v>
      </c>
      <c r="I94" s="142">
        <v>572095</v>
      </c>
      <c r="J94" s="142">
        <v>0</v>
      </c>
      <c r="K94" s="145">
        <v>289206</v>
      </c>
    </row>
    <row r="95" spans="1:11" ht="17.25">
      <c r="A95" s="143"/>
      <c r="B95" s="143"/>
      <c r="C95" s="144"/>
      <c r="D95" s="143" t="s">
        <v>1171</v>
      </c>
      <c r="E95" s="143"/>
      <c r="F95" s="142">
        <f t="shared" si="6"/>
        <v>2063874</v>
      </c>
      <c r="G95" s="142">
        <f t="shared" si="6"/>
        <v>33158654</v>
      </c>
      <c r="H95" s="142">
        <v>2063874</v>
      </c>
      <c r="I95" s="142">
        <v>8893832</v>
      </c>
      <c r="J95" s="142">
        <v>0</v>
      </c>
      <c r="K95" s="145">
        <v>24264822</v>
      </c>
    </row>
    <row r="96" spans="1:11" ht="17.25">
      <c r="A96" s="143"/>
      <c r="B96" s="143"/>
      <c r="C96" s="144"/>
      <c r="D96" s="143" t="s">
        <v>1172</v>
      </c>
      <c r="E96" s="143"/>
      <c r="F96" s="142">
        <f t="shared" si="6"/>
        <v>0</v>
      </c>
      <c r="G96" s="142">
        <f t="shared" si="6"/>
        <v>0</v>
      </c>
      <c r="H96" s="142"/>
      <c r="I96" s="142"/>
      <c r="J96" s="142"/>
      <c r="K96" s="145"/>
    </row>
    <row r="97" spans="1:11" ht="17.25">
      <c r="A97" s="143"/>
      <c r="B97" s="143"/>
      <c r="C97" s="144" t="s">
        <v>1173</v>
      </c>
      <c r="D97" s="143"/>
      <c r="E97" s="143"/>
      <c r="F97" s="142">
        <f t="shared" si="6"/>
        <v>63314</v>
      </c>
      <c r="G97" s="142">
        <f t="shared" si="6"/>
        <v>237876</v>
      </c>
      <c r="H97" s="142">
        <f>SUM(H98:H100)</f>
        <v>63314</v>
      </c>
      <c r="I97" s="142">
        <f>SUM(I98:I100)</f>
        <v>237876</v>
      </c>
      <c r="J97" s="142">
        <f>SUM(J98:J100)</f>
        <v>0</v>
      </c>
      <c r="K97" s="142">
        <f>SUM(K98:K100)</f>
        <v>0</v>
      </c>
    </row>
    <row r="98" spans="1:11" ht="17.25">
      <c r="A98" s="143"/>
      <c r="B98" s="143"/>
      <c r="C98" s="144"/>
      <c r="D98" s="143" t="s">
        <v>1174</v>
      </c>
      <c r="E98" s="143"/>
      <c r="F98" s="142">
        <f t="shared" si="6"/>
        <v>0</v>
      </c>
      <c r="G98" s="142">
        <f t="shared" si="6"/>
        <v>0</v>
      </c>
      <c r="H98" s="142"/>
      <c r="I98" s="142"/>
      <c r="J98" s="142"/>
      <c r="K98" s="145"/>
    </row>
    <row r="99" spans="1:11" ht="17.25">
      <c r="A99" s="143"/>
      <c r="B99" s="143"/>
      <c r="C99" s="144"/>
      <c r="D99" s="143" t="s">
        <v>1175</v>
      </c>
      <c r="E99" s="143"/>
      <c r="F99" s="142"/>
      <c r="G99" s="142"/>
      <c r="H99" s="142"/>
      <c r="I99" s="142"/>
      <c r="J99" s="142"/>
      <c r="K99" s="145"/>
    </row>
    <row r="100" spans="1:11" ht="17.25">
      <c r="A100" s="143"/>
      <c r="B100" s="143"/>
      <c r="C100" s="144"/>
      <c r="D100" s="143" t="s">
        <v>1176</v>
      </c>
      <c r="E100" s="143"/>
      <c r="F100" s="142">
        <f t="shared" ref="F100:G102" si="7">H100+J100</f>
        <v>63314</v>
      </c>
      <c r="G100" s="142">
        <f t="shared" si="7"/>
        <v>237876</v>
      </c>
      <c r="H100" s="142">
        <v>63314</v>
      </c>
      <c r="I100" s="142">
        <v>237876</v>
      </c>
      <c r="J100" s="142">
        <v>0</v>
      </c>
      <c r="K100" s="145">
        <v>0</v>
      </c>
    </row>
    <row r="101" spans="1:11" ht="17.25">
      <c r="A101" s="143"/>
      <c r="B101" s="143"/>
      <c r="C101" s="144" t="s">
        <v>1177</v>
      </c>
      <c r="D101" s="143"/>
      <c r="E101" s="143"/>
      <c r="F101" s="142">
        <f t="shared" si="7"/>
        <v>19619983</v>
      </c>
      <c r="G101" s="142">
        <f t="shared" si="7"/>
        <v>138707598</v>
      </c>
      <c r="H101" s="142">
        <f>SUM(H102:H105)</f>
        <v>19546191</v>
      </c>
      <c r="I101" s="142">
        <f>SUM(I102:I105)</f>
        <v>63961020</v>
      </c>
      <c r="J101" s="142">
        <f>SUM(J102:J105)</f>
        <v>73792</v>
      </c>
      <c r="K101" s="142">
        <f>SUM(K102:K105)</f>
        <v>74746578</v>
      </c>
    </row>
    <row r="102" spans="1:11" ht="17.25">
      <c r="A102" s="143"/>
      <c r="B102" s="143"/>
      <c r="C102" s="144"/>
      <c r="D102" s="143" t="s">
        <v>1178</v>
      </c>
      <c r="E102" s="143"/>
      <c r="F102" s="142">
        <f t="shared" si="7"/>
        <v>460950</v>
      </c>
      <c r="G102" s="142">
        <f t="shared" si="7"/>
        <v>16119005</v>
      </c>
      <c r="H102" s="142">
        <v>395850</v>
      </c>
      <c r="I102" s="142">
        <v>1077883</v>
      </c>
      <c r="J102" s="142">
        <v>65100</v>
      </c>
      <c r="K102" s="145">
        <v>15041122</v>
      </c>
    </row>
    <row r="103" spans="1:11" ht="17.25">
      <c r="A103" s="143"/>
      <c r="B103" s="143"/>
      <c r="C103" s="144"/>
      <c r="D103" s="143" t="s">
        <v>1179</v>
      </c>
      <c r="E103" s="143"/>
      <c r="F103" s="142"/>
      <c r="G103" s="142"/>
      <c r="H103" s="142"/>
      <c r="I103" s="142"/>
      <c r="J103" s="142"/>
      <c r="K103" s="145"/>
    </row>
    <row r="104" spans="1:11" ht="17.25">
      <c r="A104" s="143"/>
      <c r="B104" s="143"/>
      <c r="C104" s="144"/>
      <c r="D104" s="143" t="s">
        <v>1180</v>
      </c>
      <c r="E104" s="143"/>
      <c r="F104" s="142">
        <f>H104+J104</f>
        <v>0</v>
      </c>
      <c r="G104" s="142">
        <f>I104+K104</f>
        <v>0</v>
      </c>
      <c r="H104" s="142"/>
      <c r="I104" s="142"/>
      <c r="J104" s="142"/>
      <c r="K104" s="145"/>
    </row>
    <row r="105" spans="1:11" ht="17.25">
      <c r="A105" s="143"/>
      <c r="B105" s="143"/>
      <c r="C105" s="144"/>
      <c r="D105" s="143" t="s">
        <v>1181</v>
      </c>
      <c r="E105" s="143"/>
      <c r="F105" s="142">
        <f>H105+J105</f>
        <v>19159033</v>
      </c>
      <c r="G105" s="142">
        <f>I105+K105</f>
        <v>122588593</v>
      </c>
      <c r="H105" s="142">
        <v>19150341</v>
      </c>
      <c r="I105" s="142">
        <v>62883137</v>
      </c>
      <c r="J105" s="142">
        <v>8692</v>
      </c>
      <c r="K105" s="145">
        <v>59705456</v>
      </c>
    </row>
    <row r="106" spans="1:11" ht="19.5">
      <c r="A106" s="503" t="s">
        <v>1113</v>
      </c>
      <c r="B106" s="504"/>
      <c r="C106" s="504"/>
      <c r="D106" s="504"/>
      <c r="E106" s="505"/>
      <c r="F106" s="519" t="s">
        <v>1114</v>
      </c>
      <c r="G106" s="520"/>
      <c r="H106" s="162" t="s">
        <v>1115</v>
      </c>
      <c r="I106" s="163" t="s">
        <v>1165</v>
      </c>
      <c r="J106" s="162" t="s">
        <v>1117</v>
      </c>
      <c r="K106" s="164" t="s">
        <v>1166</v>
      </c>
    </row>
    <row r="107" spans="1:11" ht="19.5">
      <c r="A107" s="506"/>
      <c r="B107" s="506"/>
      <c r="C107" s="506"/>
      <c r="D107" s="506"/>
      <c r="E107" s="507"/>
      <c r="F107" s="165" t="s">
        <v>1119</v>
      </c>
      <c r="G107" s="165" t="s">
        <v>1120</v>
      </c>
      <c r="H107" s="165" t="s">
        <v>1119</v>
      </c>
      <c r="I107" s="165" t="s">
        <v>1120</v>
      </c>
      <c r="J107" s="165" t="s">
        <v>1119</v>
      </c>
      <c r="K107" s="161" t="s">
        <v>1120</v>
      </c>
    </row>
    <row r="108" spans="1:11" ht="17.25">
      <c r="A108" s="143"/>
      <c r="B108" s="143"/>
      <c r="C108" s="144" t="s">
        <v>1182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1183</v>
      </c>
      <c r="E109" s="143"/>
      <c r="F109" s="142">
        <f t="shared" si="8"/>
        <v>0</v>
      </c>
      <c r="G109" s="142">
        <f t="shared" si="8"/>
        <v>0</v>
      </c>
      <c r="H109" s="142"/>
      <c r="I109" s="142"/>
      <c r="J109" s="142"/>
      <c r="K109" s="145"/>
    </row>
    <row r="110" spans="1:11" ht="17.25">
      <c r="A110" s="143"/>
      <c r="B110" s="143"/>
      <c r="C110" s="144"/>
      <c r="D110" s="143" t="s">
        <v>1184</v>
      </c>
      <c r="E110" s="143"/>
      <c r="F110" s="142">
        <f t="shared" si="8"/>
        <v>0</v>
      </c>
      <c r="G110" s="142">
        <f t="shared" si="8"/>
        <v>0</v>
      </c>
      <c r="H110" s="142"/>
      <c r="I110" s="142"/>
      <c r="J110" s="142"/>
      <c r="K110" s="145"/>
    </row>
    <row r="111" spans="1:11" ht="17.25">
      <c r="A111" s="143"/>
      <c r="B111" s="143"/>
      <c r="C111" s="144"/>
      <c r="D111" s="143" t="s">
        <v>1185</v>
      </c>
      <c r="E111" s="143"/>
      <c r="F111" s="142">
        <f t="shared" si="8"/>
        <v>0</v>
      </c>
      <c r="G111" s="142">
        <f t="shared" si="8"/>
        <v>0</v>
      </c>
      <c r="H111" s="142"/>
      <c r="I111" s="142"/>
      <c r="J111" s="142"/>
      <c r="K111" s="145"/>
    </row>
    <row r="112" spans="1:11" ht="17.25">
      <c r="A112" s="143"/>
      <c r="B112" s="143"/>
      <c r="C112" s="144"/>
      <c r="D112" s="143" t="s">
        <v>1186</v>
      </c>
      <c r="E112" s="143"/>
      <c r="F112" s="142"/>
      <c r="G112" s="142"/>
      <c r="H112" s="142"/>
      <c r="I112" s="142"/>
      <c r="J112" s="142"/>
      <c r="K112" s="145"/>
    </row>
    <row r="113" spans="1:11" ht="17.25">
      <c r="A113" s="143"/>
      <c r="B113" s="143"/>
      <c r="C113" s="144"/>
      <c r="D113" s="143" t="s">
        <v>1187</v>
      </c>
      <c r="E113" s="143"/>
      <c r="F113" s="142"/>
      <c r="G113" s="142"/>
      <c r="H113" s="142"/>
      <c r="I113" s="142"/>
      <c r="J113" s="142"/>
      <c r="K113" s="145"/>
    </row>
    <row r="114" spans="1:11" ht="17.25">
      <c r="A114" s="143"/>
      <c r="B114" s="143"/>
      <c r="C114" s="143" t="s">
        <v>1188</v>
      </c>
      <c r="D114" s="143"/>
      <c r="E114" s="143"/>
      <c r="F114" s="142">
        <f t="shared" ref="F114:G118" si="9">H114+J114</f>
        <v>123800</v>
      </c>
      <c r="G114" s="142">
        <f t="shared" si="9"/>
        <v>1005300</v>
      </c>
      <c r="H114" s="142">
        <f>SUM(H115:H116)</f>
        <v>123800</v>
      </c>
      <c r="I114" s="142">
        <f>SUM(I115:I116)</f>
        <v>1005300</v>
      </c>
      <c r="J114" s="142">
        <f>SUM(J115:J116)</f>
        <v>0</v>
      </c>
      <c r="K114" s="142">
        <f>SUM(K115:K116)</f>
        <v>0</v>
      </c>
    </row>
    <row r="115" spans="1:11" ht="17.25">
      <c r="A115" s="143"/>
      <c r="B115" s="143"/>
      <c r="C115" s="143"/>
      <c r="D115" s="143" t="s">
        <v>1189</v>
      </c>
      <c r="E115" s="143"/>
      <c r="F115" s="142">
        <f t="shared" si="9"/>
        <v>0</v>
      </c>
      <c r="G115" s="142">
        <f t="shared" si="9"/>
        <v>0</v>
      </c>
      <c r="H115" s="142"/>
      <c r="I115" s="142"/>
      <c r="J115" s="142"/>
      <c r="K115" s="145"/>
    </row>
    <row r="116" spans="1:11" ht="17.25">
      <c r="A116" s="143"/>
      <c r="B116" s="143"/>
      <c r="C116" s="143"/>
      <c r="D116" s="143" t="s">
        <v>1190</v>
      </c>
      <c r="E116" s="143"/>
      <c r="F116" s="142">
        <f t="shared" si="9"/>
        <v>123800</v>
      </c>
      <c r="G116" s="142">
        <f t="shared" si="9"/>
        <v>1005300</v>
      </c>
      <c r="H116" s="142">
        <v>123800</v>
      </c>
      <c r="I116" s="142">
        <v>1005300</v>
      </c>
      <c r="J116" s="142"/>
      <c r="K116" s="145"/>
    </row>
    <row r="117" spans="1:11" ht="17.25">
      <c r="A117" s="143"/>
      <c r="B117" s="143"/>
      <c r="C117" s="143" t="s">
        <v>1201</v>
      </c>
      <c r="D117" s="143"/>
      <c r="E117" s="143"/>
      <c r="F117" s="142">
        <f t="shared" si="9"/>
        <v>0</v>
      </c>
      <c r="G117" s="142">
        <f t="shared" si="9"/>
        <v>2560000</v>
      </c>
      <c r="H117" s="142">
        <v>0</v>
      </c>
      <c r="I117" s="142">
        <v>2560000</v>
      </c>
      <c r="J117" s="142"/>
      <c r="K117" s="145"/>
    </row>
    <row r="118" spans="1:11" ht="17.25">
      <c r="A118" s="143"/>
      <c r="B118" s="147" t="s">
        <v>1154</v>
      </c>
      <c r="C118" s="143"/>
      <c r="D118" s="143"/>
      <c r="E118" s="143"/>
      <c r="F118" s="142">
        <f t="shared" si="9"/>
        <v>45521401</v>
      </c>
      <c r="G118" s="142">
        <f t="shared" si="9"/>
        <v>349177340</v>
      </c>
      <c r="H118" s="142">
        <f>H56+H91</f>
        <v>44447409</v>
      </c>
      <c r="I118" s="142">
        <f>I56+I91</f>
        <v>244194255</v>
      </c>
      <c r="J118" s="142">
        <f>J56+J91</f>
        <v>1073992</v>
      </c>
      <c r="K118" s="142">
        <f>K56+K91</f>
        <v>104983085</v>
      </c>
    </row>
    <row r="119" spans="1:11" ht="17.25">
      <c r="A119" s="143"/>
      <c r="B119" s="143" t="s">
        <v>1202</v>
      </c>
      <c r="C119" s="143"/>
      <c r="D119" s="143"/>
      <c r="E119" s="143"/>
      <c r="F119" s="142"/>
      <c r="G119" s="142"/>
      <c r="H119" s="148"/>
      <c r="I119" s="149"/>
      <c r="J119" s="149"/>
      <c r="K119" s="150"/>
    </row>
    <row r="120" spans="1:11" ht="17.25">
      <c r="A120" s="143"/>
      <c r="B120" s="143" t="s">
        <v>1203</v>
      </c>
      <c r="C120" s="143"/>
      <c r="D120" s="143"/>
      <c r="E120" s="143"/>
      <c r="F120" s="142">
        <f>H120+J120</f>
        <v>-6851498</v>
      </c>
      <c r="G120" s="142">
        <f>I120+K120</f>
        <v>-1917</v>
      </c>
      <c r="H120" s="151">
        <v>-6851498</v>
      </c>
      <c r="I120" s="152">
        <v>-1917</v>
      </c>
      <c r="J120" s="152"/>
      <c r="K120" s="153"/>
    </row>
    <row r="121" spans="1:11" ht="17.25">
      <c r="A121" s="143"/>
      <c r="B121" s="143" t="s">
        <v>1204</v>
      </c>
      <c r="C121" s="143"/>
      <c r="D121" s="143"/>
      <c r="E121" s="143"/>
      <c r="F121" s="142"/>
      <c r="G121" s="142"/>
      <c r="H121" s="151"/>
      <c r="I121" s="152"/>
      <c r="J121" s="152"/>
      <c r="K121" s="153"/>
    </row>
    <row r="122" spans="1:11" ht="17.25">
      <c r="A122" s="143"/>
      <c r="B122" s="143" t="s">
        <v>1205</v>
      </c>
      <c r="C122" s="143"/>
      <c r="D122" s="143"/>
      <c r="E122" s="143"/>
      <c r="F122" s="142">
        <f>H122+J122</f>
        <v>0</v>
      </c>
      <c r="G122" s="142">
        <f>I122+K122</f>
        <v>465599</v>
      </c>
      <c r="H122" s="151">
        <v>0</v>
      </c>
      <c r="I122" s="152">
        <v>465599</v>
      </c>
      <c r="J122" s="152"/>
      <c r="K122" s="153"/>
    </row>
    <row r="123" spans="1:11" ht="17.25">
      <c r="A123" s="167"/>
      <c r="B123" s="143" t="s">
        <v>1201</v>
      </c>
      <c r="C123" s="167"/>
      <c r="D123" s="167"/>
      <c r="E123" s="167"/>
      <c r="F123" s="142"/>
      <c r="G123" s="142"/>
      <c r="H123" s="151"/>
      <c r="I123" s="152"/>
      <c r="J123" s="152"/>
      <c r="K123" s="153"/>
    </row>
    <row r="124" spans="1:11" ht="17.25">
      <c r="A124" s="143"/>
      <c r="B124" s="143" t="s">
        <v>1206</v>
      </c>
      <c r="C124" s="143"/>
      <c r="D124" s="143"/>
      <c r="E124" s="143"/>
      <c r="F124" s="142"/>
      <c r="G124" s="142"/>
      <c r="H124" s="151"/>
      <c r="I124" s="152"/>
      <c r="J124" s="152"/>
      <c r="K124" s="153"/>
    </row>
    <row r="125" spans="1:11" ht="17.25">
      <c r="A125" s="143" t="s">
        <v>1207</v>
      </c>
      <c r="B125" s="143"/>
      <c r="C125" s="143"/>
      <c r="D125" s="143"/>
      <c r="E125" s="143"/>
      <c r="F125" s="142"/>
      <c r="G125" s="142"/>
      <c r="H125" s="151"/>
      <c r="I125" s="152"/>
      <c r="J125" s="152"/>
      <c r="K125" s="153"/>
    </row>
    <row r="126" spans="1:11" ht="17.25">
      <c r="A126" s="143"/>
      <c r="B126" s="143" t="s">
        <v>1208</v>
      </c>
      <c r="C126" s="143"/>
      <c r="D126" s="143"/>
      <c r="E126" s="143"/>
      <c r="F126" s="142"/>
      <c r="G126" s="142"/>
      <c r="H126" s="151"/>
      <c r="I126" s="152"/>
      <c r="J126" s="152"/>
      <c r="K126" s="153"/>
    </row>
    <row r="127" spans="1:11" ht="17.25">
      <c r="A127" s="147" t="s">
        <v>1209</v>
      </c>
      <c r="B127" s="143"/>
      <c r="C127" s="143"/>
      <c r="D127" s="143"/>
      <c r="E127" s="168"/>
      <c r="F127" s="142">
        <f>F118+F119+F120+F121+F122+F123+F124+F125</f>
        <v>38669903</v>
      </c>
      <c r="G127" s="142">
        <f>G118+G119+G120+G121+G122+G123+G124+G125</f>
        <v>349641022</v>
      </c>
      <c r="H127" s="151"/>
      <c r="I127" s="152"/>
      <c r="J127" s="152"/>
      <c r="K127" s="153"/>
    </row>
    <row r="128" spans="1:11" ht="17.25">
      <c r="A128" s="143" t="s">
        <v>1210</v>
      </c>
      <c r="B128" s="143"/>
      <c r="C128" s="143"/>
      <c r="D128" s="143"/>
      <c r="E128" s="169"/>
      <c r="F128" s="142">
        <f>F53-F127</f>
        <v>183506341</v>
      </c>
      <c r="G128" s="142"/>
      <c r="H128" s="151"/>
      <c r="I128" s="152"/>
      <c r="J128" s="152"/>
      <c r="K128" s="153"/>
    </row>
    <row r="129" spans="1:11" ht="17.25">
      <c r="A129" s="143" t="s">
        <v>1211</v>
      </c>
      <c r="B129" s="143"/>
      <c r="C129" s="143"/>
      <c r="D129" s="143"/>
      <c r="E129" s="143"/>
      <c r="F129" s="142">
        <f>F127+F128</f>
        <v>222176244</v>
      </c>
      <c r="G129" s="142"/>
      <c r="H129" s="151"/>
      <c r="I129" s="152"/>
      <c r="J129" s="152"/>
      <c r="K129" s="153"/>
    </row>
    <row r="130" spans="1:11" ht="17.25">
      <c r="A130" s="143" t="s">
        <v>1212</v>
      </c>
      <c r="B130" s="143"/>
      <c r="C130" s="143"/>
      <c r="D130" s="143"/>
      <c r="E130" s="143"/>
      <c r="F130" s="157">
        <v>342164</v>
      </c>
      <c r="G130" s="142"/>
      <c r="H130" s="170"/>
      <c r="I130" s="152"/>
      <c r="J130" s="152"/>
      <c r="K130" s="153"/>
    </row>
    <row r="131" spans="1:11" ht="17.25">
      <c r="A131" s="147" t="s">
        <v>1213</v>
      </c>
      <c r="B131" s="143"/>
      <c r="C131" s="143"/>
      <c r="D131" s="143"/>
      <c r="E131" s="143"/>
      <c r="F131" s="157">
        <f>F128+F130</f>
        <v>183848505</v>
      </c>
      <c r="G131" s="142"/>
      <c r="H131" s="171"/>
      <c r="I131" s="159"/>
      <c r="J131" s="159"/>
      <c r="K131" s="160"/>
    </row>
    <row r="132" spans="1:11" ht="17.25">
      <c r="A132" s="140" t="s">
        <v>1214</v>
      </c>
      <c r="B132" s="140"/>
      <c r="C132" s="140"/>
      <c r="D132" s="140"/>
      <c r="E132" s="140" t="s">
        <v>1215</v>
      </c>
      <c r="F132" s="514" t="s">
        <v>1216</v>
      </c>
      <c r="G132" s="515"/>
      <c r="H132" s="172" t="s">
        <v>1217</v>
      </c>
      <c r="I132" s="172"/>
      <c r="J132" s="516" t="s">
        <v>1218</v>
      </c>
      <c r="K132" s="516"/>
    </row>
    <row r="133" spans="1:11" ht="17.25">
      <c r="A133" s="140"/>
      <c r="B133" s="140"/>
      <c r="C133" s="140"/>
      <c r="D133" s="140"/>
      <c r="E133" s="140"/>
      <c r="F133" s="517" t="s">
        <v>1219</v>
      </c>
      <c r="G133" s="518"/>
      <c r="H133" s="172"/>
      <c r="I133" s="172"/>
      <c r="J133" s="172"/>
      <c r="K133" s="172"/>
    </row>
    <row r="134" spans="1:11" ht="17.25">
      <c r="A134" s="140" t="s">
        <v>1220</v>
      </c>
    </row>
    <row r="135" spans="1:11" ht="17.25">
      <c r="A135" s="140" t="s">
        <v>1221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2CBC5472-E29E-4332-8AAE-93EF02ABAD8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5484-E24C-4FFB-89DC-899095764D7E}">
  <dimension ref="A1:L135"/>
  <sheetViews>
    <sheetView workbookViewId="0">
      <selection activeCell="L1" sqref="L1"/>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510" t="s">
        <v>1102</v>
      </c>
      <c r="B1" s="510"/>
      <c r="C1" s="510"/>
      <c r="D1" s="510"/>
      <c r="E1" s="124"/>
      <c r="F1" s="125"/>
      <c r="G1" s="125"/>
      <c r="H1" s="125"/>
      <c r="I1" s="125"/>
      <c r="J1" s="126" t="s">
        <v>1103</v>
      </c>
      <c r="K1" s="127" t="s">
        <v>1104</v>
      </c>
      <c r="L1" s="1" t="s">
        <v>13</v>
      </c>
    </row>
    <row r="2" spans="1:12" ht="19.5">
      <c r="A2" s="511" t="s">
        <v>1105</v>
      </c>
      <c r="B2" s="511"/>
      <c r="C2" s="511"/>
      <c r="D2" s="511"/>
      <c r="E2" s="128" t="s">
        <v>1106</v>
      </c>
      <c r="F2" s="129"/>
      <c r="G2" s="129"/>
      <c r="H2" s="129"/>
      <c r="I2" s="129"/>
      <c r="J2" s="126" t="s">
        <v>1107</v>
      </c>
      <c r="K2" s="130" t="s">
        <v>1108</v>
      </c>
    </row>
    <row r="3" spans="1:12" ht="32.25">
      <c r="A3" s="512" t="s">
        <v>1109</v>
      </c>
      <c r="B3" s="513"/>
      <c r="C3" s="513"/>
      <c r="D3" s="513"/>
      <c r="E3" s="513"/>
      <c r="F3" s="513"/>
      <c r="G3" s="513"/>
      <c r="H3" s="513"/>
      <c r="I3" s="513"/>
      <c r="J3" s="513"/>
      <c r="K3" s="513"/>
    </row>
    <row r="4" spans="1:12" ht="19.5">
      <c r="A4" s="131"/>
      <c r="B4" s="131"/>
      <c r="C4" s="131"/>
      <c r="D4" s="131"/>
      <c r="E4" s="132" t="s">
        <v>1110</v>
      </c>
      <c r="F4" s="133"/>
      <c r="G4" s="134" t="s">
        <v>1531</v>
      </c>
      <c r="H4" s="125"/>
      <c r="I4" s="133"/>
      <c r="J4" s="133"/>
      <c r="K4" s="135" t="s">
        <v>1112</v>
      </c>
    </row>
    <row r="5" spans="1:12" ht="19.5">
      <c r="A5" s="503" t="s">
        <v>1113</v>
      </c>
      <c r="B5" s="504"/>
      <c r="C5" s="504"/>
      <c r="D5" s="504"/>
      <c r="E5" s="505"/>
      <c r="F5" s="508" t="s">
        <v>1114</v>
      </c>
      <c r="G5" s="509"/>
      <c r="H5" s="137" t="s">
        <v>1115</v>
      </c>
      <c r="I5" s="138" t="s">
        <v>1116</v>
      </c>
      <c r="J5" s="137" t="s">
        <v>1117</v>
      </c>
      <c r="K5" s="139" t="s">
        <v>1118</v>
      </c>
    </row>
    <row r="6" spans="1:12" ht="19.5">
      <c r="A6" s="506"/>
      <c r="B6" s="506"/>
      <c r="C6" s="506"/>
      <c r="D6" s="506"/>
      <c r="E6" s="507"/>
      <c r="F6" s="126" t="s">
        <v>1119</v>
      </c>
      <c r="G6" s="126" t="s">
        <v>1120</v>
      </c>
      <c r="H6" s="126" t="s">
        <v>1119</v>
      </c>
      <c r="I6" s="126" t="s">
        <v>1120</v>
      </c>
      <c r="J6" s="126" t="s">
        <v>1119</v>
      </c>
      <c r="K6" s="136" t="s">
        <v>1120</v>
      </c>
    </row>
    <row r="7" spans="1:12" ht="17.25">
      <c r="A7" s="140"/>
      <c r="B7" s="141" t="s">
        <v>1121</v>
      </c>
      <c r="C7" s="140"/>
      <c r="D7" s="140"/>
      <c r="E7" s="140"/>
      <c r="F7" s="142">
        <f t="shared" ref="F7:G13" si="0">H7+J7</f>
        <v>24507547</v>
      </c>
      <c r="G7" s="142">
        <f t="shared" si="0"/>
        <v>24507547</v>
      </c>
      <c r="H7" s="142">
        <f>H8+H18+H19+H20+H21+H22+H25+H31+H34+H35+H36</f>
        <v>24543638</v>
      </c>
      <c r="I7" s="142">
        <f>I8+I18+I19+I20+I21+I22+I25+I31+I34+I35+I36</f>
        <v>24543638</v>
      </c>
      <c r="J7" s="142">
        <f>J8+J18+J19+J20+J21+J22+J25+J31+J34+J35+J36</f>
        <v>-36091</v>
      </c>
      <c r="K7" s="142">
        <f>K8+K18+K19+K20+K21+K22+K25+K31+K34+K35+K36</f>
        <v>-36091</v>
      </c>
    </row>
    <row r="8" spans="1:12" ht="17.25">
      <c r="A8" s="143"/>
      <c r="B8" s="143"/>
      <c r="C8" s="144" t="s">
        <v>1122</v>
      </c>
      <c r="D8" s="143"/>
      <c r="E8" s="143"/>
      <c r="F8" s="142">
        <f t="shared" si="0"/>
        <v>12267009</v>
      </c>
      <c r="G8" s="142">
        <f t="shared" si="0"/>
        <v>12267009</v>
      </c>
      <c r="H8" s="142">
        <f>H9+H10+H11+H12+H13+H16+H17</f>
        <v>12267009</v>
      </c>
      <c r="I8" s="142">
        <f>I9+I10+I11+I12+I13+I16+I17</f>
        <v>12267009</v>
      </c>
      <c r="J8" s="142">
        <f>J9+J10+J11+J12+J13+J16+J17</f>
        <v>0</v>
      </c>
      <c r="K8" s="142">
        <f>K9+K10+K11+K12+K13+K16+K17</f>
        <v>0</v>
      </c>
    </row>
    <row r="9" spans="1:12" ht="17.25">
      <c r="A9" s="143"/>
      <c r="B9" s="143"/>
      <c r="C9" s="144"/>
      <c r="D9" s="143" t="s">
        <v>1123</v>
      </c>
      <c r="E9" s="140"/>
      <c r="F9" s="142">
        <f t="shared" si="0"/>
        <v>23183</v>
      </c>
      <c r="G9" s="142">
        <f t="shared" si="0"/>
        <v>23183</v>
      </c>
      <c r="H9" s="142">
        <v>23183</v>
      </c>
      <c r="I9" s="142">
        <v>23183</v>
      </c>
      <c r="J9" s="142"/>
      <c r="K9" s="145"/>
    </row>
    <row r="10" spans="1:12" ht="17.25">
      <c r="A10" s="143"/>
      <c r="B10" s="143"/>
      <c r="C10" s="144"/>
      <c r="D10" s="143" t="s">
        <v>1124</v>
      </c>
      <c r="E10" s="143"/>
      <c r="F10" s="142">
        <f t="shared" si="0"/>
        <v>64219</v>
      </c>
      <c r="G10" s="142">
        <f t="shared" si="0"/>
        <v>64219</v>
      </c>
      <c r="H10" s="142">
        <v>64219</v>
      </c>
      <c r="I10" s="142">
        <v>64219</v>
      </c>
      <c r="J10" s="142"/>
      <c r="K10" s="145"/>
    </row>
    <row r="11" spans="1:12" ht="17.25">
      <c r="A11" s="143"/>
      <c r="B11" s="143"/>
      <c r="C11" s="144"/>
      <c r="D11" s="143" t="s">
        <v>1125</v>
      </c>
      <c r="E11" s="143"/>
      <c r="F11" s="142">
        <f t="shared" si="0"/>
        <v>13207</v>
      </c>
      <c r="G11" s="142">
        <f t="shared" si="0"/>
        <v>13207</v>
      </c>
      <c r="H11" s="142">
        <v>13207</v>
      </c>
      <c r="I11" s="142">
        <v>13207</v>
      </c>
      <c r="J11" s="142"/>
      <c r="K11" s="145"/>
    </row>
    <row r="12" spans="1:12" ht="17.25">
      <c r="A12" s="143"/>
      <c r="B12" s="143"/>
      <c r="C12" s="144"/>
      <c r="D12" s="143" t="s">
        <v>1126</v>
      </c>
      <c r="E12" s="143"/>
      <c r="F12" s="142">
        <f t="shared" si="0"/>
        <v>195656</v>
      </c>
      <c r="G12" s="142">
        <f t="shared" si="0"/>
        <v>195656</v>
      </c>
      <c r="H12" s="142">
        <v>195656</v>
      </c>
      <c r="I12" s="142">
        <v>195656</v>
      </c>
      <c r="J12" s="142"/>
      <c r="K12" s="145"/>
    </row>
    <row r="13" spans="1:12" ht="17.25">
      <c r="A13" s="143"/>
      <c r="B13" s="143"/>
      <c r="C13" s="144"/>
      <c r="D13" s="143" t="s">
        <v>1127</v>
      </c>
      <c r="E13" s="143"/>
      <c r="F13" s="142">
        <f t="shared" si="0"/>
        <v>60081</v>
      </c>
      <c r="G13" s="142">
        <f t="shared" si="0"/>
        <v>60081</v>
      </c>
      <c r="H13" s="142">
        <f>SUM(H14:H15)</f>
        <v>60081</v>
      </c>
      <c r="I13" s="142">
        <f>SUM(I14:I15)</f>
        <v>60081</v>
      </c>
      <c r="J13" s="142">
        <f>SUM(J14:J15)</f>
        <v>0</v>
      </c>
      <c r="K13" s="142">
        <f>SUM(K14:K15)</f>
        <v>0</v>
      </c>
    </row>
    <row r="14" spans="1:12" ht="17.25">
      <c r="A14" s="143"/>
      <c r="B14" s="143"/>
      <c r="C14" s="144"/>
      <c r="D14" s="143"/>
      <c r="E14" s="143" t="s">
        <v>1128</v>
      </c>
      <c r="F14" s="142"/>
      <c r="G14" s="142"/>
      <c r="H14" s="142"/>
      <c r="I14" s="142"/>
      <c r="J14" s="142"/>
      <c r="K14" s="145"/>
    </row>
    <row r="15" spans="1:12" ht="17.25">
      <c r="A15" s="143"/>
      <c r="B15" s="143"/>
      <c r="C15" s="144"/>
      <c r="D15" s="143"/>
      <c r="E15" s="143" t="s">
        <v>1129</v>
      </c>
      <c r="F15" s="142">
        <f>H15+J15</f>
        <v>60081</v>
      </c>
      <c r="G15" s="142">
        <f>I15+K15</f>
        <v>60081</v>
      </c>
      <c r="H15" s="142">
        <v>60081</v>
      </c>
      <c r="I15" s="142">
        <v>60081</v>
      </c>
      <c r="J15" s="142"/>
      <c r="K15" s="145"/>
    </row>
    <row r="16" spans="1:12" ht="17.25">
      <c r="A16" s="143"/>
      <c r="B16" s="143"/>
      <c r="C16" s="144"/>
      <c r="D16" s="143" t="s">
        <v>1130</v>
      </c>
      <c r="E16" s="143"/>
      <c r="F16" s="142">
        <f>H16+J16</f>
        <v>11910663</v>
      </c>
      <c r="G16" s="142">
        <f>I16+K16</f>
        <v>11910663</v>
      </c>
      <c r="H16" s="142">
        <v>11910663</v>
      </c>
      <c r="I16" s="142">
        <v>11910663</v>
      </c>
      <c r="J16" s="142"/>
      <c r="K16" s="145"/>
    </row>
    <row r="17" spans="1:11" ht="17.25">
      <c r="A17" s="143"/>
      <c r="B17" s="143"/>
      <c r="C17" s="144"/>
      <c r="D17" s="143" t="s">
        <v>1131</v>
      </c>
      <c r="E17" s="143"/>
      <c r="F17" s="142"/>
      <c r="G17" s="142"/>
      <c r="H17" s="142"/>
      <c r="I17" s="142"/>
      <c r="J17" s="142"/>
      <c r="K17" s="145"/>
    </row>
    <row r="18" spans="1:11" ht="17.25">
      <c r="A18" s="143"/>
      <c r="B18" s="143"/>
      <c r="C18" s="146" t="s">
        <v>1132</v>
      </c>
      <c r="D18" s="143"/>
      <c r="E18" s="143"/>
      <c r="F18" s="142"/>
      <c r="G18" s="142"/>
      <c r="H18" s="142"/>
      <c r="I18" s="142"/>
      <c r="J18" s="142"/>
      <c r="K18" s="145"/>
    </row>
    <row r="19" spans="1:11" ht="17.25">
      <c r="A19" s="143"/>
      <c r="B19" s="143"/>
      <c r="C19" s="146" t="s">
        <v>1133</v>
      </c>
      <c r="D19" s="143"/>
      <c r="E19" s="143"/>
      <c r="F19" s="142">
        <f>H19+J19</f>
        <v>377</v>
      </c>
      <c r="G19" s="142">
        <f>I19+K19</f>
        <v>377</v>
      </c>
      <c r="H19" s="142">
        <v>377</v>
      </c>
      <c r="I19" s="142">
        <v>377</v>
      </c>
      <c r="J19" s="142"/>
      <c r="K19" s="145"/>
    </row>
    <row r="20" spans="1:11" ht="17.25">
      <c r="A20" s="143"/>
      <c r="B20" s="143"/>
      <c r="C20" s="146" t="s">
        <v>1134</v>
      </c>
      <c r="D20" s="143"/>
      <c r="E20" s="143"/>
      <c r="F20" s="142">
        <f>H20+J20</f>
        <v>1216819</v>
      </c>
      <c r="G20" s="142">
        <f>I20+K20</f>
        <v>1216819</v>
      </c>
      <c r="H20" s="142">
        <v>1216819</v>
      </c>
      <c r="I20" s="142">
        <v>1216819</v>
      </c>
      <c r="J20" s="142"/>
      <c r="K20" s="145"/>
    </row>
    <row r="21" spans="1:11" ht="17.25">
      <c r="A21" s="143"/>
      <c r="B21" s="143"/>
      <c r="C21" s="146" t="s">
        <v>1135</v>
      </c>
      <c r="D21" s="143"/>
      <c r="E21" s="143"/>
      <c r="F21" s="142"/>
      <c r="G21" s="142"/>
      <c r="H21" s="142"/>
      <c r="I21" s="142"/>
      <c r="J21" s="142"/>
      <c r="K21" s="145"/>
    </row>
    <row r="22" spans="1:11" ht="17.25">
      <c r="A22" s="143"/>
      <c r="B22" s="143"/>
      <c r="C22" s="146" t="s">
        <v>1136</v>
      </c>
      <c r="D22" s="143"/>
      <c r="E22" s="143"/>
      <c r="F22" s="142">
        <f t="shared" ref="F22:G24" si="1">H22+J22</f>
        <v>2272695</v>
      </c>
      <c r="G22" s="142">
        <f t="shared" si="1"/>
        <v>2272695</v>
      </c>
      <c r="H22" s="142">
        <f>SUM(H23:H24)</f>
        <v>2272695</v>
      </c>
      <c r="I22" s="142">
        <f>SUM(I23:I24)</f>
        <v>2272695</v>
      </c>
      <c r="J22" s="142">
        <f>SUM(J23:J24)</f>
        <v>0</v>
      </c>
      <c r="K22" s="142">
        <f>SUM(K23:K24)</f>
        <v>0</v>
      </c>
    </row>
    <row r="23" spans="1:11" ht="17.25">
      <c r="A23" s="143"/>
      <c r="B23" s="143"/>
      <c r="C23" s="140"/>
      <c r="D23" s="146" t="s">
        <v>1137</v>
      </c>
      <c r="E23" s="143"/>
      <c r="F23" s="142">
        <f t="shared" si="1"/>
        <v>2249322</v>
      </c>
      <c r="G23" s="142">
        <f t="shared" si="1"/>
        <v>2249322</v>
      </c>
      <c r="H23" s="142">
        <v>2249322</v>
      </c>
      <c r="I23" s="142">
        <v>2249322</v>
      </c>
      <c r="J23" s="142"/>
      <c r="K23" s="145"/>
    </row>
    <row r="24" spans="1:11" ht="17.25">
      <c r="A24" s="143"/>
      <c r="B24" s="143"/>
      <c r="C24" s="143"/>
      <c r="D24" s="143" t="s">
        <v>1138</v>
      </c>
      <c r="E24" s="143"/>
      <c r="F24" s="142">
        <f t="shared" si="1"/>
        <v>23373</v>
      </c>
      <c r="G24" s="142">
        <f t="shared" si="1"/>
        <v>23373</v>
      </c>
      <c r="H24" s="142">
        <v>23373</v>
      </c>
      <c r="I24" s="142">
        <v>23373</v>
      </c>
      <c r="J24" s="142"/>
      <c r="K24" s="145"/>
    </row>
    <row r="25" spans="1:11" ht="17.25">
      <c r="A25" s="143"/>
      <c r="B25" s="143"/>
      <c r="C25" s="143" t="s">
        <v>1139</v>
      </c>
      <c r="D25" s="143"/>
      <c r="E25" s="143"/>
      <c r="F25" s="142"/>
      <c r="G25" s="142"/>
      <c r="H25" s="142"/>
      <c r="I25" s="142"/>
      <c r="J25" s="142"/>
      <c r="K25" s="145"/>
    </row>
    <row r="26" spans="1:11" ht="17.25">
      <c r="A26" s="143"/>
      <c r="B26" s="143"/>
      <c r="C26" s="143"/>
      <c r="D26" s="143" t="s">
        <v>1140</v>
      </c>
      <c r="E26" s="143"/>
      <c r="F26" s="142"/>
      <c r="G26" s="142"/>
      <c r="H26" s="142"/>
      <c r="I26" s="142"/>
      <c r="J26" s="142"/>
      <c r="K26" s="145"/>
    </row>
    <row r="27" spans="1:11" ht="17.25">
      <c r="A27" s="143"/>
      <c r="B27" s="143"/>
      <c r="C27" s="143"/>
      <c r="D27" s="143" t="s">
        <v>1141</v>
      </c>
      <c r="E27" s="143"/>
      <c r="F27" s="142"/>
      <c r="G27" s="142"/>
      <c r="H27" s="142"/>
      <c r="I27" s="142"/>
      <c r="J27" s="142"/>
      <c r="K27" s="145"/>
    </row>
    <row r="28" spans="1:11" ht="17.25">
      <c r="A28" s="143"/>
      <c r="B28" s="143"/>
      <c r="C28" s="143"/>
      <c r="D28" s="143" t="s">
        <v>1142</v>
      </c>
      <c r="E28" s="143"/>
      <c r="F28" s="142"/>
      <c r="G28" s="142"/>
      <c r="H28" s="142"/>
      <c r="I28" s="142"/>
      <c r="J28" s="142"/>
      <c r="K28" s="145"/>
    </row>
    <row r="29" spans="1:11" ht="19.5">
      <c r="A29" s="503" t="s">
        <v>1113</v>
      </c>
      <c r="B29" s="504"/>
      <c r="C29" s="504"/>
      <c r="D29" s="504"/>
      <c r="E29" s="505"/>
      <c r="F29" s="508" t="s">
        <v>1114</v>
      </c>
      <c r="G29" s="509"/>
      <c r="H29" s="137" t="s">
        <v>1115</v>
      </c>
      <c r="I29" s="138" t="s">
        <v>1116</v>
      </c>
      <c r="J29" s="137" t="s">
        <v>1117</v>
      </c>
      <c r="K29" s="139" t="s">
        <v>1118</v>
      </c>
    </row>
    <row r="30" spans="1:11" ht="19.5">
      <c r="A30" s="506"/>
      <c r="B30" s="506"/>
      <c r="C30" s="506"/>
      <c r="D30" s="506"/>
      <c r="E30" s="507"/>
      <c r="F30" s="126" t="s">
        <v>1119</v>
      </c>
      <c r="G30" s="126" t="s">
        <v>1120</v>
      </c>
      <c r="H30" s="126" t="s">
        <v>1119</v>
      </c>
      <c r="I30" s="126" t="s">
        <v>1120</v>
      </c>
      <c r="J30" s="126" t="s">
        <v>1119</v>
      </c>
      <c r="K30" s="136" t="s">
        <v>1120</v>
      </c>
    </row>
    <row r="31" spans="1:11" ht="17.25">
      <c r="A31" s="143"/>
      <c r="B31" s="143"/>
      <c r="C31" s="143" t="s">
        <v>1143</v>
      </c>
      <c r="D31" s="143"/>
      <c r="E31" s="143"/>
      <c r="F31" s="142">
        <f>H31+J31</f>
        <v>8014885</v>
      </c>
      <c r="G31" s="142">
        <f>I31+K31</f>
        <v>8014885</v>
      </c>
      <c r="H31" s="142">
        <f>SUM(H32:H33)</f>
        <v>8060000</v>
      </c>
      <c r="I31" s="142">
        <f>SUM(I32:I33)</f>
        <v>8060000</v>
      </c>
      <c r="J31" s="142">
        <f>SUM(J32:J33)</f>
        <v>-45115</v>
      </c>
      <c r="K31" s="142">
        <f>SUM(K32:K33)</f>
        <v>-45115</v>
      </c>
    </row>
    <row r="32" spans="1:11" ht="17.25">
      <c r="A32" s="143"/>
      <c r="B32" s="143"/>
      <c r="C32" s="143"/>
      <c r="D32" s="143" t="s">
        <v>1144</v>
      </c>
      <c r="E32" s="143"/>
      <c r="F32" s="142">
        <f>H32+J32</f>
        <v>8014885</v>
      </c>
      <c r="G32" s="142">
        <f>I32+K32</f>
        <v>8014885</v>
      </c>
      <c r="H32" s="142">
        <v>8060000</v>
      </c>
      <c r="I32" s="142">
        <v>8060000</v>
      </c>
      <c r="J32" s="142">
        <v>-45115</v>
      </c>
      <c r="K32" s="145">
        <v>-45115</v>
      </c>
    </row>
    <row r="33" spans="1:11" ht="17.25">
      <c r="A33" s="143"/>
      <c r="B33" s="143"/>
      <c r="C33" s="143"/>
      <c r="D33" s="143" t="s">
        <v>1145</v>
      </c>
      <c r="E33" s="143"/>
      <c r="F33" s="142"/>
      <c r="G33" s="142"/>
      <c r="H33" s="142"/>
      <c r="I33" s="142"/>
      <c r="J33" s="142"/>
      <c r="K33" s="145"/>
    </row>
    <row r="34" spans="1:11" ht="17.25">
      <c r="A34" s="143"/>
      <c r="B34" s="143"/>
      <c r="C34" s="143" t="s">
        <v>1146</v>
      </c>
      <c r="D34" s="143"/>
      <c r="E34" s="143"/>
      <c r="F34" s="142">
        <f>H34+J34</f>
        <v>185470</v>
      </c>
      <c r="G34" s="142">
        <f>I34+K34</f>
        <v>185470</v>
      </c>
      <c r="H34" s="142">
        <v>185470</v>
      </c>
      <c r="I34" s="142">
        <v>185470</v>
      </c>
      <c r="J34" s="142"/>
      <c r="K34" s="145"/>
    </row>
    <row r="35" spans="1:11" ht="17.25">
      <c r="A35" s="143"/>
      <c r="B35" s="143"/>
      <c r="C35" s="143" t="s">
        <v>1147</v>
      </c>
      <c r="D35" s="143"/>
      <c r="E35" s="143"/>
      <c r="F35" s="142"/>
      <c r="G35" s="142"/>
      <c r="H35" s="142"/>
      <c r="I35" s="142"/>
      <c r="J35" s="142"/>
      <c r="K35" s="145"/>
    </row>
    <row r="36" spans="1:11" ht="17.25">
      <c r="A36" s="143"/>
      <c r="B36" s="143"/>
      <c r="C36" s="143" t="s">
        <v>1148</v>
      </c>
      <c r="D36" s="143"/>
      <c r="E36" s="143"/>
      <c r="F36" s="142">
        <f>H36+J36</f>
        <v>550292</v>
      </c>
      <c r="G36" s="142">
        <f>I36+K36</f>
        <v>550292</v>
      </c>
      <c r="H36" s="142">
        <v>541268</v>
      </c>
      <c r="I36" s="142">
        <v>541268</v>
      </c>
      <c r="J36" s="142">
        <v>9024</v>
      </c>
      <c r="K36" s="145">
        <v>9024</v>
      </c>
    </row>
    <row r="37" spans="1:11" ht="17.25">
      <c r="A37" s="143"/>
      <c r="B37" s="143" t="s">
        <v>1149</v>
      </c>
      <c r="C37" s="143"/>
      <c r="D37" s="143"/>
      <c r="E37" s="143"/>
      <c r="F37" s="142"/>
      <c r="G37" s="142"/>
      <c r="H37" s="142"/>
      <c r="I37" s="142"/>
      <c r="J37" s="142"/>
      <c r="K37" s="145"/>
    </row>
    <row r="38" spans="1:11" ht="17.25">
      <c r="A38" s="143"/>
      <c r="B38" s="143"/>
      <c r="C38" s="143" t="s">
        <v>1150</v>
      </c>
      <c r="D38" s="143"/>
      <c r="E38" s="143"/>
      <c r="F38" s="142"/>
      <c r="G38" s="142"/>
      <c r="H38" s="142"/>
      <c r="I38" s="142"/>
      <c r="J38" s="142"/>
      <c r="K38" s="145"/>
    </row>
    <row r="39" spans="1:11" ht="17.25">
      <c r="A39" s="143"/>
      <c r="B39" s="143"/>
      <c r="C39" s="143"/>
      <c r="D39" s="143" t="s">
        <v>1151</v>
      </c>
      <c r="E39" s="143"/>
      <c r="F39" s="142"/>
      <c r="G39" s="142"/>
      <c r="H39" s="142"/>
      <c r="I39" s="142"/>
      <c r="J39" s="142"/>
      <c r="K39" s="145"/>
    </row>
    <row r="40" spans="1:11" ht="17.25">
      <c r="A40" s="143"/>
      <c r="B40" s="143"/>
      <c r="C40" s="143"/>
      <c r="D40" s="143" t="s">
        <v>1152</v>
      </c>
      <c r="E40" s="143"/>
      <c r="F40" s="142"/>
      <c r="G40" s="142"/>
      <c r="H40" s="142"/>
      <c r="I40" s="142"/>
      <c r="J40" s="142"/>
      <c r="K40" s="145"/>
    </row>
    <row r="41" spans="1:11" ht="17.25">
      <c r="A41" s="143"/>
      <c r="B41" s="143"/>
      <c r="C41" s="143"/>
      <c r="D41" s="143" t="s">
        <v>1153</v>
      </c>
      <c r="E41" s="143"/>
      <c r="F41" s="142"/>
      <c r="G41" s="142"/>
      <c r="H41" s="142"/>
      <c r="I41" s="142"/>
      <c r="J41" s="142"/>
      <c r="K41" s="145"/>
    </row>
    <row r="42" spans="1:11" ht="17.25">
      <c r="A42" s="143"/>
      <c r="B42" s="143"/>
      <c r="C42" s="143"/>
      <c r="D42" s="143" t="s">
        <v>1138</v>
      </c>
      <c r="E42" s="143"/>
      <c r="F42" s="142"/>
      <c r="G42" s="142"/>
      <c r="H42" s="142"/>
      <c r="I42" s="142"/>
      <c r="J42" s="142"/>
      <c r="K42" s="145"/>
    </row>
    <row r="43" spans="1:11" ht="17.25">
      <c r="A43" s="143"/>
      <c r="B43" s="147" t="s">
        <v>1154</v>
      </c>
      <c r="C43" s="143"/>
      <c r="D43" s="143"/>
      <c r="E43" s="143"/>
      <c r="F43" s="142">
        <f>H43+J43</f>
        <v>24507547</v>
      </c>
      <c r="G43" s="142">
        <f>I43+K43</f>
        <v>24507547</v>
      </c>
      <c r="H43" s="142">
        <f>H7+H37</f>
        <v>24543638</v>
      </c>
      <c r="I43" s="142">
        <f>I7+I37</f>
        <v>24543638</v>
      </c>
      <c r="J43" s="142">
        <f>J7+J37</f>
        <v>-36091</v>
      </c>
      <c r="K43" s="142">
        <f>K7+K37</f>
        <v>-36091</v>
      </c>
    </row>
    <row r="44" spans="1:11" ht="17.25">
      <c r="A44" s="143"/>
      <c r="B44" s="143" t="s">
        <v>1155</v>
      </c>
      <c r="C44" s="143"/>
      <c r="D44" s="143"/>
      <c r="E44" s="143"/>
      <c r="F44" s="142"/>
      <c r="G44" s="142"/>
      <c r="H44" s="148"/>
      <c r="I44" s="149"/>
      <c r="J44" s="149"/>
      <c r="K44" s="150"/>
    </row>
    <row r="45" spans="1:11" ht="17.25">
      <c r="A45" s="143"/>
      <c r="B45" s="143" t="s">
        <v>1156</v>
      </c>
      <c r="C45" s="143"/>
      <c r="D45" s="143"/>
      <c r="E45" s="143"/>
      <c r="F45" s="142"/>
      <c r="G45" s="142"/>
      <c r="H45" s="151"/>
      <c r="I45" s="152"/>
      <c r="J45" s="152"/>
      <c r="K45" s="153"/>
    </row>
    <row r="46" spans="1:11" ht="17.25">
      <c r="A46" s="143"/>
      <c r="B46" s="143" t="s">
        <v>1157</v>
      </c>
      <c r="C46" s="143"/>
      <c r="D46" s="143"/>
      <c r="E46" s="143"/>
      <c r="F46" s="142"/>
      <c r="G46" s="142"/>
      <c r="H46" s="151"/>
      <c r="I46" s="152"/>
      <c r="J46" s="152"/>
      <c r="K46" s="153"/>
    </row>
    <row r="47" spans="1:11" ht="17.25">
      <c r="A47" s="143"/>
      <c r="B47" s="143" t="s">
        <v>1158</v>
      </c>
      <c r="C47" s="143"/>
      <c r="D47" s="143"/>
      <c r="E47" s="143"/>
      <c r="F47" s="142"/>
      <c r="G47" s="142"/>
      <c r="H47" s="151"/>
      <c r="I47" s="152"/>
      <c r="J47" s="152"/>
      <c r="K47" s="153"/>
    </row>
    <row r="48" spans="1:11" ht="17.25">
      <c r="A48" s="143"/>
      <c r="B48" s="143" t="s">
        <v>1159</v>
      </c>
      <c r="C48" s="143"/>
      <c r="D48" s="143"/>
      <c r="E48" s="143"/>
      <c r="F48" s="142"/>
      <c r="G48" s="142"/>
      <c r="H48" s="151"/>
      <c r="I48" s="152"/>
      <c r="J48" s="152"/>
      <c r="K48" s="153"/>
    </row>
    <row r="49" spans="1:11" ht="17.25">
      <c r="A49" s="143" t="s">
        <v>1160</v>
      </c>
      <c r="B49" s="143"/>
      <c r="C49" s="143"/>
      <c r="D49" s="143"/>
      <c r="E49" s="143"/>
      <c r="F49" s="142"/>
      <c r="G49" s="142"/>
      <c r="H49" s="151"/>
      <c r="I49" s="152"/>
      <c r="J49" s="152"/>
      <c r="K49" s="153"/>
    </row>
    <row r="50" spans="1:11" ht="17.25">
      <c r="A50" s="143"/>
      <c r="B50" s="143" t="s">
        <v>1161</v>
      </c>
      <c r="C50" s="143"/>
      <c r="D50" s="143"/>
      <c r="E50" s="143"/>
      <c r="F50" s="142"/>
      <c r="G50" s="142"/>
      <c r="H50" s="151"/>
      <c r="I50" s="152"/>
      <c r="J50" s="152"/>
      <c r="K50" s="153"/>
    </row>
    <row r="51" spans="1:11" ht="17.25">
      <c r="A51" s="147" t="s">
        <v>1162</v>
      </c>
      <c r="B51" s="143"/>
      <c r="C51" s="143"/>
      <c r="D51" s="143"/>
      <c r="E51" s="154"/>
      <c r="F51" s="142">
        <f>F43+F44+F45+F46+F47+F48+F49</f>
        <v>24507547</v>
      </c>
      <c r="G51" s="142">
        <f>G43+G44+G45+G46+G47+G48+G49</f>
        <v>24507547</v>
      </c>
      <c r="H51" s="151"/>
      <c r="I51" s="151"/>
      <c r="J51" s="151"/>
      <c r="K51" s="151"/>
    </row>
    <row r="52" spans="1:11" ht="17.25">
      <c r="A52" s="147" t="s">
        <v>1163</v>
      </c>
      <c r="B52" s="143"/>
      <c r="C52" s="143"/>
      <c r="D52" s="143"/>
      <c r="E52" s="155"/>
      <c r="F52" s="156">
        <v>183506341</v>
      </c>
      <c r="G52" s="142"/>
      <c r="H52" s="151"/>
      <c r="I52" s="152"/>
      <c r="J52" s="152"/>
      <c r="K52" s="153"/>
    </row>
    <row r="53" spans="1:11" ht="17.25">
      <c r="A53" s="147" t="s">
        <v>1164</v>
      </c>
      <c r="B53" s="143"/>
      <c r="C53" s="143"/>
      <c r="D53" s="143"/>
      <c r="E53" s="155"/>
      <c r="F53" s="157">
        <f>F51+F52</f>
        <v>208013888</v>
      </c>
      <c r="G53" s="157"/>
      <c r="H53" s="158"/>
      <c r="I53" s="159"/>
      <c r="J53" s="159"/>
      <c r="K53" s="160"/>
    </row>
    <row r="54" spans="1:11" ht="19.5">
      <c r="A54" s="503" t="s">
        <v>1113</v>
      </c>
      <c r="B54" s="504"/>
      <c r="C54" s="504"/>
      <c r="D54" s="504"/>
      <c r="E54" s="505"/>
      <c r="F54" s="519" t="s">
        <v>1114</v>
      </c>
      <c r="G54" s="520"/>
      <c r="H54" s="162" t="s">
        <v>1115</v>
      </c>
      <c r="I54" s="163" t="s">
        <v>1165</v>
      </c>
      <c r="J54" s="162" t="s">
        <v>1117</v>
      </c>
      <c r="K54" s="164" t="s">
        <v>1166</v>
      </c>
    </row>
    <row r="55" spans="1:11" ht="19.5">
      <c r="A55" s="506"/>
      <c r="B55" s="506"/>
      <c r="C55" s="506"/>
      <c r="D55" s="506"/>
      <c r="E55" s="507"/>
      <c r="F55" s="165" t="s">
        <v>1119</v>
      </c>
      <c r="G55" s="165" t="s">
        <v>1120</v>
      </c>
      <c r="H55" s="165" t="s">
        <v>1119</v>
      </c>
      <c r="I55" s="165" t="s">
        <v>1120</v>
      </c>
      <c r="J55" s="165" t="s">
        <v>1119</v>
      </c>
      <c r="K55" s="161" t="s">
        <v>1120</v>
      </c>
    </row>
    <row r="56" spans="1:11" ht="17.25">
      <c r="A56" s="143"/>
      <c r="B56" s="144" t="s">
        <v>1167</v>
      </c>
      <c r="C56" s="143"/>
      <c r="D56" s="143"/>
      <c r="E56" s="143"/>
      <c r="F56" s="142">
        <f t="shared" ref="F56:G63" si="2">H56+J56</f>
        <v>15318520</v>
      </c>
      <c r="G56" s="142">
        <f t="shared" si="2"/>
        <v>15318520</v>
      </c>
      <c r="H56" s="142">
        <f>H57+H62+H66+H71+H77+H82+H85+H88+H90</f>
        <v>14258698</v>
      </c>
      <c r="I56" s="142">
        <f>I57+I62+I66+I71+I77+I82+I85+I88+I90</f>
        <v>14258698</v>
      </c>
      <c r="J56" s="142">
        <f>J57+J62+J66+J71+J77+J82+J85+J88+J90</f>
        <v>1059822</v>
      </c>
      <c r="K56" s="142">
        <f>K57+K62+K66+K71+K77+K82+K85+K88+K90</f>
        <v>1059822</v>
      </c>
    </row>
    <row r="57" spans="1:11" ht="17.25">
      <c r="A57" s="143"/>
      <c r="B57" s="143"/>
      <c r="C57" s="144" t="s">
        <v>1168</v>
      </c>
      <c r="D57" s="143"/>
      <c r="E57" s="143"/>
      <c r="F57" s="142">
        <f t="shared" si="2"/>
        <v>9726385</v>
      </c>
      <c r="G57" s="142">
        <f t="shared" si="2"/>
        <v>9726385</v>
      </c>
      <c r="H57" s="142">
        <f>SUM(H58:H61)</f>
        <v>9726385</v>
      </c>
      <c r="I57" s="142">
        <f>SUM(I58:I61)</f>
        <v>9726385</v>
      </c>
      <c r="J57" s="142">
        <f>SUM(J58:J61)</f>
        <v>0</v>
      </c>
      <c r="K57" s="142">
        <f>SUM(K58:K61)</f>
        <v>0</v>
      </c>
    </row>
    <row r="58" spans="1:11" ht="17.25">
      <c r="A58" s="143"/>
      <c r="B58" s="143"/>
      <c r="C58" s="144"/>
      <c r="D58" s="143" t="s">
        <v>1169</v>
      </c>
      <c r="E58" s="143"/>
      <c r="F58" s="142">
        <f t="shared" si="2"/>
        <v>5725000</v>
      </c>
      <c r="G58" s="142">
        <f t="shared" si="2"/>
        <v>5725000</v>
      </c>
      <c r="H58" s="142">
        <v>5725000</v>
      </c>
      <c r="I58" s="142">
        <v>5725000</v>
      </c>
      <c r="J58" s="142"/>
      <c r="K58" s="145"/>
    </row>
    <row r="59" spans="1:11" ht="17.25">
      <c r="A59" s="143"/>
      <c r="B59" s="143"/>
      <c r="C59" s="144"/>
      <c r="D59" s="143" t="s">
        <v>1170</v>
      </c>
      <c r="E59" s="143"/>
      <c r="F59" s="142">
        <f t="shared" si="2"/>
        <v>1117336</v>
      </c>
      <c r="G59" s="142">
        <f t="shared" si="2"/>
        <v>1117336</v>
      </c>
      <c r="H59" s="142">
        <v>1117336</v>
      </c>
      <c r="I59" s="142">
        <v>1117336</v>
      </c>
      <c r="J59" s="142"/>
      <c r="K59" s="145"/>
    </row>
    <row r="60" spans="1:11" ht="17.25">
      <c r="A60" s="143"/>
      <c r="B60" s="143"/>
      <c r="C60" s="144"/>
      <c r="D60" s="143" t="s">
        <v>1171</v>
      </c>
      <c r="E60" s="143"/>
      <c r="F60" s="142">
        <f t="shared" si="2"/>
        <v>2684901</v>
      </c>
      <c r="G60" s="142">
        <f t="shared" si="2"/>
        <v>2684901</v>
      </c>
      <c r="H60" s="142">
        <v>2684901</v>
      </c>
      <c r="I60" s="142">
        <v>2684901</v>
      </c>
      <c r="J60" s="142">
        <v>0</v>
      </c>
      <c r="K60" s="145">
        <v>0</v>
      </c>
    </row>
    <row r="61" spans="1:11" ht="17.25">
      <c r="A61" s="143"/>
      <c r="B61" s="143"/>
      <c r="C61" s="144"/>
      <c r="D61" s="143" t="s">
        <v>1172</v>
      </c>
      <c r="E61" s="143"/>
      <c r="F61" s="142">
        <f t="shared" si="2"/>
        <v>199148</v>
      </c>
      <c r="G61" s="142">
        <f t="shared" si="2"/>
        <v>199148</v>
      </c>
      <c r="H61" s="142">
        <v>199148</v>
      </c>
      <c r="I61" s="142">
        <v>199148</v>
      </c>
      <c r="J61" s="142"/>
      <c r="K61" s="145"/>
    </row>
    <row r="62" spans="1:11" ht="17.25">
      <c r="A62" s="143"/>
      <c r="B62" s="143"/>
      <c r="C62" s="144" t="s">
        <v>1173</v>
      </c>
      <c r="D62" s="143"/>
      <c r="E62" s="143"/>
      <c r="F62" s="142">
        <f t="shared" si="2"/>
        <v>417150</v>
      </c>
      <c r="G62" s="142">
        <f t="shared" si="2"/>
        <v>417150</v>
      </c>
      <c r="H62" s="142">
        <f>SUM(H63:H65)</f>
        <v>417150</v>
      </c>
      <c r="I62" s="142">
        <f>SUM(I63:I65)</f>
        <v>417150</v>
      </c>
      <c r="J62" s="142">
        <f>SUM(J63:J65)</f>
        <v>0</v>
      </c>
      <c r="K62" s="142">
        <f>SUM(K63:K65)</f>
        <v>0</v>
      </c>
    </row>
    <row r="63" spans="1:11" ht="17.25">
      <c r="A63" s="143"/>
      <c r="B63" s="143"/>
      <c r="C63" s="144"/>
      <c r="D63" s="143" t="s">
        <v>1174</v>
      </c>
      <c r="E63" s="143"/>
      <c r="F63" s="142">
        <f t="shared" si="2"/>
        <v>0</v>
      </c>
      <c r="G63" s="142">
        <f t="shared" si="2"/>
        <v>0</v>
      </c>
      <c r="H63" s="142">
        <v>0</v>
      </c>
      <c r="I63" s="142">
        <v>0</v>
      </c>
      <c r="J63" s="142"/>
      <c r="K63" s="145"/>
    </row>
    <row r="64" spans="1:11" ht="17.25">
      <c r="A64" s="143"/>
      <c r="B64" s="143"/>
      <c r="C64" s="144"/>
      <c r="D64" s="143" t="s">
        <v>1175</v>
      </c>
      <c r="E64" s="143"/>
      <c r="F64" s="142"/>
      <c r="G64" s="142"/>
      <c r="H64" s="142"/>
      <c r="I64" s="142"/>
      <c r="J64" s="142"/>
      <c r="K64" s="145"/>
    </row>
    <row r="65" spans="1:11" ht="17.25">
      <c r="A65" s="143"/>
      <c r="B65" s="143"/>
      <c r="C65" s="144"/>
      <c r="D65" s="143" t="s">
        <v>1176</v>
      </c>
      <c r="E65" s="143"/>
      <c r="F65" s="142">
        <f t="shared" ref="F65:G67" si="3">H65+J65</f>
        <v>417150</v>
      </c>
      <c r="G65" s="142">
        <f t="shared" si="3"/>
        <v>417150</v>
      </c>
      <c r="H65" s="142">
        <v>417150</v>
      </c>
      <c r="I65" s="142">
        <v>417150</v>
      </c>
      <c r="J65" s="142">
        <v>0</v>
      </c>
      <c r="K65" s="145">
        <v>0</v>
      </c>
    </row>
    <row r="66" spans="1:11" ht="17.25">
      <c r="A66" s="143"/>
      <c r="B66" s="143"/>
      <c r="C66" s="144" t="s">
        <v>1177</v>
      </c>
      <c r="D66" s="143"/>
      <c r="E66" s="143"/>
      <c r="F66" s="142">
        <f t="shared" si="3"/>
        <v>1481893</v>
      </c>
      <c r="G66" s="142">
        <f t="shared" si="3"/>
        <v>1481893</v>
      </c>
      <c r="H66" s="142">
        <f>SUM(H67:H70)</f>
        <v>1481893</v>
      </c>
      <c r="I66" s="142">
        <f>SUM(I67:I70)</f>
        <v>1481893</v>
      </c>
      <c r="J66" s="142">
        <f>SUM(J67:J70)</f>
        <v>0</v>
      </c>
      <c r="K66" s="142">
        <f>SUM(K67:K70)</f>
        <v>0</v>
      </c>
    </row>
    <row r="67" spans="1:11" ht="17.25">
      <c r="A67" s="143"/>
      <c r="B67" s="143"/>
      <c r="C67" s="144"/>
      <c r="D67" s="143" t="s">
        <v>1178</v>
      </c>
      <c r="E67" s="143"/>
      <c r="F67" s="142">
        <f t="shared" si="3"/>
        <v>742322</v>
      </c>
      <c r="G67" s="142">
        <f t="shared" si="3"/>
        <v>742322</v>
      </c>
      <c r="H67" s="142">
        <v>742322</v>
      </c>
      <c r="I67" s="142">
        <v>742322</v>
      </c>
      <c r="J67" s="142">
        <v>0</v>
      </c>
      <c r="K67" s="145">
        <v>0</v>
      </c>
    </row>
    <row r="68" spans="1:11" ht="17.25">
      <c r="A68" s="143"/>
      <c r="B68" s="143"/>
      <c r="C68" s="144"/>
      <c r="D68" s="143" t="s">
        <v>1179</v>
      </c>
      <c r="E68" s="143"/>
      <c r="F68" s="142"/>
      <c r="G68" s="142"/>
      <c r="H68" s="142"/>
      <c r="I68" s="142"/>
      <c r="J68" s="142"/>
      <c r="K68" s="145"/>
    </row>
    <row r="69" spans="1:11" ht="17.25">
      <c r="A69" s="143"/>
      <c r="B69" s="143"/>
      <c r="C69" s="144"/>
      <c r="D69" s="143" t="s">
        <v>1180</v>
      </c>
      <c r="E69" s="143"/>
      <c r="F69" s="142">
        <f t="shared" ref="F69:G74" si="4">H69+J69</f>
        <v>445059</v>
      </c>
      <c r="G69" s="142">
        <f t="shared" si="4"/>
        <v>445059</v>
      </c>
      <c r="H69" s="142">
        <v>445059</v>
      </c>
      <c r="I69" s="142">
        <v>445059</v>
      </c>
      <c r="J69" s="142"/>
      <c r="K69" s="145"/>
    </row>
    <row r="70" spans="1:11" ht="17.25">
      <c r="A70" s="143"/>
      <c r="B70" s="143"/>
      <c r="C70" s="144"/>
      <c r="D70" s="143" t="s">
        <v>1181</v>
      </c>
      <c r="E70" s="143"/>
      <c r="F70" s="142">
        <f t="shared" si="4"/>
        <v>294512</v>
      </c>
      <c r="G70" s="142">
        <f t="shared" si="4"/>
        <v>294512</v>
      </c>
      <c r="H70" s="142">
        <v>294512</v>
      </c>
      <c r="I70" s="142">
        <v>294512</v>
      </c>
      <c r="J70" s="142"/>
      <c r="K70" s="145"/>
    </row>
    <row r="71" spans="1:11" ht="17.25">
      <c r="A71" s="143"/>
      <c r="B71" s="143"/>
      <c r="C71" s="144" t="s">
        <v>1182</v>
      </c>
      <c r="D71" s="143"/>
      <c r="E71" s="143"/>
      <c r="F71" s="142">
        <f t="shared" si="4"/>
        <v>806725</v>
      </c>
      <c r="G71" s="142">
        <f t="shared" si="4"/>
        <v>806725</v>
      </c>
      <c r="H71" s="142">
        <f>SUM(H72:H76)</f>
        <v>806725</v>
      </c>
      <c r="I71" s="142">
        <f>SUM(I72:I76)</f>
        <v>806725</v>
      </c>
      <c r="J71" s="142">
        <f>SUM(J72:J76)</f>
        <v>0</v>
      </c>
      <c r="K71" s="142">
        <f>SUM(K72:K76)</f>
        <v>0</v>
      </c>
    </row>
    <row r="72" spans="1:11" ht="17.25">
      <c r="A72" s="143"/>
      <c r="B72" s="143"/>
      <c r="C72" s="144"/>
      <c r="D72" s="143" t="s">
        <v>1183</v>
      </c>
      <c r="E72" s="143"/>
      <c r="F72" s="142">
        <f t="shared" si="4"/>
        <v>712046</v>
      </c>
      <c r="G72" s="142">
        <f t="shared" si="4"/>
        <v>712046</v>
      </c>
      <c r="H72" s="142">
        <v>712046</v>
      </c>
      <c r="I72" s="142">
        <v>712046</v>
      </c>
      <c r="J72" s="142"/>
      <c r="K72" s="145"/>
    </row>
    <row r="73" spans="1:11" ht="17.25">
      <c r="A73" s="143"/>
      <c r="B73" s="143"/>
      <c r="C73" s="144"/>
      <c r="D73" s="143" t="s">
        <v>1184</v>
      </c>
      <c r="E73" s="143"/>
      <c r="F73" s="142">
        <f t="shared" si="4"/>
        <v>94679</v>
      </c>
      <c r="G73" s="142">
        <f t="shared" si="4"/>
        <v>94679</v>
      </c>
      <c r="H73" s="142">
        <v>94679</v>
      </c>
      <c r="I73" s="142">
        <v>94679</v>
      </c>
      <c r="J73" s="142"/>
      <c r="K73" s="145"/>
    </row>
    <row r="74" spans="1:11" ht="17.25">
      <c r="A74" s="143"/>
      <c r="B74" s="143"/>
      <c r="C74" s="144"/>
      <c r="D74" s="143" t="s">
        <v>1185</v>
      </c>
      <c r="E74" s="143"/>
      <c r="F74" s="142">
        <f t="shared" si="4"/>
        <v>0</v>
      </c>
      <c r="G74" s="142">
        <f t="shared" si="4"/>
        <v>0</v>
      </c>
      <c r="H74" s="142">
        <v>0</v>
      </c>
      <c r="I74" s="142">
        <v>0</v>
      </c>
      <c r="J74" s="142"/>
      <c r="K74" s="145"/>
    </row>
    <row r="75" spans="1:11" ht="17.25">
      <c r="A75" s="143"/>
      <c r="B75" s="143"/>
      <c r="C75" s="144"/>
      <c r="D75" s="143" t="s">
        <v>1186</v>
      </c>
      <c r="E75" s="143"/>
      <c r="F75" s="142"/>
      <c r="G75" s="142"/>
      <c r="H75" s="142"/>
      <c r="I75" s="142"/>
      <c r="J75" s="142"/>
      <c r="K75" s="145"/>
    </row>
    <row r="76" spans="1:11" ht="17.25">
      <c r="A76" s="143"/>
      <c r="B76" s="143"/>
      <c r="C76" s="144"/>
      <c r="D76" s="143" t="s">
        <v>1187</v>
      </c>
      <c r="E76" s="143"/>
      <c r="F76" s="142"/>
      <c r="G76" s="142"/>
      <c r="H76" s="142"/>
      <c r="I76" s="142"/>
      <c r="J76" s="142"/>
      <c r="K76" s="145"/>
    </row>
    <row r="77" spans="1:11" ht="17.25">
      <c r="A77" s="143"/>
      <c r="B77" s="143"/>
      <c r="C77" s="143" t="s">
        <v>1188</v>
      </c>
      <c r="D77" s="143"/>
      <c r="E77" s="143"/>
      <c r="F77" s="142">
        <f t="shared" ref="F77:G79" si="5">H77+J77</f>
        <v>2305081</v>
      </c>
      <c r="G77" s="142">
        <f t="shared" si="5"/>
        <v>2305081</v>
      </c>
      <c r="H77" s="142">
        <f>SUM(H78:H79)</f>
        <v>1245259</v>
      </c>
      <c r="I77" s="142">
        <f>SUM(I78:I79)</f>
        <v>1245259</v>
      </c>
      <c r="J77" s="142">
        <f>SUM(J78:J79)</f>
        <v>1059822</v>
      </c>
      <c r="K77" s="142">
        <f>SUM(K78:K79)</f>
        <v>1059822</v>
      </c>
    </row>
    <row r="78" spans="1:11" ht="17.25">
      <c r="A78" s="143"/>
      <c r="B78" s="143"/>
      <c r="C78" s="143"/>
      <c r="D78" s="143" t="s">
        <v>1189</v>
      </c>
      <c r="E78" s="143"/>
      <c r="F78" s="142">
        <f t="shared" si="5"/>
        <v>0</v>
      </c>
      <c r="G78" s="142">
        <f t="shared" si="5"/>
        <v>0</v>
      </c>
      <c r="H78" s="142">
        <v>0</v>
      </c>
      <c r="I78" s="142">
        <v>0</v>
      </c>
      <c r="J78" s="142"/>
      <c r="K78" s="145"/>
    </row>
    <row r="79" spans="1:11" ht="17.25">
      <c r="A79" s="143"/>
      <c r="B79" s="143"/>
      <c r="C79" s="143"/>
      <c r="D79" s="143" t="s">
        <v>1190</v>
      </c>
      <c r="E79" s="143"/>
      <c r="F79" s="142">
        <f t="shared" si="5"/>
        <v>2305081</v>
      </c>
      <c r="G79" s="142">
        <f t="shared" si="5"/>
        <v>2305081</v>
      </c>
      <c r="H79" s="142">
        <v>1245259</v>
      </c>
      <c r="I79" s="142">
        <v>1245259</v>
      </c>
      <c r="J79" s="142">
        <v>1059822</v>
      </c>
      <c r="K79" s="145">
        <v>1059822</v>
      </c>
    </row>
    <row r="80" spans="1:11" ht="19.5">
      <c r="A80" s="503" t="s">
        <v>1113</v>
      </c>
      <c r="B80" s="504"/>
      <c r="C80" s="504"/>
      <c r="D80" s="504"/>
      <c r="E80" s="505"/>
      <c r="F80" s="519" t="s">
        <v>1114</v>
      </c>
      <c r="G80" s="520"/>
      <c r="H80" s="162" t="s">
        <v>1115</v>
      </c>
      <c r="I80" s="163" t="s">
        <v>1165</v>
      </c>
      <c r="J80" s="162" t="s">
        <v>1117</v>
      </c>
      <c r="K80" s="164" t="s">
        <v>1166</v>
      </c>
    </row>
    <row r="81" spans="1:11" ht="19.5">
      <c r="A81" s="506"/>
      <c r="B81" s="506"/>
      <c r="C81" s="506"/>
      <c r="D81" s="506"/>
      <c r="E81" s="507"/>
      <c r="F81" s="165" t="s">
        <v>1119</v>
      </c>
      <c r="G81" s="165" t="s">
        <v>1120</v>
      </c>
      <c r="H81" s="165" t="s">
        <v>1119</v>
      </c>
      <c r="I81" s="165" t="s">
        <v>1120</v>
      </c>
      <c r="J81" s="165" t="s">
        <v>1119</v>
      </c>
      <c r="K81" s="161" t="s">
        <v>1120</v>
      </c>
    </row>
    <row r="82" spans="1:11" ht="17.25">
      <c r="A82" s="143"/>
      <c r="B82" s="143"/>
      <c r="C82" s="143" t="s">
        <v>1191</v>
      </c>
      <c r="D82" s="143"/>
      <c r="E82" s="143"/>
      <c r="F82" s="142">
        <f>H82+J82</f>
        <v>581286</v>
      </c>
      <c r="G82" s="142">
        <f>I82+K82</f>
        <v>581286</v>
      </c>
      <c r="H82" s="142">
        <f>SUM(H83:H84)</f>
        <v>581286</v>
      </c>
      <c r="I82" s="142">
        <f>SUM(I83:I84)</f>
        <v>581286</v>
      </c>
      <c r="J82" s="142">
        <f>SUM(J83:J84)</f>
        <v>0</v>
      </c>
      <c r="K82" s="142">
        <f>SUM(K83:K84)</f>
        <v>0</v>
      </c>
    </row>
    <row r="83" spans="1:11" ht="17.25">
      <c r="A83" s="143"/>
      <c r="B83" s="143"/>
      <c r="C83" s="143"/>
      <c r="D83" s="143" t="s">
        <v>1192</v>
      </c>
      <c r="E83" s="143"/>
      <c r="F83" s="142">
        <f>H83+J83</f>
        <v>581286</v>
      </c>
      <c r="G83" s="142">
        <f>I83+K83</f>
        <v>581286</v>
      </c>
      <c r="H83" s="142">
        <v>581286</v>
      </c>
      <c r="I83" s="142">
        <v>581286</v>
      </c>
      <c r="J83" s="142"/>
      <c r="K83" s="145"/>
    </row>
    <row r="84" spans="1:11" ht="17.25">
      <c r="A84" s="143"/>
      <c r="B84" s="143"/>
      <c r="C84" s="143"/>
      <c r="D84" s="143" t="s">
        <v>1193</v>
      </c>
      <c r="E84" s="143"/>
      <c r="F84" s="142"/>
      <c r="G84" s="142"/>
      <c r="H84" s="142"/>
      <c r="I84" s="142"/>
      <c r="J84" s="142"/>
      <c r="K84" s="145"/>
    </row>
    <row r="85" spans="1:11" ht="17.25">
      <c r="A85" s="143"/>
      <c r="B85" s="143"/>
      <c r="C85" s="143" t="s">
        <v>1194</v>
      </c>
      <c r="D85" s="143"/>
      <c r="E85" s="143"/>
      <c r="F85" s="142"/>
      <c r="G85" s="142"/>
      <c r="H85" s="142"/>
      <c r="I85" s="142"/>
      <c r="J85" s="142"/>
      <c r="K85" s="145"/>
    </row>
    <row r="86" spans="1:11" ht="17.25">
      <c r="A86" s="143"/>
      <c r="B86" s="143"/>
      <c r="C86" s="143"/>
      <c r="D86" s="143" t="s">
        <v>1195</v>
      </c>
      <c r="E86" s="143"/>
      <c r="F86" s="142"/>
      <c r="G86" s="142"/>
      <c r="H86" s="142"/>
      <c r="I86" s="142"/>
      <c r="J86" s="142"/>
      <c r="K86" s="145"/>
    </row>
    <row r="87" spans="1:11" ht="17.25">
      <c r="A87" s="143"/>
      <c r="B87" s="143"/>
      <c r="C87" s="143"/>
      <c r="D87" s="143" t="s">
        <v>1196</v>
      </c>
      <c r="E87" s="143"/>
      <c r="F87" s="142"/>
      <c r="G87" s="142"/>
      <c r="H87" s="142"/>
      <c r="I87" s="142"/>
      <c r="J87" s="142"/>
      <c r="K87" s="145"/>
    </row>
    <row r="88" spans="1:11" ht="17.25">
      <c r="A88" s="143"/>
      <c r="B88" s="143"/>
      <c r="C88" s="143" t="s">
        <v>1197</v>
      </c>
      <c r="D88" s="143"/>
      <c r="E88" s="143"/>
      <c r="F88" s="142"/>
      <c r="G88" s="142"/>
      <c r="H88" s="142"/>
      <c r="I88" s="142"/>
      <c r="J88" s="142"/>
      <c r="K88" s="142"/>
    </row>
    <row r="89" spans="1:11" ht="17.25">
      <c r="A89" s="143"/>
      <c r="B89" s="143"/>
      <c r="C89" s="143"/>
      <c r="D89" s="143" t="s">
        <v>1198</v>
      </c>
      <c r="E89" s="143"/>
      <c r="F89" s="142"/>
      <c r="G89" s="142"/>
      <c r="H89" s="142"/>
      <c r="I89" s="142"/>
      <c r="J89" s="142"/>
      <c r="K89" s="145"/>
    </row>
    <row r="90" spans="1:11" ht="17.25">
      <c r="A90" s="143"/>
      <c r="B90" s="143"/>
      <c r="C90" s="166" t="s">
        <v>1199</v>
      </c>
      <c r="D90" s="143"/>
      <c r="E90" s="143"/>
      <c r="F90" s="142">
        <f t="shared" ref="F90:G98" si="6">H90+J90</f>
        <v>0</v>
      </c>
      <c r="G90" s="142">
        <f t="shared" si="6"/>
        <v>0</v>
      </c>
      <c r="H90" s="142">
        <v>0</v>
      </c>
      <c r="I90" s="142">
        <v>0</v>
      </c>
      <c r="J90" s="142"/>
      <c r="K90" s="145"/>
    </row>
    <row r="91" spans="1:11" ht="17.25">
      <c r="A91" s="143"/>
      <c r="B91" s="144" t="s">
        <v>1200</v>
      </c>
      <c r="C91" s="143"/>
      <c r="D91" s="143"/>
      <c r="E91" s="143"/>
      <c r="F91" s="142">
        <f t="shared" si="6"/>
        <v>14998655</v>
      </c>
      <c r="G91" s="142">
        <f t="shared" si="6"/>
        <v>14998655</v>
      </c>
      <c r="H91" s="142">
        <f>H92+H97+H101+H108+H114+H117</f>
        <v>1017375</v>
      </c>
      <c r="I91" s="142">
        <f>I92+I97+I101+I108+I114+I117</f>
        <v>1017375</v>
      </c>
      <c r="J91" s="142">
        <f>J92+J97+J101+J108+J114+J117</f>
        <v>13981280</v>
      </c>
      <c r="K91" s="142">
        <f>K92+K97+K101+K108+K114+K117</f>
        <v>13981280</v>
      </c>
    </row>
    <row r="92" spans="1:11" ht="17.25">
      <c r="A92" s="143"/>
      <c r="B92" s="143"/>
      <c r="C92" s="144" t="s">
        <v>1168</v>
      </c>
      <c r="D92" s="143"/>
      <c r="E92" s="143"/>
      <c r="F92" s="142">
        <f t="shared" si="6"/>
        <v>609968</v>
      </c>
      <c r="G92" s="142">
        <f t="shared" si="6"/>
        <v>609968</v>
      </c>
      <c r="H92" s="142">
        <f>SUM(H93:H96)</f>
        <v>150000</v>
      </c>
      <c r="I92" s="142">
        <f>SUM(I93:I96)</f>
        <v>150000</v>
      </c>
      <c r="J92" s="142">
        <f>SUM(J93:J96)</f>
        <v>459968</v>
      </c>
      <c r="K92" s="142">
        <f>SUM(K93:K96)</f>
        <v>459968</v>
      </c>
    </row>
    <row r="93" spans="1:11" ht="17.25">
      <c r="A93" s="143"/>
      <c r="B93" s="143"/>
      <c r="C93" s="144"/>
      <c r="D93" s="143" t="s">
        <v>1169</v>
      </c>
      <c r="E93" s="143"/>
      <c r="F93" s="142">
        <f t="shared" si="6"/>
        <v>150000</v>
      </c>
      <c r="G93" s="142">
        <f t="shared" si="6"/>
        <v>150000</v>
      </c>
      <c r="H93" s="142">
        <v>150000</v>
      </c>
      <c r="I93" s="142">
        <v>150000</v>
      </c>
      <c r="J93" s="142"/>
      <c r="K93" s="145"/>
    </row>
    <row r="94" spans="1:11" ht="17.25">
      <c r="A94" s="143"/>
      <c r="B94" s="143"/>
      <c r="C94" s="144"/>
      <c r="D94" s="143" t="s">
        <v>1170</v>
      </c>
      <c r="E94" s="143"/>
      <c r="F94" s="142">
        <f t="shared" si="6"/>
        <v>459968</v>
      </c>
      <c r="G94" s="142">
        <f t="shared" si="6"/>
        <v>459968</v>
      </c>
      <c r="H94" s="142">
        <v>0</v>
      </c>
      <c r="I94" s="142">
        <v>0</v>
      </c>
      <c r="J94" s="142">
        <v>459968</v>
      </c>
      <c r="K94" s="145">
        <v>459968</v>
      </c>
    </row>
    <row r="95" spans="1:11" ht="17.25">
      <c r="A95" s="143"/>
      <c r="B95" s="143"/>
      <c r="C95" s="144"/>
      <c r="D95" s="143" t="s">
        <v>1171</v>
      </c>
      <c r="E95" s="143"/>
      <c r="F95" s="142">
        <f t="shared" si="6"/>
        <v>0</v>
      </c>
      <c r="G95" s="142">
        <f t="shared" si="6"/>
        <v>0</v>
      </c>
      <c r="H95" s="142">
        <v>0</v>
      </c>
      <c r="I95" s="142">
        <v>0</v>
      </c>
      <c r="J95" s="142">
        <v>0</v>
      </c>
      <c r="K95" s="145">
        <v>0</v>
      </c>
    </row>
    <row r="96" spans="1:11" ht="17.25">
      <c r="A96" s="143"/>
      <c r="B96" s="143"/>
      <c r="C96" s="144"/>
      <c r="D96" s="143" t="s">
        <v>1172</v>
      </c>
      <c r="E96" s="143"/>
      <c r="F96" s="142">
        <f t="shared" si="6"/>
        <v>0</v>
      </c>
      <c r="G96" s="142">
        <f t="shared" si="6"/>
        <v>0</v>
      </c>
      <c r="H96" s="142"/>
      <c r="I96" s="142"/>
      <c r="J96" s="142"/>
      <c r="K96" s="145"/>
    </row>
    <row r="97" spans="1:11" ht="17.25">
      <c r="A97" s="143"/>
      <c r="B97" s="143"/>
      <c r="C97" s="144" t="s">
        <v>1173</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1174</v>
      </c>
      <c r="E98" s="143"/>
      <c r="F98" s="142">
        <f t="shared" si="6"/>
        <v>0</v>
      </c>
      <c r="G98" s="142">
        <f t="shared" si="6"/>
        <v>0</v>
      </c>
      <c r="H98" s="142"/>
      <c r="I98" s="142"/>
      <c r="J98" s="142"/>
      <c r="K98" s="145"/>
    </row>
    <row r="99" spans="1:11" ht="17.25">
      <c r="A99" s="143"/>
      <c r="B99" s="143"/>
      <c r="C99" s="144"/>
      <c r="D99" s="143" t="s">
        <v>1175</v>
      </c>
      <c r="E99" s="143"/>
      <c r="F99" s="142"/>
      <c r="G99" s="142"/>
      <c r="H99" s="142"/>
      <c r="I99" s="142"/>
      <c r="J99" s="142"/>
      <c r="K99" s="145"/>
    </row>
    <row r="100" spans="1:11" ht="17.25">
      <c r="A100" s="143"/>
      <c r="B100" s="143"/>
      <c r="C100" s="144"/>
      <c r="D100" s="143" t="s">
        <v>1176</v>
      </c>
      <c r="E100" s="143"/>
      <c r="F100" s="142">
        <f t="shared" ref="F100:G102" si="7">H100+J100</f>
        <v>0</v>
      </c>
      <c r="G100" s="142">
        <f t="shared" si="7"/>
        <v>0</v>
      </c>
      <c r="H100" s="142">
        <v>0</v>
      </c>
      <c r="I100" s="142">
        <v>0</v>
      </c>
      <c r="J100" s="142">
        <v>0</v>
      </c>
      <c r="K100" s="145">
        <v>0</v>
      </c>
    </row>
    <row r="101" spans="1:11" ht="17.25">
      <c r="A101" s="143"/>
      <c r="B101" s="143"/>
      <c r="C101" s="144" t="s">
        <v>1177</v>
      </c>
      <c r="D101" s="143"/>
      <c r="E101" s="143"/>
      <c r="F101" s="142">
        <f t="shared" si="7"/>
        <v>14388687</v>
      </c>
      <c r="G101" s="142">
        <f t="shared" si="7"/>
        <v>14388687</v>
      </c>
      <c r="H101" s="142">
        <f>SUM(H102:H105)</f>
        <v>867375</v>
      </c>
      <c r="I101" s="142">
        <f>SUM(I102:I105)</f>
        <v>867375</v>
      </c>
      <c r="J101" s="142">
        <f>SUM(J102:J105)</f>
        <v>13521312</v>
      </c>
      <c r="K101" s="142">
        <f>SUM(K102:K105)</f>
        <v>13521312</v>
      </c>
    </row>
    <row r="102" spans="1:11" ht="17.25">
      <c r="A102" s="143"/>
      <c r="B102" s="143"/>
      <c r="C102" s="144"/>
      <c r="D102" s="143" t="s">
        <v>1178</v>
      </c>
      <c r="E102" s="143"/>
      <c r="F102" s="142">
        <f t="shared" si="7"/>
        <v>93640</v>
      </c>
      <c r="G102" s="142">
        <f t="shared" si="7"/>
        <v>93640</v>
      </c>
      <c r="H102" s="142">
        <v>0</v>
      </c>
      <c r="I102" s="142">
        <v>0</v>
      </c>
      <c r="J102" s="142">
        <v>93640</v>
      </c>
      <c r="K102" s="145">
        <v>93640</v>
      </c>
    </row>
    <row r="103" spans="1:11" ht="17.25">
      <c r="A103" s="143"/>
      <c r="B103" s="143"/>
      <c r="C103" s="144"/>
      <c r="D103" s="143" t="s">
        <v>1179</v>
      </c>
      <c r="E103" s="143"/>
      <c r="F103" s="142"/>
      <c r="G103" s="142"/>
      <c r="H103" s="142"/>
      <c r="I103" s="142"/>
      <c r="J103" s="142"/>
      <c r="K103" s="145"/>
    </row>
    <row r="104" spans="1:11" ht="17.25">
      <c r="A104" s="143"/>
      <c r="B104" s="143"/>
      <c r="C104" s="144"/>
      <c r="D104" s="143" t="s">
        <v>1180</v>
      </c>
      <c r="E104" s="143"/>
      <c r="F104" s="142">
        <f>H104+J104</f>
        <v>0</v>
      </c>
      <c r="G104" s="142">
        <f>I104+K104</f>
        <v>0</v>
      </c>
      <c r="H104" s="142"/>
      <c r="I104" s="142"/>
      <c r="J104" s="142"/>
      <c r="K104" s="145"/>
    </row>
    <row r="105" spans="1:11" ht="17.25">
      <c r="A105" s="143"/>
      <c r="B105" s="143"/>
      <c r="C105" s="144"/>
      <c r="D105" s="143" t="s">
        <v>1181</v>
      </c>
      <c r="E105" s="143"/>
      <c r="F105" s="142">
        <f>H105+J105</f>
        <v>14295047</v>
      </c>
      <c r="G105" s="142">
        <f>I105+K105</f>
        <v>14295047</v>
      </c>
      <c r="H105" s="142">
        <v>867375</v>
      </c>
      <c r="I105" s="142">
        <v>867375</v>
      </c>
      <c r="J105" s="142">
        <v>13427672</v>
      </c>
      <c r="K105" s="145">
        <v>13427672</v>
      </c>
    </row>
    <row r="106" spans="1:11" ht="19.5">
      <c r="A106" s="503" t="s">
        <v>1113</v>
      </c>
      <c r="B106" s="504"/>
      <c r="C106" s="504"/>
      <c r="D106" s="504"/>
      <c r="E106" s="505"/>
      <c r="F106" s="519" t="s">
        <v>1114</v>
      </c>
      <c r="G106" s="520"/>
      <c r="H106" s="162" t="s">
        <v>1115</v>
      </c>
      <c r="I106" s="163" t="s">
        <v>1165</v>
      </c>
      <c r="J106" s="162" t="s">
        <v>1117</v>
      </c>
      <c r="K106" s="164" t="s">
        <v>1166</v>
      </c>
    </row>
    <row r="107" spans="1:11" ht="19.5">
      <c r="A107" s="506"/>
      <c r="B107" s="506"/>
      <c r="C107" s="506"/>
      <c r="D107" s="506"/>
      <c r="E107" s="507"/>
      <c r="F107" s="165" t="s">
        <v>1119</v>
      </c>
      <c r="G107" s="165" t="s">
        <v>1120</v>
      </c>
      <c r="H107" s="165" t="s">
        <v>1119</v>
      </c>
      <c r="I107" s="165" t="s">
        <v>1120</v>
      </c>
      <c r="J107" s="165" t="s">
        <v>1119</v>
      </c>
      <c r="K107" s="161" t="s">
        <v>1120</v>
      </c>
    </row>
    <row r="108" spans="1:11" ht="17.25">
      <c r="A108" s="143"/>
      <c r="B108" s="143"/>
      <c r="C108" s="144" t="s">
        <v>1182</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1183</v>
      </c>
      <c r="E109" s="143"/>
      <c r="F109" s="142">
        <f t="shared" si="8"/>
        <v>0</v>
      </c>
      <c r="G109" s="142">
        <f t="shared" si="8"/>
        <v>0</v>
      </c>
      <c r="H109" s="142"/>
      <c r="I109" s="142"/>
      <c r="J109" s="142"/>
      <c r="K109" s="145"/>
    </row>
    <row r="110" spans="1:11" ht="17.25">
      <c r="A110" s="143"/>
      <c r="B110" s="143"/>
      <c r="C110" s="144"/>
      <c r="D110" s="143" t="s">
        <v>1184</v>
      </c>
      <c r="E110" s="143"/>
      <c r="F110" s="142">
        <f t="shared" si="8"/>
        <v>0</v>
      </c>
      <c r="G110" s="142">
        <f t="shared" si="8"/>
        <v>0</v>
      </c>
      <c r="H110" s="142"/>
      <c r="I110" s="142"/>
      <c r="J110" s="142"/>
      <c r="K110" s="145"/>
    </row>
    <row r="111" spans="1:11" ht="17.25">
      <c r="A111" s="143"/>
      <c r="B111" s="143"/>
      <c r="C111" s="144"/>
      <c r="D111" s="143" t="s">
        <v>1185</v>
      </c>
      <c r="E111" s="143"/>
      <c r="F111" s="142">
        <f t="shared" si="8"/>
        <v>0</v>
      </c>
      <c r="G111" s="142">
        <f t="shared" si="8"/>
        <v>0</v>
      </c>
      <c r="H111" s="142"/>
      <c r="I111" s="142"/>
      <c r="J111" s="142"/>
      <c r="K111" s="145"/>
    </row>
    <row r="112" spans="1:11" ht="17.25">
      <c r="A112" s="143"/>
      <c r="B112" s="143"/>
      <c r="C112" s="144"/>
      <c r="D112" s="143" t="s">
        <v>1186</v>
      </c>
      <c r="E112" s="143"/>
      <c r="F112" s="142"/>
      <c r="G112" s="142"/>
      <c r="H112" s="142"/>
      <c r="I112" s="142"/>
      <c r="J112" s="142"/>
      <c r="K112" s="145"/>
    </row>
    <row r="113" spans="1:11" ht="17.25">
      <c r="A113" s="143"/>
      <c r="B113" s="143"/>
      <c r="C113" s="144"/>
      <c r="D113" s="143" t="s">
        <v>1187</v>
      </c>
      <c r="E113" s="143"/>
      <c r="F113" s="142"/>
      <c r="G113" s="142"/>
      <c r="H113" s="142"/>
      <c r="I113" s="142"/>
      <c r="J113" s="142"/>
      <c r="K113" s="145"/>
    </row>
    <row r="114" spans="1:11" ht="17.25">
      <c r="A114" s="143"/>
      <c r="B114" s="143"/>
      <c r="C114" s="143" t="s">
        <v>1188</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1189</v>
      </c>
      <c r="E115" s="143"/>
      <c r="F115" s="142">
        <f t="shared" si="9"/>
        <v>0</v>
      </c>
      <c r="G115" s="142">
        <f t="shared" si="9"/>
        <v>0</v>
      </c>
      <c r="H115" s="142"/>
      <c r="I115" s="142"/>
      <c r="J115" s="142"/>
      <c r="K115" s="145"/>
    </row>
    <row r="116" spans="1:11" ht="17.25">
      <c r="A116" s="143"/>
      <c r="B116" s="143"/>
      <c r="C116" s="143"/>
      <c r="D116" s="143" t="s">
        <v>1190</v>
      </c>
      <c r="E116" s="143"/>
      <c r="F116" s="142">
        <f t="shared" si="9"/>
        <v>0</v>
      </c>
      <c r="G116" s="142">
        <f t="shared" si="9"/>
        <v>0</v>
      </c>
      <c r="H116" s="142">
        <v>0</v>
      </c>
      <c r="I116" s="142">
        <v>0</v>
      </c>
      <c r="J116" s="142"/>
      <c r="K116" s="145"/>
    </row>
    <row r="117" spans="1:11" ht="17.25">
      <c r="A117" s="143"/>
      <c r="B117" s="143"/>
      <c r="C117" s="143" t="s">
        <v>1201</v>
      </c>
      <c r="D117" s="143"/>
      <c r="E117" s="143"/>
      <c r="F117" s="142">
        <f t="shared" si="9"/>
        <v>0</v>
      </c>
      <c r="G117" s="142">
        <f t="shared" si="9"/>
        <v>0</v>
      </c>
      <c r="H117" s="142">
        <v>0</v>
      </c>
      <c r="I117" s="142">
        <v>0</v>
      </c>
      <c r="J117" s="142"/>
      <c r="K117" s="145"/>
    </row>
    <row r="118" spans="1:11" ht="17.25">
      <c r="A118" s="143"/>
      <c r="B118" s="147" t="s">
        <v>1154</v>
      </c>
      <c r="C118" s="143"/>
      <c r="D118" s="143"/>
      <c r="E118" s="143"/>
      <c r="F118" s="142">
        <f t="shared" si="9"/>
        <v>30317175</v>
      </c>
      <c r="G118" s="142">
        <f t="shared" si="9"/>
        <v>30317175</v>
      </c>
      <c r="H118" s="142">
        <f>H56+H91</f>
        <v>15276073</v>
      </c>
      <c r="I118" s="142">
        <f>I56+I91</f>
        <v>15276073</v>
      </c>
      <c r="J118" s="142">
        <f>J56+J91</f>
        <v>15041102</v>
      </c>
      <c r="K118" s="142">
        <f>K56+K91</f>
        <v>15041102</v>
      </c>
    </row>
    <row r="119" spans="1:11" ht="17.25">
      <c r="A119" s="143"/>
      <c r="B119" s="143" t="s">
        <v>1202</v>
      </c>
      <c r="C119" s="143"/>
      <c r="D119" s="143"/>
      <c r="E119" s="143"/>
      <c r="F119" s="142"/>
      <c r="G119" s="142"/>
      <c r="H119" s="148"/>
      <c r="I119" s="149"/>
      <c r="J119" s="149"/>
      <c r="K119" s="150"/>
    </row>
    <row r="120" spans="1:11" ht="17.25">
      <c r="A120" s="143"/>
      <c r="B120" s="143" t="s">
        <v>1203</v>
      </c>
      <c r="C120" s="143"/>
      <c r="D120" s="143"/>
      <c r="E120" s="143"/>
      <c r="F120" s="142">
        <f>H120+J120</f>
        <v>0</v>
      </c>
      <c r="G120" s="142">
        <f>I120+K120</f>
        <v>0</v>
      </c>
      <c r="H120" s="151">
        <v>0</v>
      </c>
      <c r="I120" s="152">
        <v>0</v>
      </c>
      <c r="J120" s="152"/>
      <c r="K120" s="153"/>
    </row>
    <row r="121" spans="1:11" ht="17.25">
      <c r="A121" s="143"/>
      <c r="B121" s="143" t="s">
        <v>1204</v>
      </c>
      <c r="C121" s="143"/>
      <c r="D121" s="143"/>
      <c r="E121" s="143"/>
      <c r="F121" s="142"/>
      <c r="G121" s="142"/>
      <c r="H121" s="151"/>
      <c r="I121" s="152"/>
      <c r="J121" s="152"/>
      <c r="K121" s="153"/>
    </row>
    <row r="122" spans="1:11" ht="17.25">
      <c r="A122" s="143"/>
      <c r="B122" s="143" t="s">
        <v>1205</v>
      </c>
      <c r="C122" s="143"/>
      <c r="D122" s="143"/>
      <c r="E122" s="143"/>
      <c r="F122" s="142">
        <f>H122+J122</f>
        <v>0</v>
      </c>
      <c r="G122" s="142">
        <f>I122+K122</f>
        <v>0</v>
      </c>
      <c r="H122" s="151">
        <v>0</v>
      </c>
      <c r="I122" s="152">
        <v>0</v>
      </c>
      <c r="J122" s="152"/>
      <c r="K122" s="153"/>
    </row>
    <row r="123" spans="1:11" ht="17.25">
      <c r="A123" s="167"/>
      <c r="B123" s="143" t="s">
        <v>1201</v>
      </c>
      <c r="C123" s="167"/>
      <c r="D123" s="167"/>
      <c r="E123" s="167"/>
      <c r="F123" s="142"/>
      <c r="G123" s="142"/>
      <c r="H123" s="151"/>
      <c r="I123" s="152"/>
      <c r="J123" s="152"/>
      <c r="K123" s="153"/>
    </row>
    <row r="124" spans="1:11" ht="17.25">
      <c r="A124" s="143"/>
      <c r="B124" s="143" t="s">
        <v>1206</v>
      </c>
      <c r="C124" s="143"/>
      <c r="D124" s="143"/>
      <c r="E124" s="143"/>
      <c r="F124" s="142"/>
      <c r="G124" s="142"/>
      <c r="H124" s="151"/>
      <c r="I124" s="152"/>
      <c r="J124" s="152"/>
      <c r="K124" s="153"/>
    </row>
    <row r="125" spans="1:11" ht="17.25">
      <c r="A125" s="143" t="s">
        <v>1207</v>
      </c>
      <c r="B125" s="143"/>
      <c r="C125" s="143"/>
      <c r="D125" s="143"/>
      <c r="E125" s="143"/>
      <c r="F125" s="142"/>
      <c r="G125" s="142"/>
      <c r="H125" s="151"/>
      <c r="I125" s="152"/>
      <c r="J125" s="152"/>
      <c r="K125" s="153"/>
    </row>
    <row r="126" spans="1:11" ht="17.25">
      <c r="A126" s="143"/>
      <c r="B126" s="143" t="s">
        <v>1208</v>
      </c>
      <c r="C126" s="143"/>
      <c r="D126" s="143"/>
      <c r="E126" s="143"/>
      <c r="F126" s="142"/>
      <c r="G126" s="142"/>
      <c r="H126" s="151"/>
      <c r="I126" s="152"/>
      <c r="J126" s="152"/>
      <c r="K126" s="153"/>
    </row>
    <row r="127" spans="1:11" ht="17.25">
      <c r="A127" s="147" t="s">
        <v>1209</v>
      </c>
      <c r="B127" s="143"/>
      <c r="C127" s="143"/>
      <c r="D127" s="143"/>
      <c r="E127" s="168"/>
      <c r="F127" s="142">
        <f>F118+F119+F120+F121+F122+F123+F124+F125</f>
        <v>30317175</v>
      </c>
      <c r="G127" s="142">
        <f>G118+G119+G120+G121+G122+G123+G124+G125</f>
        <v>30317175</v>
      </c>
      <c r="H127" s="151"/>
      <c r="I127" s="152"/>
      <c r="J127" s="152"/>
      <c r="K127" s="153"/>
    </row>
    <row r="128" spans="1:11" ht="17.25">
      <c r="A128" s="143" t="s">
        <v>1210</v>
      </c>
      <c r="B128" s="143"/>
      <c r="C128" s="143"/>
      <c r="D128" s="143"/>
      <c r="E128" s="169"/>
      <c r="F128" s="142">
        <f>F53-F127</f>
        <v>177696713</v>
      </c>
      <c r="G128" s="142"/>
      <c r="H128" s="151"/>
      <c r="I128" s="152"/>
      <c r="J128" s="152"/>
      <c r="K128" s="153"/>
    </row>
    <row r="129" spans="1:11" ht="17.25">
      <c r="A129" s="143" t="s">
        <v>1211</v>
      </c>
      <c r="B129" s="143"/>
      <c r="C129" s="143"/>
      <c r="D129" s="143"/>
      <c r="E129" s="143"/>
      <c r="F129" s="142">
        <f>F127+F128</f>
        <v>208013888</v>
      </c>
      <c r="G129" s="142"/>
      <c r="H129" s="151"/>
      <c r="I129" s="152"/>
      <c r="J129" s="152"/>
      <c r="K129" s="153"/>
    </row>
    <row r="130" spans="1:11" ht="17.25">
      <c r="A130" s="143" t="s">
        <v>1212</v>
      </c>
      <c r="B130" s="143"/>
      <c r="C130" s="143"/>
      <c r="D130" s="143"/>
      <c r="E130" s="143"/>
      <c r="F130" s="157">
        <v>3324913</v>
      </c>
      <c r="G130" s="142"/>
      <c r="H130" s="170"/>
      <c r="I130" s="152"/>
      <c r="J130" s="152"/>
      <c r="K130" s="153"/>
    </row>
    <row r="131" spans="1:11" ht="17.25">
      <c r="A131" s="147" t="s">
        <v>1213</v>
      </c>
      <c r="B131" s="143"/>
      <c r="C131" s="143"/>
      <c r="D131" s="143"/>
      <c r="E131" s="143"/>
      <c r="F131" s="157">
        <f>F128+F130</f>
        <v>181021626</v>
      </c>
      <c r="G131" s="142"/>
      <c r="H131" s="171"/>
      <c r="I131" s="159"/>
      <c r="J131" s="159"/>
      <c r="K131" s="160"/>
    </row>
    <row r="132" spans="1:11" ht="17.25">
      <c r="A132" s="140" t="s">
        <v>1214</v>
      </c>
      <c r="B132" s="140"/>
      <c r="C132" s="140"/>
      <c r="D132" s="140"/>
      <c r="E132" s="140" t="s">
        <v>1215</v>
      </c>
      <c r="F132" s="514" t="s">
        <v>1216</v>
      </c>
      <c r="G132" s="515"/>
      <c r="H132" s="172" t="s">
        <v>1217</v>
      </c>
      <c r="I132" s="172"/>
      <c r="J132" s="516" t="s">
        <v>1532</v>
      </c>
      <c r="K132" s="516"/>
    </row>
    <row r="133" spans="1:11" ht="17.25">
      <c r="A133" s="140"/>
      <c r="B133" s="140"/>
      <c r="C133" s="140"/>
      <c r="D133" s="140"/>
      <c r="E133" s="140"/>
      <c r="F133" s="517" t="s">
        <v>1219</v>
      </c>
      <c r="G133" s="518"/>
      <c r="H133" s="172"/>
      <c r="I133" s="172"/>
      <c r="J133" s="172"/>
      <c r="K133" s="172"/>
    </row>
    <row r="134" spans="1:11" ht="17.25">
      <c r="A134" s="140" t="s">
        <v>1220</v>
      </c>
    </row>
    <row r="135" spans="1:11" ht="17.25">
      <c r="A135" s="140" t="s">
        <v>1221</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4EF18996-FA59-4B0E-BC6D-ED9E7249FB1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8572-18D9-4AA5-A571-980E40C59A3C}">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531" t="s">
        <v>1223</v>
      </c>
      <c r="B1" s="531"/>
      <c r="C1" s="177"/>
      <c r="D1" s="177"/>
      <c r="E1" s="177"/>
      <c r="F1" s="177"/>
      <c r="G1" s="176" t="s">
        <v>1224</v>
      </c>
      <c r="H1" s="531" t="s">
        <v>1225</v>
      </c>
      <c r="I1" s="531"/>
      <c r="J1" s="531"/>
      <c r="K1" s="178" t="s">
        <v>1226</v>
      </c>
    </row>
    <row r="2" spans="1:11">
      <c r="A2" s="531" t="s">
        <v>1227</v>
      </c>
      <c r="B2" s="531"/>
      <c r="C2" s="179" t="s">
        <v>1228</v>
      </c>
      <c r="D2" s="180"/>
      <c r="E2" s="177"/>
      <c r="F2" s="177"/>
      <c r="G2" s="176" t="s">
        <v>1229</v>
      </c>
      <c r="H2" s="531" t="s">
        <v>1230</v>
      </c>
      <c r="I2" s="531"/>
      <c r="J2" s="531"/>
      <c r="K2" s="181"/>
    </row>
    <row r="3" spans="1:11" ht="25.5">
      <c r="A3" s="532" t="s">
        <v>1231</v>
      </c>
      <c r="B3" s="532"/>
      <c r="C3" s="532"/>
      <c r="D3" s="532"/>
      <c r="E3" s="532"/>
      <c r="F3" s="532"/>
      <c r="G3" s="532"/>
      <c r="H3" s="532"/>
      <c r="I3" s="532"/>
      <c r="J3" s="532"/>
      <c r="K3" s="181"/>
    </row>
    <row r="4" spans="1:11">
      <c r="A4" s="533"/>
      <c r="B4" s="533"/>
      <c r="C4" s="533"/>
      <c r="D4" s="533"/>
      <c r="E4" s="533"/>
      <c r="F4" s="533"/>
      <c r="G4" s="177"/>
      <c r="H4" s="177"/>
      <c r="I4" s="177"/>
      <c r="J4" s="177"/>
      <c r="K4" s="181"/>
    </row>
    <row r="5" spans="1:11">
      <c r="A5" s="525" t="s">
        <v>1273</v>
      </c>
      <c r="B5" s="525"/>
      <c r="C5" s="525"/>
      <c r="D5" s="525"/>
      <c r="E5" s="525"/>
      <c r="F5" s="525"/>
      <c r="G5" s="525"/>
      <c r="H5" s="525"/>
      <c r="I5" s="525"/>
      <c r="J5" s="525"/>
      <c r="K5" s="182"/>
    </row>
    <row r="6" spans="1:11">
      <c r="A6" s="526" t="s">
        <v>1232</v>
      </c>
      <c r="B6" s="526"/>
      <c r="C6" s="527" t="s">
        <v>1233</v>
      </c>
      <c r="D6" s="527"/>
      <c r="E6" s="528" t="s">
        <v>1234</v>
      </c>
      <c r="F6" s="528"/>
      <c r="G6" s="528"/>
      <c r="H6" s="528"/>
      <c r="I6" s="528"/>
      <c r="J6" s="528"/>
      <c r="K6" s="182"/>
    </row>
    <row r="7" spans="1:11">
      <c r="A7" s="526"/>
      <c r="B7" s="526"/>
      <c r="C7" s="527"/>
      <c r="D7" s="527"/>
      <c r="E7" s="529" t="s">
        <v>1235</v>
      </c>
      <c r="F7" s="529"/>
      <c r="G7" s="529" t="s">
        <v>1236</v>
      </c>
      <c r="H7" s="529"/>
      <c r="I7" s="530" t="s">
        <v>1237</v>
      </c>
      <c r="J7" s="530"/>
      <c r="K7" s="182"/>
    </row>
    <row r="8" spans="1:11">
      <c r="A8" s="526"/>
      <c r="B8" s="526"/>
      <c r="C8" s="527"/>
      <c r="D8" s="527"/>
      <c r="E8" s="529"/>
      <c r="F8" s="529"/>
      <c r="G8" s="529"/>
      <c r="H8" s="529"/>
      <c r="I8" s="530"/>
      <c r="J8" s="530"/>
      <c r="K8" s="182"/>
    </row>
    <row r="9" spans="1:11">
      <c r="A9" s="526"/>
      <c r="B9" s="526"/>
      <c r="C9" s="527"/>
      <c r="D9" s="527"/>
      <c r="E9" s="529"/>
      <c r="F9" s="529"/>
      <c r="G9" s="529"/>
      <c r="H9" s="529"/>
      <c r="I9" s="530"/>
      <c r="J9" s="530"/>
      <c r="K9" s="183"/>
    </row>
    <row r="10" spans="1:11">
      <c r="A10" s="526"/>
      <c r="B10" s="526"/>
      <c r="C10" s="527"/>
      <c r="D10" s="527"/>
      <c r="E10" s="529"/>
      <c r="F10" s="529"/>
      <c r="G10" s="529"/>
      <c r="H10" s="529"/>
      <c r="I10" s="530"/>
      <c r="J10" s="530"/>
      <c r="K10" s="181"/>
    </row>
    <row r="11" spans="1:11">
      <c r="A11" s="524" t="s">
        <v>1238</v>
      </c>
      <c r="B11" s="524"/>
      <c r="C11" s="184"/>
      <c r="D11" s="185">
        <v>209150</v>
      </c>
      <c r="E11" s="185"/>
      <c r="F11" s="185">
        <v>44415</v>
      </c>
      <c r="G11" s="185"/>
      <c r="H11" s="199" t="s">
        <v>1270</v>
      </c>
      <c r="I11" s="185"/>
      <c r="J11" s="185">
        <v>164735</v>
      </c>
      <c r="K11" s="181"/>
    </row>
    <row r="12" spans="1:11">
      <c r="A12" s="523" t="s">
        <v>1239</v>
      </c>
      <c r="B12" s="523"/>
      <c r="C12" s="184"/>
      <c r="D12" s="185">
        <v>73641</v>
      </c>
      <c r="E12" s="186"/>
      <c r="F12" s="185">
        <v>7286</v>
      </c>
      <c r="G12" s="186"/>
      <c r="H12" s="185">
        <f>'[2]填表-總表'!F7</f>
        <v>0</v>
      </c>
      <c r="I12" s="186"/>
      <c r="J12" s="185">
        <v>66355</v>
      </c>
      <c r="K12" s="181"/>
    </row>
    <row r="13" spans="1:11">
      <c r="A13" s="523" t="s">
        <v>1240</v>
      </c>
      <c r="B13" s="523"/>
      <c r="C13" s="184"/>
      <c r="D13" s="185">
        <v>38343</v>
      </c>
      <c r="E13" s="187"/>
      <c r="F13" s="185">
        <v>7723</v>
      </c>
      <c r="G13" s="187"/>
      <c r="H13" s="199" t="s">
        <v>1270</v>
      </c>
      <c r="I13" s="187"/>
      <c r="J13" s="185">
        <v>30620</v>
      </c>
      <c r="K13" s="181"/>
    </row>
    <row r="14" spans="1:11">
      <c r="A14" s="523" t="s">
        <v>1241</v>
      </c>
      <c r="B14" s="523"/>
      <c r="C14" s="184"/>
      <c r="D14" s="185">
        <v>3667</v>
      </c>
      <c r="E14" s="187"/>
      <c r="F14" s="185">
        <v>3667</v>
      </c>
      <c r="G14" s="187"/>
      <c r="H14" s="185">
        <f>'[2]填表-總表'!H7</f>
        <v>0</v>
      </c>
      <c r="I14" s="187"/>
      <c r="J14" s="185">
        <f>'[2]填表-總表'!H8+'[2]填表-總表'!H13+'[2]填表-總表'!H20</f>
        <v>0</v>
      </c>
      <c r="K14" s="181"/>
    </row>
    <row r="15" spans="1:11">
      <c r="A15" s="523" t="s">
        <v>1242</v>
      </c>
      <c r="B15" s="523"/>
      <c r="C15" s="184"/>
      <c r="D15" s="185">
        <v>8950</v>
      </c>
      <c r="E15" s="187"/>
      <c r="F15" s="185">
        <v>3725</v>
      </c>
      <c r="G15" s="187"/>
      <c r="H15" s="185">
        <f>'[2]填表-總表'!I7</f>
        <v>0</v>
      </c>
      <c r="I15" s="187"/>
      <c r="J15" s="185">
        <v>5225</v>
      </c>
      <c r="K15" s="181"/>
    </row>
    <row r="16" spans="1:11">
      <c r="A16" s="523" t="s">
        <v>1243</v>
      </c>
      <c r="B16" s="523"/>
      <c r="C16" s="184"/>
      <c r="D16" s="185">
        <v>3923</v>
      </c>
      <c r="E16" s="187"/>
      <c r="F16" s="185">
        <v>3870</v>
      </c>
      <c r="G16" s="187"/>
      <c r="H16" s="199" t="s">
        <v>1270</v>
      </c>
      <c r="I16" s="187"/>
      <c r="J16" s="185">
        <v>53</v>
      </c>
      <c r="K16" s="181"/>
    </row>
    <row r="17" spans="1:11">
      <c r="A17" s="523" t="s">
        <v>1271</v>
      </c>
      <c r="B17" s="523"/>
      <c r="C17" s="184"/>
      <c r="D17" s="185">
        <v>8156</v>
      </c>
      <c r="E17" s="187"/>
      <c r="F17" s="185">
        <v>4318</v>
      </c>
      <c r="G17" s="187"/>
      <c r="H17" s="185">
        <f>'[2]填表-總表'!K7</f>
        <v>0</v>
      </c>
      <c r="I17" s="187"/>
      <c r="J17" s="185">
        <v>3838</v>
      </c>
      <c r="K17" s="181"/>
    </row>
    <row r="18" spans="1:11">
      <c r="A18" s="523" t="s">
        <v>1244</v>
      </c>
      <c r="B18" s="523"/>
      <c r="C18" s="184"/>
      <c r="D18" s="185">
        <v>31521</v>
      </c>
      <c r="E18" s="187"/>
      <c r="F18" s="185">
        <v>4355</v>
      </c>
      <c r="G18" s="187"/>
      <c r="H18" s="199" t="s">
        <v>1270</v>
      </c>
      <c r="I18" s="187"/>
      <c r="J18" s="185">
        <v>27166</v>
      </c>
    </row>
    <row r="19" spans="1:11">
      <c r="A19" s="523" t="s">
        <v>1245</v>
      </c>
      <c r="B19" s="523"/>
      <c r="C19" s="184"/>
      <c r="D19" s="185">
        <f t="shared" ref="D19:D34" si="0">F19+H19+J19</f>
        <v>0</v>
      </c>
      <c r="E19" s="187"/>
      <c r="F19" s="185">
        <f>'[2]填表-總表'!M6</f>
        <v>0</v>
      </c>
      <c r="G19" s="187"/>
      <c r="H19" s="185">
        <f>'[2]填表-總表'!M7</f>
        <v>0</v>
      </c>
      <c r="I19" s="187"/>
      <c r="J19" s="185">
        <f>'[2]填表-總表'!M8+'[2]填表-總表'!M13+'[2]填表-總表'!M20</f>
        <v>0</v>
      </c>
    </row>
    <row r="20" spans="1:11">
      <c r="A20" s="523" t="s">
        <v>1246</v>
      </c>
      <c r="B20" s="523"/>
      <c r="C20" s="184"/>
      <c r="D20" s="185">
        <v>34229</v>
      </c>
      <c r="E20" s="187"/>
      <c r="F20" s="185">
        <v>3940</v>
      </c>
      <c r="G20" s="187"/>
      <c r="H20" s="185">
        <f>'[2]填表-總表'!N7</f>
        <v>0</v>
      </c>
      <c r="I20" s="187"/>
      <c r="J20" s="185">
        <v>30289</v>
      </c>
    </row>
    <row r="21" spans="1:11">
      <c r="A21" s="523" t="s">
        <v>1247</v>
      </c>
      <c r="B21" s="523"/>
      <c r="C21" s="184"/>
      <c r="D21" s="185">
        <v>385</v>
      </c>
      <c r="E21" s="187"/>
      <c r="F21" s="185">
        <v>385</v>
      </c>
      <c r="G21" s="187"/>
      <c r="H21" s="185">
        <f>'[2]填表-總表'!O7</f>
        <v>0</v>
      </c>
      <c r="I21" s="187"/>
      <c r="J21" s="185">
        <f>'[2]填表-總表'!O8+'[2]填表-總表'!O13+'[2]填表-總表'!O20</f>
        <v>0</v>
      </c>
    </row>
    <row r="22" spans="1:11">
      <c r="A22" s="521" t="s">
        <v>1248</v>
      </c>
      <c r="B22" s="521"/>
      <c r="C22" s="184"/>
      <c r="D22" s="185">
        <v>5539</v>
      </c>
      <c r="E22" s="187"/>
      <c r="F22" s="185">
        <v>4520</v>
      </c>
      <c r="G22" s="187"/>
      <c r="H22" s="199" t="s">
        <v>1270</v>
      </c>
      <c r="I22" s="187"/>
      <c r="J22" s="185">
        <v>1019</v>
      </c>
    </row>
    <row r="23" spans="1:11">
      <c r="A23" s="521" t="s">
        <v>1249</v>
      </c>
      <c r="B23" s="521"/>
      <c r="C23" s="184"/>
      <c r="D23" s="185">
        <f t="shared" si="0"/>
        <v>0</v>
      </c>
      <c r="E23" s="187"/>
      <c r="F23" s="185">
        <f>'[2]填表-總表'!T6</f>
        <v>0</v>
      </c>
      <c r="G23" s="187"/>
      <c r="H23" s="185">
        <f>'[2]填表-總表'!T7</f>
        <v>0</v>
      </c>
      <c r="I23" s="187"/>
      <c r="J23" s="185">
        <f>'[2]填表-總表'!T8+'[2]填表-總表'!T13+'[2]填表-總表'!T20</f>
        <v>0</v>
      </c>
    </row>
    <row r="24" spans="1:11">
      <c r="A24" s="521" t="s">
        <v>1250</v>
      </c>
      <c r="B24" s="521"/>
      <c r="C24" s="184"/>
      <c r="D24" s="185">
        <v>250</v>
      </c>
      <c r="E24" s="187"/>
      <c r="F24" s="185">
        <v>250</v>
      </c>
      <c r="G24" s="187"/>
      <c r="H24" s="185">
        <f>'[2]填表-總表'!U7</f>
        <v>0</v>
      </c>
      <c r="I24" s="187"/>
      <c r="J24" s="185">
        <f>'[2]填表-總表'!U8+'[2]填表-總表'!U13+'[2]填表-總表'!U20</f>
        <v>0</v>
      </c>
    </row>
    <row r="25" spans="1:11">
      <c r="A25" s="521" t="s">
        <v>1251</v>
      </c>
      <c r="B25" s="521"/>
      <c r="C25" s="184"/>
      <c r="D25" s="185">
        <f t="shared" si="0"/>
        <v>0</v>
      </c>
      <c r="E25" s="187"/>
      <c r="F25" s="185">
        <f>'[2]填表-總表'!V6</f>
        <v>0</v>
      </c>
      <c r="G25" s="187"/>
      <c r="H25" s="187">
        <f>'[2]填表-總表'!V7</f>
        <v>0</v>
      </c>
      <c r="I25" s="187"/>
      <c r="J25" s="187">
        <f>'[2]填表-總表'!V8+'[2]填表-總表'!V13+'[2]填表-總表'!V20</f>
        <v>0</v>
      </c>
    </row>
    <row r="26" spans="1:11">
      <c r="A26" s="521" t="s">
        <v>1252</v>
      </c>
      <c r="B26" s="521"/>
      <c r="C26" s="184"/>
      <c r="D26" s="185">
        <f t="shared" si="0"/>
        <v>0</v>
      </c>
      <c r="E26" s="187"/>
      <c r="F26" s="185">
        <f>'[2]填表-總表'!W6</f>
        <v>0</v>
      </c>
      <c r="G26" s="187"/>
      <c r="H26" s="187">
        <f>'[2]填表-總表'!W7</f>
        <v>0</v>
      </c>
      <c r="I26" s="187"/>
      <c r="J26" s="187">
        <f>'[2]填表-總表'!W8+'[2]填表-總表'!W13+'[2]填表-總表'!W20</f>
        <v>0</v>
      </c>
    </row>
    <row r="27" spans="1:11">
      <c r="A27" s="521" t="s">
        <v>1253</v>
      </c>
      <c r="B27" s="521"/>
      <c r="C27" s="184"/>
      <c r="D27" s="185">
        <v>498</v>
      </c>
      <c r="E27" s="187"/>
      <c r="F27" s="185">
        <v>328</v>
      </c>
      <c r="G27" s="187"/>
      <c r="H27" s="187">
        <f>'[2]填表-總表'!X7</f>
        <v>0</v>
      </c>
      <c r="I27" s="187"/>
      <c r="J27" s="187">
        <v>170</v>
      </c>
    </row>
    <row r="28" spans="1:11">
      <c r="A28" s="521" t="s">
        <v>1254</v>
      </c>
      <c r="B28" s="521"/>
      <c r="C28" s="184"/>
      <c r="D28" s="185">
        <v>48</v>
      </c>
      <c r="E28" s="188"/>
      <c r="F28" s="185">
        <v>48</v>
      </c>
      <c r="G28" s="188"/>
      <c r="H28" s="188">
        <f>'[2]填表-總表'!Y7</f>
        <v>0</v>
      </c>
      <c r="I28" s="188"/>
      <c r="J28" s="188">
        <f>'[2]填表-總表'!Y8+'[2]填表-總表'!Y13+'[2]填表-總表'!Y20</f>
        <v>0</v>
      </c>
    </row>
    <row r="29" spans="1:11">
      <c r="A29" s="521" t="s">
        <v>1255</v>
      </c>
      <c r="B29" s="521"/>
      <c r="C29" s="184"/>
      <c r="D29" s="185">
        <f t="shared" si="0"/>
        <v>0</v>
      </c>
      <c r="E29" s="188"/>
      <c r="F29" s="185">
        <f>'[2]填表-總表'!Z6</f>
        <v>0</v>
      </c>
      <c r="G29" s="188"/>
      <c r="H29" s="188">
        <f>'[2]填表-總表'!Z7</f>
        <v>0</v>
      </c>
      <c r="I29" s="188"/>
      <c r="J29" s="188">
        <f>'[2]填表-總表'!Z8+'[2]填表-總表'!Z13+'[2]填表-總表'!Z20</f>
        <v>0</v>
      </c>
    </row>
    <row r="30" spans="1:11">
      <c r="A30" s="521" t="s">
        <v>1256</v>
      </c>
      <c r="B30" s="521"/>
      <c r="C30" s="184"/>
      <c r="D30" s="189">
        <f t="shared" si="0"/>
        <v>0</v>
      </c>
      <c r="E30" s="188"/>
      <c r="F30" s="189">
        <f>'[2]填表-總表'!AA6</f>
        <v>0</v>
      </c>
      <c r="G30" s="188"/>
      <c r="H30" s="188">
        <f>'[2]填表-總表'!AA7</f>
        <v>0</v>
      </c>
      <c r="I30" s="188"/>
      <c r="J30" s="188">
        <f>'[2]填表-總表'!AA8+'[2]填表-總表'!AA13+'[2]填表-總表'!AA20</f>
        <v>0</v>
      </c>
    </row>
    <row r="31" spans="1:11">
      <c r="A31" s="521" t="s">
        <v>1257</v>
      </c>
      <c r="B31" s="521"/>
      <c r="C31" s="184"/>
      <c r="D31" s="200" t="s">
        <v>1270</v>
      </c>
      <c r="E31" s="188"/>
      <c r="F31" s="189">
        <f>'[2]填表-總表'!AB6</f>
        <v>0</v>
      </c>
      <c r="G31" s="188"/>
      <c r="H31" s="187" t="s">
        <v>1270</v>
      </c>
      <c r="I31" s="188"/>
      <c r="J31" s="188">
        <f>'[2]填表-總表'!AB8+'[2]填表-總表'!AB13+'[2]填表-總表'!AB20</f>
        <v>0</v>
      </c>
    </row>
    <row r="32" spans="1:11">
      <c r="A32" s="521" t="s">
        <v>1258</v>
      </c>
      <c r="B32" s="521"/>
      <c r="C32" s="184"/>
      <c r="D32" s="199" t="s">
        <v>1270</v>
      </c>
      <c r="E32" s="188"/>
      <c r="F32" s="199" t="s">
        <v>1270</v>
      </c>
      <c r="G32" s="188"/>
      <c r="H32" s="188">
        <f>'[2]填表-總表'!AC7</f>
        <v>0</v>
      </c>
      <c r="I32" s="188"/>
      <c r="J32" s="188">
        <f>'[2]填表-總表'!AC8+'[2]填表-總表'!AC13+'[2]填表-總表'!AC20</f>
        <v>0</v>
      </c>
    </row>
    <row r="33" spans="1:10">
      <c r="A33" s="521" t="s">
        <v>1259</v>
      </c>
      <c r="B33" s="521"/>
      <c r="C33" s="184"/>
      <c r="D33" s="185">
        <f t="shared" si="0"/>
        <v>0</v>
      </c>
      <c r="E33" s="188"/>
      <c r="F33" s="185">
        <f>'[2]填表-總表'!AD6</f>
        <v>0</v>
      </c>
      <c r="G33" s="188"/>
      <c r="H33" s="188">
        <f>'[2]填表-總表'!AD7</f>
        <v>0</v>
      </c>
      <c r="I33" s="188"/>
      <c r="J33" s="188">
        <f>'[2]填表-總表'!AD8+'[2]填表-總表'!AD13+'[2]填表-總表'!AD20</f>
        <v>0</v>
      </c>
    </row>
    <row r="34" spans="1:10">
      <c r="A34" s="522" t="s">
        <v>1260</v>
      </c>
      <c r="B34" s="522"/>
      <c r="C34" s="190"/>
      <c r="D34" s="191">
        <f t="shared" si="0"/>
        <v>0</v>
      </c>
      <c r="E34" s="192"/>
      <c r="F34" s="191">
        <f>'[2]填表-總表'!AE6</f>
        <v>0</v>
      </c>
      <c r="G34" s="192"/>
      <c r="H34" s="192">
        <f>'[2]填表-總表'!AE7</f>
        <v>0</v>
      </c>
      <c r="I34" s="192"/>
      <c r="J34" s="192">
        <f>'[2]填表-總表'!AE8+'[2]填表-總表'!AE13+'[2]填表-總表'!AE20</f>
        <v>0</v>
      </c>
    </row>
    <row r="35" spans="1:10">
      <c r="A35" s="193" t="s">
        <v>1261</v>
      </c>
      <c r="B35" s="194" t="s">
        <v>1262</v>
      </c>
      <c r="C35" s="195"/>
      <c r="D35" s="196" t="s">
        <v>1263</v>
      </c>
      <c r="E35" s="195"/>
      <c r="F35" s="195"/>
      <c r="G35" s="195" t="s">
        <v>1264</v>
      </c>
      <c r="H35" s="177"/>
      <c r="I35" s="195" t="s">
        <v>1265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1272</v>
      </c>
    </row>
    <row r="38" spans="1:10">
      <c r="A38" s="197" t="s">
        <v>1266</v>
      </c>
      <c r="B38" s="198"/>
      <c r="C38" s="177"/>
      <c r="D38" s="177"/>
      <c r="E38" s="177"/>
      <c r="F38" s="177"/>
      <c r="G38" s="177"/>
      <c r="H38" s="177"/>
      <c r="I38" s="177"/>
      <c r="J38" s="177"/>
    </row>
    <row r="39" spans="1:10">
      <c r="A39" s="197" t="s">
        <v>1267</v>
      </c>
      <c r="B39" s="198"/>
      <c r="C39" s="177"/>
      <c r="D39" s="177"/>
      <c r="E39" s="177"/>
      <c r="F39" s="177"/>
      <c r="G39" s="177"/>
      <c r="H39" s="177"/>
      <c r="I39" s="177"/>
      <c r="J39" s="177"/>
    </row>
    <row r="40" spans="1:10">
      <c r="A40" s="197" t="s">
        <v>1268</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EEAD1600-8B9B-4F49-AC94-3B4AC65A0B4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C4F6-F8CF-4A9D-BD85-B15C206443B5}">
  <dimension ref="A1:K40"/>
  <sheetViews>
    <sheetView workbookViewId="0">
      <selection activeCell="K1" sqref="K1"/>
    </sheetView>
  </sheetViews>
  <sheetFormatPr defaultRowHeight="16.5"/>
  <cols>
    <col min="4" max="4" width="13.5" bestFit="1" customWidth="1"/>
    <col min="6" max="6" width="10" bestFit="1" customWidth="1"/>
    <col min="10" max="10" width="25.5" bestFit="1" customWidth="1"/>
    <col min="11" max="11" width="13.25" customWidth="1"/>
  </cols>
  <sheetData>
    <row r="1" spans="1:11">
      <c r="A1" s="531" t="s">
        <v>1223</v>
      </c>
      <c r="B1" s="531"/>
      <c r="C1" s="177"/>
      <c r="D1" s="177"/>
      <c r="E1" s="177"/>
      <c r="F1" s="177"/>
      <c r="G1" s="176" t="s">
        <v>1224</v>
      </c>
      <c r="H1" s="531" t="s">
        <v>1225</v>
      </c>
      <c r="I1" s="531"/>
      <c r="J1" s="531"/>
      <c r="K1" s="178" t="s">
        <v>1226</v>
      </c>
    </row>
    <row r="2" spans="1:11">
      <c r="A2" s="531" t="s">
        <v>1227</v>
      </c>
      <c r="B2" s="531"/>
      <c r="C2" s="179" t="s">
        <v>1228</v>
      </c>
      <c r="D2" s="180"/>
      <c r="E2" s="177"/>
      <c r="F2" s="177"/>
      <c r="G2" s="176" t="s">
        <v>1229</v>
      </c>
      <c r="H2" s="531" t="s">
        <v>1230</v>
      </c>
      <c r="I2" s="531"/>
      <c r="J2" s="531"/>
      <c r="K2" s="181"/>
    </row>
    <row r="3" spans="1:11" ht="25.5">
      <c r="A3" s="532" t="s">
        <v>1231</v>
      </c>
      <c r="B3" s="532"/>
      <c r="C3" s="532"/>
      <c r="D3" s="532"/>
      <c r="E3" s="532"/>
      <c r="F3" s="532"/>
      <c r="G3" s="532"/>
      <c r="H3" s="532"/>
      <c r="I3" s="532"/>
      <c r="J3" s="532"/>
      <c r="K3" s="181"/>
    </row>
    <row r="4" spans="1:11">
      <c r="A4" s="533"/>
      <c r="B4" s="533"/>
      <c r="C4" s="533"/>
      <c r="D4" s="533"/>
      <c r="E4" s="533"/>
      <c r="F4" s="533"/>
      <c r="G4" s="177"/>
      <c r="H4" s="177"/>
      <c r="I4" s="177"/>
      <c r="J4" s="177"/>
      <c r="K4" s="181"/>
    </row>
    <row r="5" spans="1:11">
      <c r="A5" s="525" t="s">
        <v>1534</v>
      </c>
      <c r="B5" s="525"/>
      <c r="C5" s="525"/>
      <c r="D5" s="525"/>
      <c r="E5" s="525"/>
      <c r="F5" s="525"/>
      <c r="G5" s="525"/>
      <c r="H5" s="525"/>
      <c r="I5" s="525"/>
      <c r="J5" s="525"/>
      <c r="K5" s="182"/>
    </row>
    <row r="6" spans="1:11">
      <c r="A6" s="526" t="s">
        <v>1232</v>
      </c>
      <c r="B6" s="526"/>
      <c r="C6" s="527" t="s">
        <v>1233</v>
      </c>
      <c r="D6" s="527"/>
      <c r="E6" s="528" t="s">
        <v>1234</v>
      </c>
      <c r="F6" s="528"/>
      <c r="G6" s="528"/>
      <c r="H6" s="528"/>
      <c r="I6" s="528"/>
      <c r="J6" s="528"/>
      <c r="K6" s="182"/>
    </row>
    <row r="7" spans="1:11">
      <c r="A7" s="526"/>
      <c r="B7" s="526"/>
      <c r="C7" s="527"/>
      <c r="D7" s="527"/>
      <c r="E7" s="529" t="s">
        <v>1235</v>
      </c>
      <c r="F7" s="529"/>
      <c r="G7" s="529" t="s">
        <v>1236</v>
      </c>
      <c r="H7" s="529"/>
      <c r="I7" s="530" t="s">
        <v>1237</v>
      </c>
      <c r="J7" s="530"/>
      <c r="K7" s="182"/>
    </row>
    <row r="8" spans="1:11">
      <c r="A8" s="526"/>
      <c r="B8" s="526"/>
      <c r="C8" s="527"/>
      <c r="D8" s="527"/>
      <c r="E8" s="529"/>
      <c r="F8" s="529"/>
      <c r="G8" s="529"/>
      <c r="H8" s="529"/>
      <c r="I8" s="530"/>
      <c r="J8" s="530"/>
      <c r="K8" s="182"/>
    </row>
    <row r="9" spans="1:11">
      <c r="A9" s="526"/>
      <c r="B9" s="526"/>
      <c r="C9" s="527"/>
      <c r="D9" s="527"/>
      <c r="E9" s="529"/>
      <c r="F9" s="529"/>
      <c r="G9" s="529"/>
      <c r="H9" s="529"/>
      <c r="I9" s="530"/>
      <c r="J9" s="530"/>
      <c r="K9" s="183"/>
    </row>
    <row r="10" spans="1:11">
      <c r="A10" s="526"/>
      <c r="B10" s="526"/>
      <c r="C10" s="527"/>
      <c r="D10" s="527"/>
      <c r="E10" s="529"/>
      <c r="F10" s="529"/>
      <c r="G10" s="529"/>
      <c r="H10" s="529"/>
      <c r="I10" s="530"/>
      <c r="J10" s="530"/>
      <c r="K10" s="181"/>
    </row>
    <row r="11" spans="1:11">
      <c r="A11" s="524" t="s">
        <v>1238</v>
      </c>
      <c r="B11" s="524"/>
      <c r="C11" s="184"/>
      <c r="D11" s="185">
        <v>213418</v>
      </c>
      <c r="E11" s="185"/>
      <c r="F11" s="185">
        <v>46935</v>
      </c>
      <c r="G11" s="185"/>
      <c r="H11" s="199">
        <v>7837</v>
      </c>
      <c r="I11" s="185"/>
      <c r="J11" s="185">
        <v>158646</v>
      </c>
      <c r="K11" s="181"/>
    </row>
    <row r="12" spans="1:11">
      <c r="A12" s="523" t="s">
        <v>1239</v>
      </c>
      <c r="B12" s="523"/>
      <c r="C12" s="184"/>
      <c r="D12" s="185">
        <v>81202</v>
      </c>
      <c r="E12" s="186"/>
      <c r="F12" s="185">
        <v>6405</v>
      </c>
      <c r="G12" s="186"/>
      <c r="H12" s="185">
        <f>'[2]填表-總表'!F7</f>
        <v>0</v>
      </c>
      <c r="I12" s="186"/>
      <c r="J12" s="185">
        <v>74797</v>
      </c>
      <c r="K12" s="181"/>
    </row>
    <row r="13" spans="1:11">
      <c r="A13" s="523" t="s">
        <v>1240</v>
      </c>
      <c r="B13" s="523"/>
      <c r="C13" s="184"/>
      <c r="D13" s="185">
        <v>45516</v>
      </c>
      <c r="E13" s="187"/>
      <c r="F13" s="185">
        <v>4381</v>
      </c>
      <c r="G13" s="187"/>
      <c r="H13" s="199">
        <v>400</v>
      </c>
      <c r="I13" s="187"/>
      <c r="J13" s="185">
        <v>40735</v>
      </c>
      <c r="K13" s="181"/>
    </row>
    <row r="14" spans="1:11">
      <c r="A14" s="523" t="s">
        <v>1241</v>
      </c>
      <c r="B14" s="523"/>
      <c r="C14" s="184"/>
      <c r="D14" s="185">
        <v>1950</v>
      </c>
      <c r="E14" s="187"/>
      <c r="F14" s="185">
        <v>1950</v>
      </c>
      <c r="G14" s="187"/>
      <c r="H14" s="185">
        <f>'[2]填表-總表'!H7</f>
        <v>0</v>
      </c>
      <c r="I14" s="187"/>
      <c r="J14" s="185">
        <f>'[2]填表-總表'!H8+'[2]填表-總表'!H13+'[2]填表-總表'!H20</f>
        <v>0</v>
      </c>
      <c r="K14" s="181"/>
    </row>
    <row r="15" spans="1:11">
      <c r="A15" s="523" t="s">
        <v>1242</v>
      </c>
      <c r="B15" s="523"/>
      <c r="C15" s="184"/>
      <c r="D15" s="185">
        <v>7007</v>
      </c>
      <c r="E15" s="187"/>
      <c r="F15" s="185">
        <v>1568</v>
      </c>
      <c r="G15" s="187"/>
      <c r="H15" s="185">
        <f>'[2]填表-總表'!I7</f>
        <v>0</v>
      </c>
      <c r="I15" s="187"/>
      <c r="J15" s="185">
        <v>5439</v>
      </c>
      <c r="K15" s="181"/>
    </row>
    <row r="16" spans="1:11">
      <c r="A16" s="523" t="s">
        <v>1243</v>
      </c>
      <c r="B16" s="523"/>
      <c r="C16" s="184"/>
      <c r="D16" s="185">
        <v>2745</v>
      </c>
      <c r="E16" s="187"/>
      <c r="F16" s="185">
        <v>2327</v>
      </c>
      <c r="G16" s="187"/>
      <c r="H16" s="199">
        <v>253</v>
      </c>
      <c r="I16" s="187"/>
      <c r="J16" s="185">
        <v>165</v>
      </c>
      <c r="K16" s="181"/>
    </row>
    <row r="17" spans="1:11">
      <c r="A17" s="523" t="s">
        <v>1271</v>
      </c>
      <c r="B17" s="523"/>
      <c r="C17" s="184"/>
      <c r="D17" s="185">
        <v>7155</v>
      </c>
      <c r="E17" s="187"/>
      <c r="F17" s="185">
        <v>7155</v>
      </c>
      <c r="G17" s="187"/>
      <c r="H17" s="185">
        <f>'[2]填表-總表'!K7</f>
        <v>0</v>
      </c>
      <c r="I17" s="187"/>
      <c r="J17" s="199" t="s">
        <v>1270</v>
      </c>
      <c r="K17" s="181"/>
    </row>
    <row r="18" spans="1:11">
      <c r="A18" s="523" t="s">
        <v>1244</v>
      </c>
      <c r="B18" s="523"/>
      <c r="C18" s="184"/>
      <c r="D18" s="185">
        <v>34370</v>
      </c>
      <c r="E18" s="187"/>
      <c r="F18" s="185">
        <v>7433</v>
      </c>
      <c r="G18" s="187"/>
      <c r="H18" s="199">
        <v>627</v>
      </c>
      <c r="I18" s="187"/>
      <c r="J18" s="185">
        <v>26310</v>
      </c>
    </row>
    <row r="19" spans="1:11">
      <c r="A19" s="523" t="s">
        <v>1245</v>
      </c>
      <c r="B19" s="523"/>
      <c r="C19" s="184"/>
      <c r="D19" s="185">
        <f t="shared" ref="D19:D34" si="0">F19+H19+J19</f>
        <v>0</v>
      </c>
      <c r="E19" s="187"/>
      <c r="F19" s="185">
        <f>'[2]填表-總表'!M6</f>
        <v>0</v>
      </c>
      <c r="G19" s="187"/>
      <c r="H19" s="185">
        <f>'[2]填表-總表'!M7</f>
        <v>0</v>
      </c>
      <c r="I19" s="187"/>
      <c r="J19" s="185">
        <f>'[2]填表-總表'!M8+'[2]填表-總表'!M13+'[2]填表-總表'!M20</f>
        <v>0</v>
      </c>
    </row>
    <row r="20" spans="1:11">
      <c r="A20" s="523" t="s">
        <v>1246</v>
      </c>
      <c r="B20" s="523"/>
      <c r="C20" s="184"/>
      <c r="D20" s="185">
        <v>2517</v>
      </c>
      <c r="E20" s="187"/>
      <c r="F20" s="185">
        <v>2517</v>
      </c>
      <c r="G20" s="187"/>
      <c r="H20" s="185">
        <f>'[2]填表-總表'!N7</f>
        <v>0</v>
      </c>
      <c r="I20" s="187"/>
      <c r="J20" s="199" t="s">
        <v>1270</v>
      </c>
    </row>
    <row r="21" spans="1:11">
      <c r="A21" s="523" t="s">
        <v>1247</v>
      </c>
      <c r="B21" s="523"/>
      <c r="C21" s="184"/>
      <c r="D21" s="185">
        <v>585</v>
      </c>
      <c r="E21" s="187"/>
      <c r="F21" s="185">
        <v>585</v>
      </c>
      <c r="G21" s="187"/>
      <c r="H21" s="185">
        <f>'[2]填表-總表'!O7</f>
        <v>0</v>
      </c>
      <c r="I21" s="187"/>
      <c r="J21" s="185">
        <f>'[2]填表-總表'!O8+'[2]填表-總表'!O13+'[2]填表-總表'!O20</f>
        <v>0</v>
      </c>
    </row>
    <row r="22" spans="1:11">
      <c r="A22" s="521" t="s">
        <v>1248</v>
      </c>
      <c r="B22" s="521"/>
      <c r="C22" s="184"/>
      <c r="D22" s="185">
        <v>28770</v>
      </c>
      <c r="E22" s="187"/>
      <c r="F22" s="185">
        <v>11940</v>
      </c>
      <c r="G22" s="187"/>
      <c r="H22" s="199">
        <v>5850</v>
      </c>
      <c r="I22" s="187"/>
      <c r="J22" s="185">
        <v>10980</v>
      </c>
    </row>
    <row r="23" spans="1:11">
      <c r="A23" s="521" t="s">
        <v>1249</v>
      </c>
      <c r="B23" s="521"/>
      <c r="C23" s="184"/>
      <c r="D23" s="185">
        <f t="shared" si="0"/>
        <v>0</v>
      </c>
      <c r="E23" s="187"/>
      <c r="F23" s="185">
        <f>'[2]填表-總表'!T6</f>
        <v>0</v>
      </c>
      <c r="G23" s="187"/>
      <c r="H23" s="185">
        <f>'[2]填表-總表'!T7</f>
        <v>0</v>
      </c>
      <c r="I23" s="187"/>
      <c r="J23" s="185">
        <f>'[2]填表-總表'!T8+'[2]填表-總表'!T13+'[2]填表-總表'!T20</f>
        <v>0</v>
      </c>
    </row>
    <row r="24" spans="1:11">
      <c r="A24" s="521" t="s">
        <v>1250</v>
      </c>
      <c r="B24" s="521"/>
      <c r="C24" s="184"/>
      <c r="D24" s="199" t="s">
        <v>1270</v>
      </c>
      <c r="E24" s="188"/>
      <c r="F24" s="199" t="s">
        <v>1270</v>
      </c>
      <c r="G24" s="187"/>
      <c r="H24" s="185">
        <f>'[2]填表-總表'!U7</f>
        <v>0</v>
      </c>
      <c r="I24" s="187"/>
      <c r="J24" s="185">
        <f>'[2]填表-總表'!U8+'[2]填表-總表'!U13+'[2]填表-總表'!U20</f>
        <v>0</v>
      </c>
    </row>
    <row r="25" spans="1:11">
      <c r="A25" s="521" t="s">
        <v>1251</v>
      </c>
      <c r="B25" s="521"/>
      <c r="C25" s="184"/>
      <c r="D25" s="185">
        <f t="shared" si="0"/>
        <v>0</v>
      </c>
      <c r="E25" s="187"/>
      <c r="F25" s="185">
        <f>'[2]填表-總表'!V6</f>
        <v>0</v>
      </c>
      <c r="G25" s="187"/>
      <c r="H25" s="187">
        <f>'[2]填表-總表'!V7</f>
        <v>0</v>
      </c>
      <c r="I25" s="187"/>
      <c r="J25" s="187">
        <f>'[2]填表-總表'!V8+'[2]填表-總表'!V13+'[2]填表-總表'!V20</f>
        <v>0</v>
      </c>
    </row>
    <row r="26" spans="1:11">
      <c r="A26" s="521" t="s">
        <v>1252</v>
      </c>
      <c r="B26" s="521"/>
      <c r="C26" s="184"/>
      <c r="D26" s="185">
        <f t="shared" si="0"/>
        <v>0</v>
      </c>
      <c r="E26" s="187"/>
      <c r="F26" s="185">
        <f>'[2]填表-總表'!W6</f>
        <v>0</v>
      </c>
      <c r="G26" s="187"/>
      <c r="H26" s="187">
        <f>'[2]填表-總表'!W7</f>
        <v>0</v>
      </c>
      <c r="I26" s="187"/>
      <c r="J26" s="187">
        <f>'[2]填表-總表'!W8+'[2]填表-總表'!W13+'[2]填表-總表'!W20</f>
        <v>0</v>
      </c>
    </row>
    <row r="27" spans="1:11">
      <c r="A27" s="521" t="s">
        <v>1253</v>
      </c>
      <c r="B27" s="521"/>
      <c r="C27" s="184"/>
      <c r="D27" s="185">
        <v>642</v>
      </c>
      <c r="E27" s="187"/>
      <c r="F27" s="185">
        <v>582</v>
      </c>
      <c r="G27" s="187"/>
      <c r="H27" s="187">
        <f>'[2]填表-總表'!X7</f>
        <v>0</v>
      </c>
      <c r="I27" s="187"/>
      <c r="J27" s="187">
        <v>60</v>
      </c>
    </row>
    <row r="28" spans="1:11">
      <c r="A28" s="521" t="s">
        <v>1254</v>
      </c>
      <c r="B28" s="521"/>
      <c r="C28" s="184"/>
      <c r="D28" s="185">
        <v>252</v>
      </c>
      <c r="E28" s="188"/>
      <c r="F28" s="185">
        <v>92</v>
      </c>
      <c r="G28" s="188"/>
      <c r="H28" s="188">
        <f>'[2]填表-總表'!Y7</f>
        <v>0</v>
      </c>
      <c r="I28" s="188"/>
      <c r="J28" s="188">
        <v>160</v>
      </c>
    </row>
    <row r="29" spans="1:11">
      <c r="A29" s="521" t="s">
        <v>1255</v>
      </c>
      <c r="B29" s="521"/>
      <c r="C29" s="184"/>
      <c r="D29" s="185">
        <f t="shared" si="0"/>
        <v>0</v>
      </c>
      <c r="E29" s="188"/>
      <c r="F29" s="185">
        <f>'[2]填表-總表'!Z6</f>
        <v>0</v>
      </c>
      <c r="G29" s="188"/>
      <c r="H29" s="188">
        <f>'[2]填表-總表'!Z7</f>
        <v>0</v>
      </c>
      <c r="I29" s="188"/>
      <c r="J29" s="188">
        <f>'[2]填表-總表'!Z8+'[2]填表-總表'!Z13+'[2]填表-總表'!Z20</f>
        <v>0</v>
      </c>
    </row>
    <row r="30" spans="1:11">
      <c r="A30" s="521" t="s">
        <v>1256</v>
      </c>
      <c r="B30" s="521"/>
      <c r="C30" s="184"/>
      <c r="D30" s="189">
        <f t="shared" si="0"/>
        <v>0</v>
      </c>
      <c r="E30" s="188"/>
      <c r="F30" s="189">
        <f>'[2]填表-總表'!AA6</f>
        <v>0</v>
      </c>
      <c r="G30" s="188"/>
      <c r="H30" s="188">
        <f>'[2]填表-總表'!AA7</f>
        <v>0</v>
      </c>
      <c r="I30" s="188"/>
      <c r="J30" s="188">
        <f>'[2]填表-總表'!AA8+'[2]填表-總表'!AA13+'[2]填表-總表'!AA20</f>
        <v>0</v>
      </c>
    </row>
    <row r="31" spans="1:11">
      <c r="A31" s="521" t="s">
        <v>1257</v>
      </c>
      <c r="B31" s="521"/>
      <c r="C31" s="184"/>
      <c r="D31" s="200">
        <v>707</v>
      </c>
      <c r="E31" s="188"/>
      <c r="F31" s="200" t="s">
        <v>1270</v>
      </c>
      <c r="G31" s="188"/>
      <c r="H31" s="187">
        <v>707</v>
      </c>
      <c r="I31" s="188"/>
      <c r="J31" s="188">
        <f>'[2]填表-總表'!AB8+'[2]填表-總表'!AB13+'[2]填表-總表'!AB20</f>
        <v>0</v>
      </c>
    </row>
    <row r="32" spans="1:11">
      <c r="A32" s="521" t="s">
        <v>1258</v>
      </c>
      <c r="B32" s="521"/>
      <c r="C32" s="184"/>
      <c r="D32" s="199" t="s">
        <v>1270</v>
      </c>
      <c r="E32" s="188"/>
      <c r="F32" s="199" t="s">
        <v>1270</v>
      </c>
      <c r="G32" s="188"/>
      <c r="H32" s="188">
        <f>'[2]填表-總表'!AC7</f>
        <v>0</v>
      </c>
      <c r="I32" s="188"/>
      <c r="J32" s="188">
        <f>'[2]填表-總表'!AC8+'[2]填表-總表'!AC13+'[2]填表-總表'!AC20</f>
        <v>0</v>
      </c>
    </row>
    <row r="33" spans="1:10">
      <c r="A33" s="521" t="s">
        <v>1259</v>
      </c>
      <c r="B33" s="521"/>
      <c r="C33" s="184"/>
      <c r="D33" s="185">
        <f t="shared" si="0"/>
        <v>0</v>
      </c>
      <c r="E33" s="188"/>
      <c r="F33" s="185">
        <f>'[2]填表-總表'!AD6</f>
        <v>0</v>
      </c>
      <c r="G33" s="188"/>
      <c r="H33" s="188">
        <f>'[2]填表-總表'!AD7</f>
        <v>0</v>
      </c>
      <c r="I33" s="188"/>
      <c r="J33" s="188">
        <f>'[2]填表-總表'!AD8+'[2]填表-總表'!AD13+'[2]填表-總表'!AD20</f>
        <v>0</v>
      </c>
    </row>
    <row r="34" spans="1:10">
      <c r="A34" s="522" t="s">
        <v>1260</v>
      </c>
      <c r="B34" s="522"/>
      <c r="C34" s="190"/>
      <c r="D34" s="191">
        <f t="shared" si="0"/>
        <v>0</v>
      </c>
      <c r="E34" s="192"/>
      <c r="F34" s="191">
        <f>'[2]填表-總表'!AE6</f>
        <v>0</v>
      </c>
      <c r="G34" s="192"/>
      <c r="H34" s="192">
        <f>'[2]填表-總表'!AE7</f>
        <v>0</v>
      </c>
      <c r="I34" s="192"/>
      <c r="J34" s="192">
        <f>'[2]填表-總表'!AE8+'[2]填表-總表'!AE13+'[2]填表-總表'!AE20</f>
        <v>0</v>
      </c>
    </row>
    <row r="35" spans="1:10">
      <c r="A35" s="193" t="s">
        <v>1261</v>
      </c>
      <c r="B35" s="194" t="s">
        <v>1262</v>
      </c>
      <c r="C35" s="195"/>
      <c r="D35" s="196" t="s">
        <v>1263</v>
      </c>
      <c r="E35" s="195"/>
      <c r="F35" s="195"/>
      <c r="G35" s="195" t="s">
        <v>1264</v>
      </c>
      <c r="H35" s="177"/>
      <c r="I35" s="195" t="s">
        <v>1265</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1535</v>
      </c>
    </row>
    <row r="38" spans="1:10">
      <c r="A38" s="197" t="s">
        <v>1266</v>
      </c>
      <c r="B38" s="198"/>
      <c r="C38" s="177"/>
      <c r="D38" s="177"/>
      <c r="E38" s="177"/>
      <c r="F38" s="177"/>
      <c r="G38" s="177"/>
      <c r="H38" s="177"/>
      <c r="I38" s="177"/>
      <c r="J38" s="177"/>
    </row>
    <row r="39" spans="1:10">
      <c r="A39" s="197" t="s">
        <v>1267</v>
      </c>
      <c r="B39" s="198"/>
      <c r="C39" s="177"/>
      <c r="D39" s="177"/>
      <c r="E39" s="177"/>
      <c r="F39" s="177"/>
      <c r="G39" s="177"/>
      <c r="H39" s="177"/>
      <c r="I39" s="177"/>
      <c r="J39" s="177"/>
    </row>
    <row r="40" spans="1:10">
      <c r="A40" s="197" t="s">
        <v>1268</v>
      </c>
      <c r="B40" s="198"/>
      <c r="C40" s="177"/>
      <c r="D40" s="177"/>
      <c r="E40" s="177"/>
      <c r="F40" s="177"/>
      <c r="G40" s="177"/>
      <c r="H40" s="177"/>
      <c r="I40" s="177"/>
      <c r="J40" s="177"/>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E07AE71D-B2A5-44A6-9DA5-9C6B297A32B4}"/>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29E-CDC3-46D5-96F4-5CF3B8714A55}">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1274</v>
      </c>
      <c r="B1" s="202"/>
      <c r="C1" s="202"/>
      <c r="D1" s="201" t="s">
        <v>1103</v>
      </c>
      <c r="E1" s="552" t="s">
        <v>1275</v>
      </c>
      <c r="F1" s="553"/>
    </row>
    <row r="2" spans="1:7" ht="17.25" thickBot="1">
      <c r="A2" s="201" t="s">
        <v>1276</v>
      </c>
      <c r="B2" s="203" t="s">
        <v>1277</v>
      </c>
      <c r="C2" s="204"/>
      <c r="D2" s="201" t="s">
        <v>1278</v>
      </c>
      <c r="E2" s="552" t="s">
        <v>1279</v>
      </c>
      <c r="F2" s="553"/>
      <c r="G2" s="205" t="s">
        <v>1280</v>
      </c>
    </row>
    <row r="3" spans="1:7" ht="27.75">
      <c r="A3" s="554" t="s">
        <v>1281</v>
      </c>
      <c r="B3" s="554"/>
      <c r="C3" s="554"/>
      <c r="D3" s="554"/>
      <c r="E3" s="554"/>
      <c r="F3" s="554"/>
      <c r="G3" s="202"/>
    </row>
    <row r="4" spans="1:7">
      <c r="A4" s="555"/>
      <c r="B4" s="555"/>
      <c r="C4" s="555"/>
      <c r="D4" s="555"/>
      <c r="E4" s="555"/>
      <c r="F4" s="555"/>
      <c r="G4" s="202"/>
    </row>
    <row r="5" spans="1:7" ht="17.25" thickBot="1">
      <c r="A5" s="556" t="s">
        <v>1311</v>
      </c>
      <c r="B5" s="556"/>
      <c r="C5" s="556"/>
      <c r="D5" s="556"/>
      <c r="E5" s="556"/>
      <c r="F5" s="556"/>
      <c r="G5" s="202"/>
    </row>
    <row r="6" spans="1:7">
      <c r="A6" s="557" t="s">
        <v>1282</v>
      </c>
      <c r="B6" s="557"/>
      <c r="C6" s="558"/>
      <c r="D6" s="561" t="s">
        <v>1283</v>
      </c>
      <c r="E6" s="206"/>
      <c r="F6" s="563" t="s">
        <v>1284</v>
      </c>
      <c r="G6" s="202"/>
    </row>
    <row r="7" spans="1:7" ht="78.75" thickBot="1">
      <c r="A7" s="559"/>
      <c r="B7" s="559"/>
      <c r="C7" s="560"/>
      <c r="D7" s="562"/>
      <c r="E7" s="207" t="s">
        <v>1285</v>
      </c>
      <c r="F7" s="564"/>
      <c r="G7" s="202"/>
    </row>
    <row r="8" spans="1:7" ht="19.5">
      <c r="A8" s="540" t="s">
        <v>1286</v>
      </c>
      <c r="B8" s="542" t="s">
        <v>1287</v>
      </c>
      <c r="C8" s="543"/>
      <c r="D8" s="229">
        <v>109.62</v>
      </c>
      <c r="E8" s="208"/>
      <c r="F8" s="209">
        <v>1.21</v>
      </c>
      <c r="G8" s="202"/>
    </row>
    <row r="9" spans="1:7" ht="19.5">
      <c r="A9" s="540"/>
      <c r="B9" s="544" t="s">
        <v>1288</v>
      </c>
      <c r="C9" s="545"/>
      <c r="D9" s="217">
        <v>109.62</v>
      </c>
      <c r="E9" s="211"/>
      <c r="F9" s="212">
        <v>1.21</v>
      </c>
      <c r="G9" s="202"/>
    </row>
    <row r="10" spans="1:7" ht="19.5">
      <c r="A10" s="540"/>
      <c r="B10" s="546" t="s">
        <v>1289</v>
      </c>
      <c r="C10" s="547"/>
      <c r="D10" s="210"/>
      <c r="E10" s="211"/>
      <c r="F10" s="213"/>
      <c r="G10" s="202"/>
    </row>
    <row r="11" spans="1:7" ht="19.5">
      <c r="A11" s="541"/>
      <c r="B11" s="537" t="s">
        <v>1290</v>
      </c>
      <c r="C11" s="548"/>
      <c r="D11" s="210"/>
      <c r="E11" s="211"/>
      <c r="F11" s="213"/>
      <c r="G11" s="202"/>
    </row>
    <row r="12" spans="1:7" ht="19.5">
      <c r="A12" s="549" t="s">
        <v>1291</v>
      </c>
      <c r="B12" s="546" t="s">
        <v>1287</v>
      </c>
      <c r="C12" s="547"/>
      <c r="D12" s="210"/>
      <c r="E12" s="211"/>
      <c r="F12" s="213"/>
      <c r="G12" s="202"/>
    </row>
    <row r="13" spans="1:7" ht="19.5">
      <c r="A13" s="550"/>
      <c r="B13" s="546" t="s">
        <v>1292</v>
      </c>
      <c r="C13" s="547"/>
      <c r="D13" s="217">
        <v>109.62</v>
      </c>
      <c r="E13" s="211"/>
      <c r="F13" s="215"/>
      <c r="G13" s="202"/>
    </row>
    <row r="14" spans="1:7" ht="19.5">
      <c r="A14" s="550"/>
      <c r="B14" s="546" t="s">
        <v>1293</v>
      </c>
      <c r="C14" s="547"/>
      <c r="D14" s="217">
        <v>109.62</v>
      </c>
      <c r="E14" s="211"/>
      <c r="F14" s="215"/>
      <c r="G14" s="202"/>
    </row>
    <row r="15" spans="1:7" ht="19.5">
      <c r="A15" s="550"/>
      <c r="B15" s="535" t="s">
        <v>1294</v>
      </c>
      <c r="C15" s="216" t="s">
        <v>1295</v>
      </c>
      <c r="D15" s="230">
        <v>286.87</v>
      </c>
      <c r="E15" s="208"/>
      <c r="F15" s="231">
        <v>1.21</v>
      </c>
      <c r="G15" s="202"/>
    </row>
    <row r="16" spans="1:7" ht="19.5">
      <c r="A16" s="550"/>
      <c r="B16" s="535"/>
      <c r="C16" s="214" t="s">
        <v>1297</v>
      </c>
      <c r="D16" s="217">
        <v>109.62</v>
      </c>
      <c r="E16" s="211"/>
      <c r="F16" s="232">
        <v>1.21</v>
      </c>
      <c r="G16" s="202"/>
    </row>
    <row r="17" spans="1:7" ht="19.5">
      <c r="A17" s="550"/>
      <c r="B17" s="536"/>
      <c r="C17" s="214" t="s">
        <v>1298</v>
      </c>
      <c r="D17" s="217">
        <v>177.25</v>
      </c>
      <c r="E17" s="211"/>
      <c r="F17" s="215"/>
      <c r="G17" s="202"/>
    </row>
    <row r="18" spans="1:7" ht="19.5">
      <c r="A18" s="550"/>
      <c r="B18" s="534" t="s">
        <v>1299</v>
      </c>
      <c r="C18" s="214" t="s">
        <v>1295</v>
      </c>
      <c r="D18" s="217"/>
      <c r="E18" s="211"/>
      <c r="F18" s="215"/>
      <c r="G18" s="202"/>
    </row>
    <row r="19" spans="1:7" ht="19.5">
      <c r="A19" s="550"/>
      <c r="B19" s="535"/>
      <c r="C19" s="214" t="s">
        <v>1297</v>
      </c>
      <c r="D19" s="218" t="s">
        <v>1270</v>
      </c>
      <c r="E19" s="211"/>
      <c r="F19" s="215"/>
      <c r="G19" s="202"/>
    </row>
    <row r="20" spans="1:7" ht="19.5">
      <c r="A20" s="550"/>
      <c r="B20" s="536"/>
      <c r="C20" s="214" t="s">
        <v>1298</v>
      </c>
      <c r="D20" s="219" t="s">
        <v>1296</v>
      </c>
      <c r="E20" s="211"/>
      <c r="F20" s="215"/>
      <c r="G20" s="202"/>
    </row>
    <row r="21" spans="1:7" ht="19.5">
      <c r="A21" s="550"/>
      <c r="B21" s="537" t="s">
        <v>1300</v>
      </c>
      <c r="C21" s="214" t="s">
        <v>1301</v>
      </c>
      <c r="D21" s="220"/>
      <c r="E21" s="220"/>
      <c r="F21" s="213"/>
      <c r="G21" s="202"/>
    </row>
    <row r="22" spans="1:7" ht="19.5">
      <c r="A22" s="550"/>
      <c r="B22" s="537"/>
      <c r="C22" s="214" t="s">
        <v>1302</v>
      </c>
      <c r="D22" s="220"/>
      <c r="E22" s="220"/>
      <c r="F22" s="213"/>
      <c r="G22" s="202"/>
    </row>
    <row r="23" spans="1:7" ht="19.5">
      <c r="A23" s="551"/>
      <c r="B23" s="537"/>
      <c r="C23" s="214" t="s">
        <v>1303</v>
      </c>
      <c r="D23" s="220"/>
      <c r="E23" s="220"/>
      <c r="F23" s="212"/>
      <c r="G23" s="202"/>
    </row>
    <row r="24" spans="1:7" ht="20.25" thickBot="1">
      <c r="A24" s="538" t="s">
        <v>1304</v>
      </c>
      <c r="B24" s="538"/>
      <c r="C24" s="539"/>
      <c r="D24" s="221"/>
      <c r="E24" s="222"/>
      <c r="F24" s="223"/>
      <c r="G24" s="202"/>
    </row>
    <row r="25" spans="1:7">
      <c r="A25" s="224" t="s">
        <v>1214</v>
      </c>
      <c r="B25" s="202" t="s">
        <v>1305</v>
      </c>
      <c r="C25" s="202" t="s">
        <v>1306</v>
      </c>
      <c r="D25" s="202" t="s">
        <v>1307</v>
      </c>
      <c r="E25" s="224"/>
      <c r="F25" s="225"/>
      <c r="G25" s="202"/>
    </row>
    <row r="26" spans="1:7">
      <c r="A26" s="226"/>
      <c r="B26" s="226"/>
      <c r="C26" s="226" t="s">
        <v>1308</v>
      </c>
      <c r="D26" s="226"/>
      <c r="E26" s="226"/>
      <c r="F26" s="227" t="s">
        <v>1312</v>
      </c>
      <c r="G26" s="202"/>
    </row>
    <row r="27" spans="1:7">
      <c r="A27" s="202"/>
      <c r="B27" s="202"/>
      <c r="C27" s="225"/>
      <c r="D27" s="202"/>
      <c r="E27" s="202"/>
      <c r="F27" s="225"/>
      <c r="G27" s="202"/>
    </row>
    <row r="28" spans="1:7">
      <c r="A28" s="202"/>
      <c r="B28" s="202"/>
      <c r="C28" s="225"/>
      <c r="D28" s="202"/>
      <c r="E28" s="202"/>
      <c r="F28" s="225"/>
      <c r="G28" s="202"/>
    </row>
    <row r="29" spans="1:7">
      <c r="A29" s="228" t="s">
        <v>1309</v>
      </c>
      <c r="B29" s="202"/>
      <c r="C29" s="225"/>
      <c r="D29" s="202"/>
      <c r="E29" s="202"/>
      <c r="F29" s="225"/>
      <c r="G29" s="202"/>
    </row>
    <row r="30" spans="1:7">
      <c r="A30" s="228" t="s">
        <v>1310</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24CDD85C-4CDC-441E-95DE-11F1E333FD68}"/>
    <hyperlink ref="G2" location="預告統計資料發布時間表!A1" display="返回發佈時間表" xr:uid="{100F9521-0D9D-4717-AFFB-3AB66C1EB482}"/>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5A4D-6951-4764-B460-DE805AD09102}">
  <dimension ref="A1:G30"/>
  <sheetViews>
    <sheetView workbookViewId="0">
      <selection activeCell="G2" sqref="G2"/>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1274</v>
      </c>
      <c r="B1" s="202"/>
      <c r="C1" s="202"/>
      <c r="D1" s="201" t="s">
        <v>1103</v>
      </c>
      <c r="E1" s="552" t="s">
        <v>1275</v>
      </c>
      <c r="F1" s="553"/>
    </row>
    <row r="2" spans="1:7" ht="17.25" thickBot="1">
      <c r="A2" s="201" t="s">
        <v>1276</v>
      </c>
      <c r="B2" s="203" t="s">
        <v>1277</v>
      </c>
      <c r="C2" s="204"/>
      <c r="D2" s="201" t="s">
        <v>1278</v>
      </c>
      <c r="E2" s="552" t="s">
        <v>1279</v>
      </c>
      <c r="F2" s="553"/>
      <c r="G2" s="205" t="s">
        <v>1280</v>
      </c>
    </row>
    <row r="3" spans="1:7" ht="27.75">
      <c r="A3" s="554" t="s">
        <v>1281</v>
      </c>
      <c r="B3" s="554"/>
      <c r="C3" s="554"/>
      <c r="D3" s="554"/>
      <c r="E3" s="554"/>
      <c r="F3" s="554"/>
      <c r="G3" s="202"/>
    </row>
    <row r="4" spans="1:7">
      <c r="A4" s="555"/>
      <c r="B4" s="555"/>
      <c r="C4" s="555"/>
      <c r="D4" s="555"/>
      <c r="E4" s="555"/>
      <c r="F4" s="555"/>
      <c r="G4" s="202"/>
    </row>
    <row r="5" spans="1:7" ht="17.25" thickBot="1">
      <c r="A5" s="556" t="s">
        <v>1536</v>
      </c>
      <c r="B5" s="556"/>
      <c r="C5" s="556"/>
      <c r="D5" s="556"/>
      <c r="E5" s="556"/>
      <c r="F5" s="556"/>
      <c r="G5" s="202"/>
    </row>
    <row r="6" spans="1:7">
      <c r="A6" s="557" t="s">
        <v>1282</v>
      </c>
      <c r="B6" s="557"/>
      <c r="C6" s="558"/>
      <c r="D6" s="561" t="s">
        <v>1283</v>
      </c>
      <c r="E6" s="206"/>
      <c r="F6" s="563" t="s">
        <v>1284</v>
      </c>
      <c r="G6" s="202"/>
    </row>
    <row r="7" spans="1:7" ht="78.75" thickBot="1">
      <c r="A7" s="559"/>
      <c r="B7" s="559"/>
      <c r="C7" s="560"/>
      <c r="D7" s="562"/>
      <c r="E7" s="207" t="s">
        <v>1285</v>
      </c>
      <c r="F7" s="564"/>
      <c r="G7" s="202"/>
    </row>
    <row r="8" spans="1:7" ht="19.5">
      <c r="A8" s="540" t="s">
        <v>1286</v>
      </c>
      <c r="B8" s="542" t="s">
        <v>1287</v>
      </c>
      <c r="C8" s="543"/>
      <c r="D8" s="229">
        <v>125.4</v>
      </c>
      <c r="E8" s="208"/>
      <c r="F8" s="209">
        <v>1.22</v>
      </c>
      <c r="G8" s="202"/>
    </row>
    <row r="9" spans="1:7" ht="19.5">
      <c r="A9" s="540"/>
      <c r="B9" s="544" t="s">
        <v>1288</v>
      </c>
      <c r="C9" s="545"/>
      <c r="D9" s="217">
        <v>125.4</v>
      </c>
      <c r="E9" s="211"/>
      <c r="F9" s="212">
        <v>1.22</v>
      </c>
      <c r="G9" s="202"/>
    </row>
    <row r="10" spans="1:7" ht="19.5">
      <c r="A10" s="540"/>
      <c r="B10" s="546" t="s">
        <v>1289</v>
      </c>
      <c r="C10" s="547"/>
      <c r="D10" s="210"/>
      <c r="E10" s="211"/>
      <c r="F10" s="213"/>
      <c r="G10" s="202"/>
    </row>
    <row r="11" spans="1:7" ht="19.5">
      <c r="A11" s="541"/>
      <c r="B11" s="537" t="s">
        <v>1290</v>
      </c>
      <c r="C11" s="548"/>
      <c r="D11" s="210"/>
      <c r="E11" s="211"/>
      <c r="F11" s="213"/>
      <c r="G11" s="202"/>
    </row>
    <row r="12" spans="1:7" ht="19.5">
      <c r="A12" s="549" t="s">
        <v>1291</v>
      </c>
      <c r="B12" s="546" t="s">
        <v>1287</v>
      </c>
      <c r="C12" s="547"/>
      <c r="D12" s="210"/>
      <c r="E12" s="211"/>
      <c r="F12" s="213"/>
      <c r="G12" s="202"/>
    </row>
    <row r="13" spans="1:7" ht="19.5">
      <c r="A13" s="550"/>
      <c r="B13" s="546" t="s">
        <v>1292</v>
      </c>
      <c r="C13" s="547"/>
      <c r="D13" s="217">
        <v>125.4</v>
      </c>
      <c r="E13" s="211"/>
      <c r="F13" s="232">
        <v>1.22</v>
      </c>
      <c r="G13" s="202"/>
    </row>
    <row r="14" spans="1:7" ht="19.5">
      <c r="A14" s="550"/>
      <c r="B14" s="546" t="s">
        <v>1293</v>
      </c>
      <c r="C14" s="547"/>
      <c r="D14" s="217">
        <v>125.4</v>
      </c>
      <c r="E14" s="211"/>
      <c r="F14" s="232">
        <v>1.22</v>
      </c>
      <c r="G14" s="202"/>
    </row>
    <row r="15" spans="1:7" ht="19.5">
      <c r="A15" s="550"/>
      <c r="B15" s="535" t="s">
        <v>1294</v>
      </c>
      <c r="C15" s="216" t="s">
        <v>1295</v>
      </c>
      <c r="D15" s="230"/>
      <c r="E15" s="208"/>
      <c r="F15" s="231"/>
      <c r="G15" s="202"/>
    </row>
    <row r="16" spans="1:7" ht="19.5">
      <c r="A16" s="550"/>
      <c r="B16" s="535"/>
      <c r="C16" s="214" t="s">
        <v>1297</v>
      </c>
      <c r="D16" s="217"/>
      <c r="E16" s="211"/>
      <c r="F16" s="232"/>
      <c r="G16" s="202"/>
    </row>
    <row r="17" spans="1:7" ht="19.5">
      <c r="A17" s="550"/>
      <c r="B17" s="536"/>
      <c r="C17" s="214" t="s">
        <v>1298</v>
      </c>
      <c r="D17" s="217"/>
      <c r="E17" s="211"/>
      <c r="F17" s="215"/>
      <c r="G17" s="202"/>
    </row>
    <row r="18" spans="1:7" ht="19.5">
      <c r="A18" s="550"/>
      <c r="B18" s="534" t="s">
        <v>1299</v>
      </c>
      <c r="C18" s="214" t="s">
        <v>1295</v>
      </c>
      <c r="D18" s="217"/>
      <c r="E18" s="211"/>
      <c r="F18" s="232">
        <v>1.22</v>
      </c>
      <c r="G18" s="202"/>
    </row>
    <row r="19" spans="1:7" ht="19.5">
      <c r="A19" s="550"/>
      <c r="B19" s="535"/>
      <c r="C19" s="214" t="s">
        <v>1297</v>
      </c>
      <c r="D19" s="218" t="s">
        <v>1270</v>
      </c>
      <c r="E19" s="211"/>
      <c r="F19" s="232">
        <v>1.22</v>
      </c>
      <c r="G19" s="202"/>
    </row>
    <row r="20" spans="1:7" ht="19.5">
      <c r="A20" s="550"/>
      <c r="B20" s="536"/>
      <c r="C20" s="214" t="s">
        <v>1298</v>
      </c>
      <c r="D20" s="219" t="s">
        <v>1296</v>
      </c>
      <c r="E20" s="211"/>
      <c r="F20" s="215"/>
      <c r="G20" s="202"/>
    </row>
    <row r="21" spans="1:7" ht="19.5">
      <c r="A21" s="550"/>
      <c r="B21" s="537" t="s">
        <v>1300</v>
      </c>
      <c r="C21" s="214" t="s">
        <v>1301</v>
      </c>
      <c r="D21" s="220"/>
      <c r="E21" s="220"/>
      <c r="F21" s="213"/>
      <c r="G21" s="202"/>
    </row>
    <row r="22" spans="1:7" ht="19.5">
      <c r="A22" s="550"/>
      <c r="B22" s="537"/>
      <c r="C22" s="214" t="s">
        <v>1302</v>
      </c>
      <c r="D22" s="220"/>
      <c r="E22" s="220"/>
      <c r="F22" s="213"/>
      <c r="G22" s="202"/>
    </row>
    <row r="23" spans="1:7" ht="19.5">
      <c r="A23" s="551"/>
      <c r="B23" s="537"/>
      <c r="C23" s="214" t="s">
        <v>1303</v>
      </c>
      <c r="D23" s="220"/>
      <c r="E23" s="220"/>
      <c r="F23" s="212"/>
      <c r="G23" s="202"/>
    </row>
    <row r="24" spans="1:7" ht="20.25" thickBot="1">
      <c r="A24" s="538" t="s">
        <v>1304</v>
      </c>
      <c r="B24" s="538"/>
      <c r="C24" s="539"/>
      <c r="D24" s="221"/>
      <c r="E24" s="222"/>
      <c r="F24" s="223"/>
      <c r="G24" s="202"/>
    </row>
    <row r="25" spans="1:7">
      <c r="A25" s="224" t="s">
        <v>1214</v>
      </c>
      <c r="B25" s="202" t="s">
        <v>1305</v>
      </c>
      <c r="C25" s="202" t="s">
        <v>1306</v>
      </c>
      <c r="D25" s="202" t="s">
        <v>1307</v>
      </c>
      <c r="E25" s="224"/>
      <c r="F25" s="225"/>
      <c r="G25" s="202"/>
    </row>
    <row r="26" spans="1:7">
      <c r="A26" s="226"/>
      <c r="B26" s="226"/>
      <c r="C26" s="226" t="s">
        <v>1308</v>
      </c>
      <c r="D26" s="226"/>
      <c r="E26" s="226"/>
      <c r="F26" s="227" t="s">
        <v>1537</v>
      </c>
      <c r="G26" s="202"/>
    </row>
    <row r="27" spans="1:7">
      <c r="A27" s="202"/>
      <c r="B27" s="202"/>
      <c r="C27" s="225"/>
      <c r="D27" s="202"/>
      <c r="E27" s="202"/>
      <c r="F27" s="225"/>
      <c r="G27" s="202"/>
    </row>
    <row r="28" spans="1:7">
      <c r="A28" s="202"/>
      <c r="B28" s="202"/>
      <c r="C28" s="225"/>
      <c r="D28" s="202"/>
      <c r="E28" s="202"/>
      <c r="F28" s="225"/>
      <c r="G28" s="202"/>
    </row>
    <row r="29" spans="1:7">
      <c r="A29" s="228" t="s">
        <v>1309</v>
      </c>
      <c r="B29" s="202"/>
      <c r="C29" s="225"/>
      <c r="D29" s="202"/>
      <c r="E29" s="202"/>
      <c r="F29" s="225"/>
      <c r="G29" s="202"/>
    </row>
    <row r="30" spans="1:7">
      <c r="A30" s="228" t="s">
        <v>1310</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B22EDC3D-0F91-4928-9F04-049B36A42926}"/>
    <hyperlink ref="G2" location="預告統計資料發布時間表!A1" display="返回發佈時間表" xr:uid="{64188FBF-96CB-461A-9DE5-CCA248757EA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topLeftCell="A34" workbookViewId="0">
      <selection activeCell="B1" sqref="B1"/>
    </sheetView>
  </sheetViews>
  <sheetFormatPr defaultRowHeight="16.5"/>
  <cols>
    <col min="1" max="1" width="100.625" customWidth="1"/>
  </cols>
  <sheetData>
    <row r="1" spans="1:3" ht="19.5">
      <c r="A1" s="12" t="s">
        <v>974</v>
      </c>
      <c r="B1" s="1" t="s">
        <v>18</v>
      </c>
    </row>
    <row r="2" spans="1:3" ht="19.5">
      <c r="A2" s="13" t="s">
        <v>491</v>
      </c>
    </row>
    <row r="3" spans="1:3" ht="19.5">
      <c r="A3" s="13" t="s">
        <v>23</v>
      </c>
    </row>
    <row r="4" spans="1:3" ht="19.5">
      <c r="A4" s="14" t="s">
        <v>1</v>
      </c>
    </row>
    <row r="5" spans="1:3" ht="19.5">
      <c r="A5" s="105" t="s">
        <v>962</v>
      </c>
    </row>
    <row r="6" spans="1:3" ht="19.5">
      <c r="A6" s="105" t="s">
        <v>963</v>
      </c>
    </row>
    <row r="7" spans="1:3" ht="19.5">
      <c r="A7" s="105" t="s">
        <v>964</v>
      </c>
    </row>
    <row r="8" spans="1:3" ht="19.5">
      <c r="A8" s="105" t="s">
        <v>959</v>
      </c>
    </row>
    <row r="9" spans="1:3" ht="19.5">
      <c r="A9" s="105" t="s">
        <v>965</v>
      </c>
    </row>
    <row r="10" spans="1:3" ht="19.5">
      <c r="A10" s="14" t="s">
        <v>2</v>
      </c>
    </row>
    <row r="11" spans="1:3" ht="19.5">
      <c r="A11" s="9" t="s">
        <v>19</v>
      </c>
    </row>
    <row r="12" spans="1:3" ht="97.5">
      <c r="A12" s="106" t="s">
        <v>967</v>
      </c>
    </row>
    <row r="13" spans="1:3" ht="19.5">
      <c r="A13" s="14" t="s">
        <v>4</v>
      </c>
      <c r="C13" s="11"/>
    </row>
    <row r="14" spans="1:3" ht="19.5">
      <c r="A14" s="10" t="s">
        <v>393</v>
      </c>
    </row>
    <row r="15" spans="1:3" ht="19.5">
      <c r="A15" s="10" t="s">
        <v>453</v>
      </c>
    </row>
    <row r="16" spans="1:3" ht="19.5">
      <c r="A16" s="9" t="s">
        <v>5</v>
      </c>
    </row>
    <row r="17" spans="1:1" ht="117">
      <c r="A17" s="19" t="s">
        <v>454</v>
      </c>
    </row>
    <row r="18" spans="1:1" ht="58.5">
      <c r="A18" s="19" t="s">
        <v>455</v>
      </c>
    </row>
    <row r="19" spans="1:1" ht="58.5">
      <c r="A19" s="19" t="s">
        <v>456</v>
      </c>
    </row>
    <row r="20" spans="1:1" ht="58.5">
      <c r="A20" s="19" t="s">
        <v>457</v>
      </c>
    </row>
    <row r="21" spans="1:1" ht="39">
      <c r="A21" s="19" t="s">
        <v>458</v>
      </c>
    </row>
    <row r="22" spans="1:1" ht="39">
      <c r="A22" s="19" t="s">
        <v>459</v>
      </c>
    </row>
    <row r="23" spans="1:1" ht="58.5">
      <c r="A23" s="19" t="s">
        <v>463</v>
      </c>
    </row>
    <row r="24" spans="1:1" ht="39">
      <c r="A24" s="19" t="s">
        <v>461</v>
      </c>
    </row>
    <row r="25" spans="1:1" ht="58.5">
      <c r="A25" s="19" t="s">
        <v>460</v>
      </c>
    </row>
    <row r="26" spans="1:1" ht="58.5">
      <c r="A26" s="19" t="s">
        <v>462</v>
      </c>
    </row>
    <row r="27" spans="1:1" ht="19.5">
      <c r="A27" s="19" t="s">
        <v>464</v>
      </c>
    </row>
    <row r="28" spans="1:1" ht="19.5">
      <c r="A28" s="19" t="s">
        <v>465</v>
      </c>
    </row>
    <row r="29" spans="1:1" ht="19.5">
      <c r="A29" s="19" t="s">
        <v>466</v>
      </c>
    </row>
    <row r="30" spans="1:1" ht="78">
      <c r="A30" s="19" t="s">
        <v>467</v>
      </c>
    </row>
    <row r="31" spans="1:1" ht="39">
      <c r="A31" s="19" t="s">
        <v>468</v>
      </c>
    </row>
    <row r="32" spans="1:1" ht="19.5">
      <c r="A32" s="9" t="s">
        <v>24</v>
      </c>
    </row>
    <row r="33" spans="1:1" ht="117">
      <c r="A33" s="33" t="s">
        <v>469</v>
      </c>
    </row>
    <row r="34" spans="1:1" ht="19.5">
      <c r="A34" s="31" t="s">
        <v>21</v>
      </c>
    </row>
    <row r="35" spans="1:1" ht="19.5">
      <c r="A35" s="31" t="s">
        <v>230</v>
      </c>
    </row>
    <row r="36" spans="1:1" ht="19.5">
      <c r="A36" s="31" t="s">
        <v>7</v>
      </c>
    </row>
    <row r="37" spans="1:1" ht="19.5">
      <c r="A37" s="27" t="s">
        <v>8</v>
      </c>
    </row>
    <row r="38" spans="1:1" ht="39">
      <c r="A38" s="33" t="s">
        <v>392</v>
      </c>
    </row>
    <row r="39" spans="1:1" ht="39">
      <c r="A39" s="33" t="s">
        <v>22</v>
      </c>
    </row>
    <row r="40" spans="1:1" ht="19.5">
      <c r="A40" s="27" t="s">
        <v>232</v>
      </c>
    </row>
    <row r="41" spans="1:1" ht="19.5">
      <c r="A41" s="33" t="s">
        <v>138</v>
      </c>
    </row>
    <row r="42" spans="1:1" ht="19.5">
      <c r="A42" s="33" t="s">
        <v>26</v>
      </c>
    </row>
    <row r="43" spans="1:1" ht="39">
      <c r="A43" s="25" t="s">
        <v>12</v>
      </c>
    </row>
    <row r="44" spans="1:1" ht="20.25" thickBot="1">
      <c r="A44" s="16" t="s">
        <v>10</v>
      </c>
    </row>
  </sheetData>
  <phoneticPr fontId="14"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7807-3C6A-44AE-A5CA-96046180E881}">
  <dimension ref="A1:M18"/>
  <sheetViews>
    <sheetView workbookViewId="0">
      <selection activeCell="M1" sqref="M1"/>
    </sheetView>
  </sheetViews>
  <sheetFormatPr defaultRowHeight="16.5"/>
  <sheetData>
    <row r="1" spans="1:13" ht="17.25">
      <c r="A1" s="233" t="s">
        <v>1314</v>
      </c>
      <c r="B1" s="234"/>
      <c r="C1" s="235"/>
      <c r="D1" s="234"/>
      <c r="E1" s="234"/>
      <c r="F1" s="234"/>
      <c r="G1" s="235"/>
      <c r="H1" s="235"/>
      <c r="I1" s="581" t="s">
        <v>1103</v>
      </c>
      <c r="J1" s="581"/>
      <c r="K1" s="581" t="s">
        <v>1315</v>
      </c>
      <c r="L1" s="581"/>
      <c r="M1" s="236" t="s">
        <v>1316</v>
      </c>
    </row>
    <row r="2" spans="1:13" ht="19.5">
      <c r="A2" s="233" t="s">
        <v>1317</v>
      </c>
      <c r="B2" s="237" t="s">
        <v>1318</v>
      </c>
      <c r="C2" s="235"/>
      <c r="D2" s="238"/>
      <c r="E2" s="238"/>
      <c r="F2" s="238"/>
      <c r="G2" s="237"/>
      <c r="H2" s="235"/>
      <c r="I2" s="581" t="s">
        <v>1319</v>
      </c>
      <c r="J2" s="581"/>
      <c r="K2" s="581" t="s">
        <v>1345</v>
      </c>
      <c r="L2" s="581"/>
      <c r="M2" s="239"/>
    </row>
    <row r="3" spans="1:13" ht="25.5">
      <c r="A3" s="582" t="s">
        <v>1320</v>
      </c>
      <c r="B3" s="583"/>
      <c r="C3" s="583"/>
      <c r="D3" s="583"/>
      <c r="E3" s="583"/>
      <c r="F3" s="583"/>
      <c r="G3" s="583"/>
      <c r="H3" s="583"/>
      <c r="I3" s="583"/>
      <c r="J3" s="583"/>
      <c r="K3" s="583"/>
      <c r="L3" s="583"/>
      <c r="M3" s="240"/>
    </row>
    <row r="4" spans="1:13" ht="20.25" thickBot="1">
      <c r="A4" s="241"/>
      <c r="B4" s="242"/>
      <c r="C4" s="242"/>
      <c r="D4" s="242"/>
      <c r="E4" s="242"/>
      <c r="F4" s="584" t="s">
        <v>1344</v>
      </c>
      <c r="G4" s="584"/>
      <c r="H4" s="584"/>
      <c r="I4" s="242"/>
      <c r="J4" s="242"/>
      <c r="K4" s="565" t="s">
        <v>1321</v>
      </c>
      <c r="L4" s="565"/>
      <c r="M4" s="244"/>
    </row>
    <row r="5" spans="1:13">
      <c r="A5" s="568" t="s">
        <v>1322</v>
      </c>
      <c r="B5" s="571" t="s">
        <v>1323</v>
      </c>
      <c r="C5" s="574" t="s">
        <v>1324</v>
      </c>
      <c r="D5" s="575"/>
      <c r="E5" s="575"/>
      <c r="F5" s="575"/>
      <c r="G5" s="575"/>
      <c r="H5" s="575"/>
      <c r="I5" s="575"/>
      <c r="J5" s="576" t="s">
        <v>1325</v>
      </c>
      <c r="K5" s="577"/>
      <c r="L5" s="574"/>
      <c r="M5" s="245"/>
    </row>
    <row r="6" spans="1:13">
      <c r="A6" s="569"/>
      <c r="B6" s="572"/>
      <c r="C6" s="578" t="s">
        <v>1326</v>
      </c>
      <c r="D6" s="580" t="s">
        <v>1327</v>
      </c>
      <c r="E6" s="580"/>
      <c r="F6" s="580"/>
      <c r="G6" s="580" t="s">
        <v>1328</v>
      </c>
      <c r="H6" s="580"/>
      <c r="I6" s="580"/>
      <c r="J6" s="580" t="s">
        <v>1329</v>
      </c>
      <c r="K6" s="580"/>
      <c r="L6" s="580"/>
      <c r="M6" s="245"/>
    </row>
    <row r="7" spans="1:13" ht="17.25" thickBot="1">
      <c r="A7" s="570"/>
      <c r="B7" s="573"/>
      <c r="C7" s="579"/>
      <c r="D7" s="246" t="s">
        <v>1330</v>
      </c>
      <c r="E7" s="246" t="s">
        <v>1331</v>
      </c>
      <c r="F7" s="246" t="s">
        <v>1332</v>
      </c>
      <c r="G7" s="246" t="s">
        <v>1330</v>
      </c>
      <c r="H7" s="246" t="s">
        <v>1331</v>
      </c>
      <c r="I7" s="246" t="s">
        <v>1332</v>
      </c>
      <c r="J7" s="246" t="s">
        <v>1330</v>
      </c>
      <c r="K7" s="246" t="s">
        <v>1331</v>
      </c>
      <c r="L7" s="246" t="s">
        <v>1332</v>
      </c>
      <c r="M7" s="245"/>
    </row>
    <row r="8" spans="1:13">
      <c r="A8" s="247" t="s">
        <v>1333</v>
      </c>
      <c r="B8" s="248" t="s">
        <v>1270</v>
      </c>
      <c r="C8" s="248" t="s">
        <v>1270</v>
      </c>
      <c r="D8" s="248" t="s">
        <v>1270</v>
      </c>
      <c r="E8" s="248" t="s">
        <v>1270</v>
      </c>
      <c r="F8" s="248" t="s">
        <v>1270</v>
      </c>
      <c r="G8" s="248" t="s">
        <v>1270</v>
      </c>
      <c r="H8" s="248" t="s">
        <v>1270</v>
      </c>
      <c r="I8" s="248" t="s">
        <v>1270</v>
      </c>
      <c r="J8" s="248" t="s">
        <v>1270</v>
      </c>
      <c r="K8" s="248" t="s">
        <v>1270</v>
      </c>
      <c r="L8" s="249" t="s">
        <v>1270</v>
      </c>
      <c r="M8" s="245"/>
    </row>
    <row r="9" spans="1:13">
      <c r="A9" s="250" t="s">
        <v>1334</v>
      </c>
      <c r="B9" s="251" t="s">
        <v>1270</v>
      </c>
      <c r="C9" s="251" t="s">
        <v>1270</v>
      </c>
      <c r="D9" s="251" t="s">
        <v>1270</v>
      </c>
      <c r="E9" s="251" t="s">
        <v>1270</v>
      </c>
      <c r="F9" s="251" t="s">
        <v>1270</v>
      </c>
      <c r="G9" s="251" t="s">
        <v>1270</v>
      </c>
      <c r="H9" s="251" t="s">
        <v>1270</v>
      </c>
      <c r="I9" s="251" t="s">
        <v>1270</v>
      </c>
      <c r="J9" s="251" t="s">
        <v>1270</v>
      </c>
      <c r="K9" s="251" t="s">
        <v>1270</v>
      </c>
      <c r="L9" s="252" t="s">
        <v>1270</v>
      </c>
      <c r="M9" s="245"/>
    </row>
    <row r="10" spans="1:13">
      <c r="A10" s="250" t="s">
        <v>1335</v>
      </c>
      <c r="B10" s="248" t="s">
        <v>1270</v>
      </c>
      <c r="C10" s="248" t="s">
        <v>1270</v>
      </c>
      <c r="D10" s="251" t="s">
        <v>1270</v>
      </c>
      <c r="E10" s="251" t="s">
        <v>1270</v>
      </c>
      <c r="F10" s="251" t="s">
        <v>1270</v>
      </c>
      <c r="G10" s="248" t="s">
        <v>1270</v>
      </c>
      <c r="H10" s="248" t="s">
        <v>1270</v>
      </c>
      <c r="I10" s="251" t="s">
        <v>1270</v>
      </c>
      <c r="J10" s="248" t="s">
        <v>1270</v>
      </c>
      <c r="K10" s="248" t="s">
        <v>1270</v>
      </c>
      <c r="L10" s="252" t="s">
        <v>1270</v>
      </c>
      <c r="M10" s="245"/>
    </row>
    <row r="11" spans="1:13" ht="17.25" thickBot="1">
      <c r="A11" s="253" t="s">
        <v>1336</v>
      </c>
      <c r="B11" s="248" t="s">
        <v>1270</v>
      </c>
      <c r="C11" s="248" t="s">
        <v>1270</v>
      </c>
      <c r="D11" s="254" t="s">
        <v>1270</v>
      </c>
      <c r="E11" s="254" t="s">
        <v>1270</v>
      </c>
      <c r="F11" s="254" t="s">
        <v>1270</v>
      </c>
      <c r="G11" s="248" t="s">
        <v>1270</v>
      </c>
      <c r="H11" s="248" t="s">
        <v>1270</v>
      </c>
      <c r="I11" s="254" t="s">
        <v>1270</v>
      </c>
      <c r="J11" s="254" t="s">
        <v>1270</v>
      </c>
      <c r="K11" s="254" t="s">
        <v>1270</v>
      </c>
      <c r="L11" s="255" t="s">
        <v>1270</v>
      </c>
      <c r="M11" s="245"/>
    </row>
    <row r="12" spans="1:13">
      <c r="A12" s="256" t="s">
        <v>1214</v>
      </c>
      <c r="B12" s="244"/>
      <c r="C12" s="244"/>
      <c r="D12" s="244" t="s">
        <v>1215</v>
      </c>
      <c r="E12" s="257"/>
      <c r="F12" s="256" t="s">
        <v>1337</v>
      </c>
      <c r="G12" s="244"/>
      <c r="H12" s="244"/>
      <c r="I12" s="244"/>
      <c r="J12" s="258" t="s">
        <v>1338</v>
      </c>
      <c r="K12" s="259"/>
      <c r="L12" s="259"/>
      <c r="M12" s="244"/>
    </row>
    <row r="13" spans="1:13">
      <c r="A13" s="244"/>
      <c r="B13" s="244"/>
      <c r="C13" s="244"/>
      <c r="D13" s="257"/>
      <c r="E13" s="257"/>
      <c r="F13" s="244" t="s">
        <v>1339</v>
      </c>
      <c r="G13" s="244"/>
      <c r="H13" s="244"/>
      <c r="I13" s="244"/>
      <c r="J13" s="244"/>
      <c r="K13" s="565"/>
      <c r="L13" s="565"/>
      <c r="M13" s="244"/>
    </row>
    <row r="14" spans="1:13">
      <c r="A14" s="256"/>
      <c r="B14" s="244"/>
      <c r="C14" s="244"/>
      <c r="D14" s="257"/>
      <c r="E14" s="257"/>
      <c r="F14" s="257"/>
      <c r="G14" s="244"/>
      <c r="H14" s="244"/>
      <c r="I14" s="244"/>
      <c r="J14" s="244"/>
      <c r="K14" s="244"/>
      <c r="L14" s="244"/>
      <c r="M14" s="244"/>
    </row>
    <row r="15" spans="1:13">
      <c r="A15" s="244" t="s">
        <v>1340</v>
      </c>
      <c r="B15" s="244"/>
      <c r="C15" s="244"/>
      <c r="D15" s="244"/>
      <c r="E15" s="244"/>
      <c r="F15" s="244"/>
      <c r="G15" s="244"/>
      <c r="H15" s="244"/>
      <c r="I15" s="244"/>
      <c r="J15" s="244"/>
      <c r="K15" s="244"/>
      <c r="L15" s="244"/>
      <c r="M15" s="244"/>
    </row>
    <row r="16" spans="1:13">
      <c r="A16" s="566" t="s">
        <v>1341</v>
      </c>
      <c r="B16" s="566"/>
      <c r="C16" s="566"/>
      <c r="D16" s="566"/>
      <c r="E16" s="566"/>
      <c r="F16" s="566"/>
      <c r="G16" s="566"/>
      <c r="H16" s="566"/>
      <c r="I16" s="566"/>
      <c r="J16" s="566"/>
      <c r="K16" s="566"/>
      <c r="L16" s="566"/>
      <c r="M16" s="244"/>
    </row>
    <row r="17" spans="1:13">
      <c r="A17" s="567" t="s">
        <v>1342</v>
      </c>
      <c r="B17" s="567"/>
      <c r="C17" s="567"/>
      <c r="D17" s="567"/>
      <c r="E17" s="567"/>
      <c r="F17" s="567"/>
      <c r="G17" s="567"/>
      <c r="H17" s="567"/>
      <c r="I17" s="567"/>
      <c r="J17" s="567"/>
      <c r="K17" s="567"/>
      <c r="L17" s="567"/>
      <c r="M17" s="244"/>
    </row>
    <row r="18" spans="1:13">
      <c r="A18" s="567" t="s">
        <v>1343</v>
      </c>
      <c r="B18" s="567"/>
      <c r="C18" s="567"/>
      <c r="D18" s="567"/>
      <c r="E18" s="567"/>
      <c r="F18" s="567"/>
      <c r="G18" s="567"/>
      <c r="H18" s="567"/>
      <c r="I18" s="567"/>
      <c r="J18" s="567"/>
      <c r="K18" s="567"/>
      <c r="L18" s="567"/>
      <c r="M18" s="244"/>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B0B15DDB-D502-4F2B-BAEA-4329E51A0EA3}"/>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8841-7162-47F1-9151-D2432B206B33}">
  <dimension ref="A1:G17"/>
  <sheetViews>
    <sheetView workbookViewId="0"/>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1347</v>
      </c>
      <c r="B1" s="261"/>
      <c r="C1" s="261"/>
      <c r="D1" s="262"/>
      <c r="E1" s="260" t="s">
        <v>1103</v>
      </c>
      <c r="F1" s="263" t="s">
        <v>1315</v>
      </c>
      <c r="G1" s="262"/>
    </row>
    <row r="2" spans="1:7">
      <c r="A2" s="260" t="s">
        <v>1348</v>
      </c>
      <c r="B2" s="264" t="s">
        <v>1349</v>
      </c>
      <c r="C2" s="262"/>
      <c r="D2" s="262"/>
      <c r="E2" s="260" t="s">
        <v>1350</v>
      </c>
      <c r="F2" s="260" t="s">
        <v>1351</v>
      </c>
      <c r="G2" s="236" t="s">
        <v>13</v>
      </c>
    </row>
    <row r="3" spans="1:7" ht="30">
      <c r="A3" s="589" t="s">
        <v>1352</v>
      </c>
      <c r="B3" s="590"/>
      <c r="C3" s="590"/>
      <c r="D3" s="590"/>
      <c r="E3" s="590"/>
      <c r="F3" s="590"/>
      <c r="G3" s="265"/>
    </row>
    <row r="4" spans="1:7" ht="19.5">
      <c r="A4" s="591" t="s">
        <v>1370</v>
      </c>
      <c r="B4" s="591"/>
      <c r="C4" s="591"/>
      <c r="D4" s="591"/>
      <c r="E4" s="591"/>
      <c r="F4" s="266" t="s">
        <v>1321</v>
      </c>
      <c r="G4" s="262"/>
    </row>
    <row r="5" spans="1:7">
      <c r="A5" s="592" t="s">
        <v>1353</v>
      </c>
      <c r="B5" s="594" t="s">
        <v>1354</v>
      </c>
      <c r="C5" s="594" t="s">
        <v>1355</v>
      </c>
      <c r="D5" s="594"/>
      <c r="E5" s="594"/>
      <c r="F5" s="595" t="s">
        <v>1356</v>
      </c>
      <c r="G5" s="261"/>
    </row>
    <row r="6" spans="1:7">
      <c r="A6" s="593"/>
      <c r="B6" s="594"/>
      <c r="C6" s="260" t="s">
        <v>1330</v>
      </c>
      <c r="D6" s="260" t="s">
        <v>1357</v>
      </c>
      <c r="E6" s="260" t="s">
        <v>1358</v>
      </c>
      <c r="F6" s="596"/>
      <c r="G6" s="261"/>
    </row>
    <row r="7" spans="1:7">
      <c r="A7" s="267" t="s">
        <v>1354</v>
      </c>
      <c r="B7" s="268">
        <v>14</v>
      </c>
      <c r="C7" s="268">
        <v>14</v>
      </c>
      <c r="D7" s="268" t="s">
        <v>1270</v>
      </c>
      <c r="E7" s="268" t="s">
        <v>1270</v>
      </c>
      <c r="F7" s="269" t="s">
        <v>1270</v>
      </c>
      <c r="G7" s="261"/>
    </row>
    <row r="8" spans="1:7">
      <c r="A8" s="267" t="s">
        <v>1359</v>
      </c>
      <c r="B8" s="268" t="s">
        <v>1270</v>
      </c>
      <c r="C8" s="268" t="s">
        <v>1270</v>
      </c>
      <c r="D8" s="270" t="s">
        <v>1270</v>
      </c>
      <c r="E8" s="270" t="s">
        <v>1270</v>
      </c>
      <c r="F8" s="271" t="s">
        <v>1270</v>
      </c>
      <c r="G8" s="261"/>
    </row>
    <row r="9" spans="1:7">
      <c r="A9" s="267" t="s">
        <v>1360</v>
      </c>
      <c r="B9" s="268">
        <v>7</v>
      </c>
      <c r="C9" s="268">
        <v>7</v>
      </c>
      <c r="D9" s="270" t="s">
        <v>1270</v>
      </c>
      <c r="E9" s="270" t="s">
        <v>1270</v>
      </c>
      <c r="F9" s="271" t="s">
        <v>1270</v>
      </c>
      <c r="G9" s="261"/>
    </row>
    <row r="10" spans="1:7">
      <c r="A10" s="267" t="s">
        <v>1361</v>
      </c>
      <c r="B10" s="268">
        <v>7</v>
      </c>
      <c r="C10" s="268">
        <v>7</v>
      </c>
      <c r="D10" s="270" t="s">
        <v>1270</v>
      </c>
      <c r="E10" s="270" t="s">
        <v>1270</v>
      </c>
      <c r="F10" s="271" t="s">
        <v>1270</v>
      </c>
      <c r="G10" s="261"/>
    </row>
    <row r="11" spans="1:7">
      <c r="A11" s="272" t="s">
        <v>1214</v>
      </c>
      <c r="B11" s="272" t="s">
        <v>1362</v>
      </c>
      <c r="C11" s="273" t="s">
        <v>1363</v>
      </c>
      <c r="D11" s="262" t="s">
        <v>1364</v>
      </c>
      <c r="E11" s="585" t="s">
        <v>1371</v>
      </c>
      <c r="F11" s="585"/>
      <c r="G11" s="262"/>
    </row>
    <row r="12" spans="1:7">
      <c r="A12" s="262"/>
      <c r="B12" s="262"/>
      <c r="C12" s="272" t="s">
        <v>1365</v>
      </c>
      <c r="D12" s="262" t="s">
        <v>1364</v>
      </c>
      <c r="E12" s="262"/>
      <c r="F12" s="262"/>
      <c r="G12" s="262"/>
    </row>
    <row r="13" spans="1:7">
      <c r="A13" s="274"/>
      <c r="B13" s="262"/>
      <c r="C13" s="275"/>
      <c r="D13" s="275"/>
      <c r="E13" s="275"/>
      <c r="F13" s="275"/>
      <c r="G13" s="262"/>
    </row>
    <row r="14" spans="1:7">
      <c r="A14" s="262" t="s">
        <v>1366</v>
      </c>
      <c r="B14" s="262"/>
      <c r="C14" s="275"/>
      <c r="D14" s="275"/>
      <c r="E14" s="586"/>
      <c r="F14" s="586"/>
      <c r="G14" s="262"/>
    </row>
    <row r="15" spans="1:7">
      <c r="A15" s="587" t="s">
        <v>1367</v>
      </c>
      <c r="B15" s="588"/>
      <c r="C15" s="588"/>
      <c r="D15" s="588"/>
      <c r="E15" s="588"/>
      <c r="F15" s="588"/>
      <c r="G15" s="262"/>
    </row>
    <row r="16" spans="1:7">
      <c r="A16" s="274" t="s">
        <v>1368</v>
      </c>
      <c r="B16" s="276"/>
      <c r="C16" s="276"/>
      <c r="D16" s="276"/>
      <c r="E16" s="276"/>
      <c r="F16" s="276"/>
      <c r="G16" s="262"/>
    </row>
    <row r="17" spans="1:7">
      <c r="A17" s="274" t="s">
        <v>1369</v>
      </c>
      <c r="B17" s="276"/>
      <c r="C17" s="276"/>
      <c r="D17" s="276"/>
      <c r="E17" s="276"/>
      <c r="F17" s="276" t="s">
        <v>1110</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C51777D7-E98C-4B59-A5FB-8C5FB56B5BF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357-64DD-49D1-AD36-6D40B1604F0A}">
  <dimension ref="A1:U16"/>
  <sheetViews>
    <sheetView workbookViewId="0">
      <selection activeCell="U2" sqref="U2"/>
    </sheetView>
  </sheetViews>
  <sheetFormatPr defaultRowHeight="16.5"/>
  <sheetData>
    <row r="1" spans="1:21">
      <c r="A1" s="277" t="s">
        <v>1347</v>
      </c>
      <c r="B1" s="278"/>
      <c r="C1" s="279"/>
      <c r="D1" s="280"/>
      <c r="E1" s="280"/>
      <c r="F1" s="280"/>
      <c r="G1" s="280"/>
      <c r="H1" s="280"/>
      <c r="I1" s="280"/>
      <c r="J1" s="280"/>
      <c r="K1" s="280"/>
      <c r="L1" s="280"/>
      <c r="M1" s="280"/>
      <c r="N1" s="280"/>
      <c r="O1" s="280"/>
      <c r="P1" s="280"/>
      <c r="Q1" s="615" t="s">
        <v>1103</v>
      </c>
      <c r="R1" s="615"/>
      <c r="S1" s="616" t="s">
        <v>1315</v>
      </c>
      <c r="T1" s="617"/>
      <c r="U1" s="262"/>
    </row>
    <row r="2" spans="1:21">
      <c r="A2" s="277" t="s">
        <v>1348</v>
      </c>
      <c r="B2" s="264" t="s">
        <v>1349</v>
      </c>
      <c r="C2" s="281"/>
      <c r="D2" s="282"/>
      <c r="E2" s="282"/>
      <c r="F2" s="282"/>
      <c r="G2" s="282"/>
      <c r="H2" s="282"/>
      <c r="I2" s="282"/>
      <c r="J2" s="282"/>
      <c r="K2" s="282"/>
      <c r="L2" s="282"/>
      <c r="M2" s="282"/>
      <c r="N2" s="282"/>
      <c r="O2" s="282"/>
      <c r="P2" s="282"/>
      <c r="Q2" s="615" t="s">
        <v>1350</v>
      </c>
      <c r="R2" s="615"/>
      <c r="S2" s="615" t="s">
        <v>1372</v>
      </c>
      <c r="T2" s="615"/>
      <c r="U2" s="236" t="s">
        <v>13</v>
      </c>
    </row>
    <row r="3" spans="1:21" ht="30">
      <c r="A3" s="618" t="s">
        <v>1384</v>
      </c>
      <c r="B3" s="619"/>
      <c r="C3" s="619"/>
      <c r="D3" s="619"/>
      <c r="E3" s="619"/>
      <c r="F3" s="619"/>
      <c r="G3" s="619"/>
      <c r="H3" s="619"/>
      <c r="I3" s="619"/>
      <c r="J3" s="619"/>
      <c r="K3" s="619"/>
      <c r="L3" s="619"/>
      <c r="M3" s="619"/>
      <c r="N3" s="619"/>
      <c r="O3" s="619"/>
      <c r="P3" s="619"/>
      <c r="Q3" s="619"/>
      <c r="R3" s="619"/>
      <c r="S3" s="619"/>
      <c r="T3" s="619"/>
      <c r="U3" s="236"/>
    </row>
    <row r="4" spans="1:21">
      <c r="A4" s="283"/>
      <c r="B4" s="283"/>
      <c r="C4" s="283"/>
      <c r="D4" s="283"/>
      <c r="E4" s="283"/>
      <c r="F4" s="283"/>
      <c r="G4" s="283"/>
      <c r="H4" s="283"/>
      <c r="I4" s="284" t="s">
        <v>1385</v>
      </c>
      <c r="J4" s="283"/>
      <c r="K4" s="283"/>
      <c r="L4" s="283"/>
      <c r="M4" s="283"/>
      <c r="N4" s="283"/>
      <c r="O4" s="283"/>
      <c r="P4" s="283"/>
      <c r="Q4" s="283"/>
      <c r="R4" s="283"/>
      <c r="S4" s="620" t="s">
        <v>1373</v>
      </c>
      <c r="T4" s="620"/>
      <c r="U4" s="236"/>
    </row>
    <row r="5" spans="1:21">
      <c r="A5" s="608" t="s">
        <v>1374</v>
      </c>
      <c r="B5" s="611" t="s">
        <v>1354</v>
      </c>
      <c r="C5" s="598" t="s">
        <v>1375</v>
      </c>
      <c r="D5" s="599"/>
      <c r="E5" s="599"/>
      <c r="F5" s="599"/>
      <c r="G5" s="599"/>
      <c r="H5" s="614"/>
      <c r="I5" s="598" t="s">
        <v>1376</v>
      </c>
      <c r="J5" s="599"/>
      <c r="K5" s="599"/>
      <c r="L5" s="599"/>
      <c r="M5" s="599"/>
      <c r="N5" s="614"/>
      <c r="O5" s="598" t="s">
        <v>1377</v>
      </c>
      <c r="P5" s="599"/>
      <c r="Q5" s="599"/>
      <c r="R5" s="599"/>
      <c r="S5" s="599"/>
      <c r="T5" s="599"/>
      <c r="U5" s="261"/>
    </row>
    <row r="6" spans="1:21">
      <c r="A6" s="609"/>
      <c r="B6" s="612"/>
      <c r="C6" s="598" t="s">
        <v>1378</v>
      </c>
      <c r="D6" s="599"/>
      <c r="E6" s="614"/>
      <c r="F6" s="598" t="s">
        <v>1379</v>
      </c>
      <c r="G6" s="599"/>
      <c r="H6" s="614"/>
      <c r="I6" s="598" t="s">
        <v>1378</v>
      </c>
      <c r="J6" s="599"/>
      <c r="K6" s="614"/>
      <c r="L6" s="599" t="s">
        <v>1379</v>
      </c>
      <c r="M6" s="599"/>
      <c r="N6" s="614"/>
      <c r="O6" s="598" t="s">
        <v>1380</v>
      </c>
      <c r="P6" s="599"/>
      <c r="Q6" s="614"/>
      <c r="R6" s="598" t="s">
        <v>1381</v>
      </c>
      <c r="S6" s="599"/>
      <c r="T6" s="599"/>
      <c r="U6" s="261"/>
    </row>
    <row r="7" spans="1:21">
      <c r="A7" s="610"/>
      <c r="B7" s="613"/>
      <c r="C7" s="285" t="s">
        <v>1330</v>
      </c>
      <c r="D7" s="285" t="s">
        <v>1355</v>
      </c>
      <c r="E7" s="286" t="s">
        <v>1356</v>
      </c>
      <c r="F7" s="285" t="s">
        <v>1330</v>
      </c>
      <c r="G7" s="285" t="s">
        <v>1355</v>
      </c>
      <c r="H7" s="286" t="s">
        <v>1356</v>
      </c>
      <c r="I7" s="285" t="s">
        <v>1330</v>
      </c>
      <c r="J7" s="285" t="s">
        <v>1355</v>
      </c>
      <c r="K7" s="286" t="s">
        <v>1356</v>
      </c>
      <c r="L7" s="285" t="s">
        <v>1330</v>
      </c>
      <c r="M7" s="285" t="s">
        <v>1355</v>
      </c>
      <c r="N7" s="286" t="s">
        <v>1356</v>
      </c>
      <c r="O7" s="285" t="s">
        <v>1330</v>
      </c>
      <c r="P7" s="285" t="s">
        <v>1355</v>
      </c>
      <c r="Q7" s="286" t="s">
        <v>1356</v>
      </c>
      <c r="R7" s="287" t="s">
        <v>1330</v>
      </c>
      <c r="S7" s="285" t="s">
        <v>1355</v>
      </c>
      <c r="T7" s="288" t="s">
        <v>1356</v>
      </c>
      <c r="U7" s="261"/>
    </row>
    <row r="8" spans="1:21">
      <c r="A8" s="289" t="s">
        <v>1354</v>
      </c>
      <c r="B8" s="290">
        <v>6</v>
      </c>
      <c r="C8" s="291">
        <v>6</v>
      </c>
      <c r="D8" s="291" t="s">
        <v>1296</v>
      </c>
      <c r="E8" s="291">
        <v>6</v>
      </c>
      <c r="F8" s="291" t="s">
        <v>1296</v>
      </c>
      <c r="G8" s="291" t="s">
        <v>1296</v>
      </c>
      <c r="H8" s="291" t="s">
        <v>1296</v>
      </c>
      <c r="I8" s="291" t="s">
        <v>1296</v>
      </c>
      <c r="J8" s="291" t="s">
        <v>1296</v>
      </c>
      <c r="K8" s="291" t="s">
        <v>1296</v>
      </c>
      <c r="L8" s="291" t="s">
        <v>1296</v>
      </c>
      <c r="M8" s="291" t="s">
        <v>1296</v>
      </c>
      <c r="N8" s="291" t="s">
        <v>1296</v>
      </c>
      <c r="O8" s="291" t="s">
        <v>1296</v>
      </c>
      <c r="P8" s="291" t="s">
        <v>1296</v>
      </c>
      <c r="Q8" s="291" t="s">
        <v>1296</v>
      </c>
      <c r="R8" s="291" t="s">
        <v>1296</v>
      </c>
      <c r="S8" s="291" t="s">
        <v>1296</v>
      </c>
      <c r="T8" s="291" t="s">
        <v>1296</v>
      </c>
      <c r="U8" s="261"/>
    </row>
    <row r="9" spans="1:21">
      <c r="A9" s="292" t="s">
        <v>1360</v>
      </c>
      <c r="B9" s="293">
        <v>4</v>
      </c>
      <c r="C9" s="294">
        <v>4</v>
      </c>
      <c r="D9" s="291" t="s">
        <v>1296</v>
      </c>
      <c r="E9" s="294">
        <v>4</v>
      </c>
      <c r="F9" s="291" t="s">
        <v>1296</v>
      </c>
      <c r="G9" s="291" t="s">
        <v>1296</v>
      </c>
      <c r="H9" s="291" t="s">
        <v>1296</v>
      </c>
      <c r="I9" s="291" t="s">
        <v>1296</v>
      </c>
      <c r="J9" s="291" t="s">
        <v>1296</v>
      </c>
      <c r="K9" s="291" t="s">
        <v>1296</v>
      </c>
      <c r="L9" s="291" t="s">
        <v>1296</v>
      </c>
      <c r="M9" s="291" t="s">
        <v>1296</v>
      </c>
      <c r="N9" s="291" t="s">
        <v>1296</v>
      </c>
      <c r="O9" s="291" t="s">
        <v>1296</v>
      </c>
      <c r="P9" s="291" t="s">
        <v>1296</v>
      </c>
      <c r="Q9" s="291" t="s">
        <v>1296</v>
      </c>
      <c r="R9" s="291" t="s">
        <v>1296</v>
      </c>
      <c r="S9" s="291" t="s">
        <v>1296</v>
      </c>
      <c r="T9" s="291" t="s">
        <v>1296</v>
      </c>
      <c r="U9" s="261"/>
    </row>
    <row r="10" spans="1:21">
      <c r="A10" s="292" t="s">
        <v>1361</v>
      </c>
      <c r="B10" s="293">
        <v>2</v>
      </c>
      <c r="C10" s="294">
        <v>2</v>
      </c>
      <c r="D10" s="294" t="s">
        <v>1296</v>
      </c>
      <c r="E10" s="294">
        <v>2</v>
      </c>
      <c r="F10" s="291" t="s">
        <v>1296</v>
      </c>
      <c r="G10" s="291" t="s">
        <v>1296</v>
      </c>
      <c r="H10" s="291" t="s">
        <v>1296</v>
      </c>
      <c r="I10" s="291" t="s">
        <v>1296</v>
      </c>
      <c r="J10" s="291" t="s">
        <v>1296</v>
      </c>
      <c r="K10" s="291" t="s">
        <v>1296</v>
      </c>
      <c r="L10" s="291" t="s">
        <v>1296</v>
      </c>
      <c r="M10" s="291" t="s">
        <v>1296</v>
      </c>
      <c r="N10" s="291" t="s">
        <v>1296</v>
      </c>
      <c r="O10" s="291" t="s">
        <v>1296</v>
      </c>
      <c r="P10" s="291" t="s">
        <v>1296</v>
      </c>
      <c r="Q10" s="291" t="s">
        <v>1296</v>
      </c>
      <c r="R10" s="291" t="s">
        <v>1296</v>
      </c>
      <c r="S10" s="291" t="s">
        <v>1296</v>
      </c>
      <c r="T10" s="291" t="s">
        <v>1296</v>
      </c>
      <c r="U10" s="261"/>
    </row>
    <row r="11" spans="1:21">
      <c r="A11" s="272" t="s">
        <v>1214</v>
      </c>
      <c r="B11" s="261"/>
      <c r="C11" s="261"/>
      <c r="D11" s="261" t="s">
        <v>1215</v>
      </c>
      <c r="E11" s="295"/>
      <c r="F11" s="261"/>
      <c r="G11" s="261"/>
      <c r="H11" s="600" t="s">
        <v>1363</v>
      </c>
      <c r="I11" s="601"/>
      <c r="J11" s="601"/>
      <c r="K11" s="601"/>
      <c r="L11" s="601"/>
      <c r="M11" s="261"/>
      <c r="N11" s="261" t="s">
        <v>1217</v>
      </c>
      <c r="O11" s="602" t="s">
        <v>1382</v>
      </c>
      <c r="P11" s="602"/>
      <c r="Q11" s="602"/>
      <c r="R11" s="602"/>
      <c r="S11" s="602"/>
      <c r="T11" s="602"/>
      <c r="U11" s="262"/>
    </row>
    <row r="12" spans="1:21">
      <c r="A12" s="261"/>
      <c r="B12" s="261"/>
      <c r="C12" s="261"/>
      <c r="D12" s="261"/>
      <c r="E12" s="261"/>
      <c r="F12" s="261"/>
      <c r="G12" s="261"/>
      <c r="H12" s="586" t="s">
        <v>1365</v>
      </c>
      <c r="I12" s="603"/>
      <c r="J12" s="603"/>
      <c r="K12" s="603"/>
      <c r="L12" s="603"/>
      <c r="M12" s="261"/>
      <c r="N12" s="261"/>
      <c r="O12" s="261"/>
      <c r="P12" s="261"/>
      <c r="Q12" s="261"/>
      <c r="R12" s="261"/>
      <c r="S12" s="261"/>
      <c r="T12" s="261"/>
      <c r="U12" s="262"/>
    </row>
    <row r="13" spans="1:21">
      <c r="O13" s="296"/>
      <c r="P13" s="296"/>
      <c r="Q13" s="296"/>
      <c r="R13" s="296"/>
      <c r="S13" s="296"/>
      <c r="T13" s="296"/>
      <c r="U13" s="262"/>
    </row>
    <row r="14" spans="1:21">
      <c r="A14" s="262" t="s">
        <v>1366</v>
      </c>
      <c r="B14" s="262"/>
      <c r="C14" s="275"/>
      <c r="D14" s="275"/>
      <c r="E14" s="262"/>
      <c r="F14" s="262"/>
      <c r="G14" s="262"/>
      <c r="H14" s="262"/>
      <c r="I14" s="262"/>
      <c r="J14" s="262"/>
      <c r="K14" s="262"/>
      <c r="L14" s="262"/>
      <c r="M14" s="262"/>
      <c r="N14" s="262"/>
      <c r="O14" s="604"/>
      <c r="P14" s="604"/>
      <c r="Q14" s="604"/>
      <c r="R14" s="604"/>
      <c r="S14" s="604"/>
      <c r="T14" s="604"/>
      <c r="U14" s="262"/>
    </row>
    <row r="15" spans="1:21">
      <c r="A15" s="605" t="s">
        <v>1367</v>
      </c>
      <c r="B15" s="606"/>
      <c r="C15" s="606"/>
      <c r="D15" s="606"/>
      <c r="E15" s="606"/>
      <c r="F15" s="606"/>
      <c r="G15" s="607"/>
      <c r="H15" s="607"/>
      <c r="I15" s="607"/>
      <c r="J15" s="607"/>
      <c r="K15" s="607"/>
      <c r="L15" s="607"/>
      <c r="M15" s="607"/>
      <c r="N15" s="607"/>
      <c r="O15" s="607"/>
      <c r="P15" s="607"/>
      <c r="Q15" s="607"/>
      <c r="R15" s="607"/>
      <c r="S15" s="607"/>
      <c r="T15" s="607"/>
      <c r="U15" s="262"/>
    </row>
    <row r="16" spans="1:21">
      <c r="A16" s="597" t="s">
        <v>1383</v>
      </c>
      <c r="B16" s="597"/>
      <c r="C16" s="597"/>
      <c r="D16" s="597"/>
      <c r="E16" s="597"/>
      <c r="F16" s="597"/>
      <c r="G16" s="597"/>
      <c r="H16" s="597"/>
      <c r="I16" s="597"/>
      <c r="J16" s="597"/>
      <c r="K16" s="597"/>
      <c r="L16" s="597"/>
      <c r="M16" s="297"/>
      <c r="N16" s="297"/>
      <c r="O16" s="297"/>
      <c r="P16" s="297"/>
      <c r="Q16" s="297"/>
      <c r="R16" s="297"/>
      <c r="S16" s="297"/>
      <c r="T16" s="297"/>
      <c r="U16" s="262"/>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DF0BAD41-1DA2-4B23-BA10-0879C65218B0}"/>
    <hyperlink ref="U2" location="預告統計資料發布時間表!A1" display="回發布時間表" xr:uid="{D13677B6-2F30-41B1-803D-6F0539532F37}"/>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61FD-B84B-4C31-AFA7-6F5976EEBAE2}">
  <dimension ref="A1:I15"/>
  <sheetViews>
    <sheetView workbookViewId="0"/>
  </sheetViews>
  <sheetFormatPr defaultRowHeight="16.5"/>
  <cols>
    <col min="7" max="7" width="12.5" customWidth="1"/>
    <col min="8" max="8" width="14.875" customWidth="1"/>
  </cols>
  <sheetData>
    <row r="1" spans="1:9" ht="20.25" thickBot="1">
      <c r="A1" s="298" t="s">
        <v>1386</v>
      </c>
      <c r="B1" s="278"/>
      <c r="C1" s="299"/>
      <c r="D1" s="299"/>
      <c r="E1" s="300"/>
      <c r="F1" s="301"/>
      <c r="G1" s="302" t="s">
        <v>1103</v>
      </c>
      <c r="H1" s="303" t="s">
        <v>1315</v>
      </c>
      <c r="I1" s="304" t="s">
        <v>13</v>
      </c>
    </row>
    <row r="2" spans="1:9" ht="20.25" thickBot="1">
      <c r="A2" s="298" t="s">
        <v>1317</v>
      </c>
      <c r="B2" s="305" t="s">
        <v>1387</v>
      </c>
      <c r="C2" s="306"/>
      <c r="D2" s="306"/>
      <c r="E2" s="307"/>
      <c r="F2" s="308"/>
      <c r="G2" s="309" t="s">
        <v>1350</v>
      </c>
      <c r="H2" s="310" t="s">
        <v>1388</v>
      </c>
      <c r="I2" s="311"/>
    </row>
    <row r="3" spans="1:9" ht="25.5">
      <c r="A3" s="621" t="s">
        <v>1389</v>
      </c>
      <c r="B3" s="622"/>
      <c r="C3" s="622"/>
      <c r="D3" s="622"/>
      <c r="E3" s="622"/>
      <c r="F3" s="622"/>
      <c r="G3" s="622"/>
      <c r="H3" s="622"/>
      <c r="I3" s="311"/>
    </row>
    <row r="4" spans="1:9" ht="20.25" thickBot="1">
      <c r="A4" s="623" t="s">
        <v>1394</v>
      </c>
      <c r="B4" s="624"/>
      <c r="C4" s="624"/>
      <c r="D4" s="624"/>
      <c r="E4" s="624"/>
      <c r="F4" s="624"/>
      <c r="G4" s="624"/>
      <c r="H4" s="312" t="s">
        <v>1321</v>
      </c>
      <c r="I4" s="311"/>
    </row>
    <row r="5" spans="1:9">
      <c r="A5" s="625" t="s">
        <v>1374</v>
      </c>
      <c r="B5" s="627" t="s">
        <v>1354</v>
      </c>
      <c r="C5" s="629" t="s">
        <v>1380</v>
      </c>
      <c r="D5" s="630"/>
      <c r="E5" s="631"/>
      <c r="F5" s="629" t="s">
        <v>1381</v>
      </c>
      <c r="G5" s="630"/>
      <c r="H5" s="631"/>
      <c r="I5" s="313"/>
    </row>
    <row r="6" spans="1:9" ht="17.25" thickBot="1">
      <c r="A6" s="626"/>
      <c r="B6" s="628"/>
      <c r="C6" s="314" t="s">
        <v>1330</v>
      </c>
      <c r="D6" s="314" t="s">
        <v>1355</v>
      </c>
      <c r="E6" s="315" t="s">
        <v>1356</v>
      </c>
      <c r="F6" s="316" t="s">
        <v>1330</v>
      </c>
      <c r="G6" s="314" t="s">
        <v>1355</v>
      </c>
      <c r="H6" s="317" t="s">
        <v>1356</v>
      </c>
      <c r="I6" s="313"/>
    </row>
    <row r="7" spans="1:9">
      <c r="A7" s="318" t="s">
        <v>1354</v>
      </c>
      <c r="B7" s="248">
        <v>2</v>
      </c>
      <c r="C7" s="248">
        <v>2</v>
      </c>
      <c r="D7" s="248" t="s">
        <v>1270</v>
      </c>
      <c r="E7" s="248">
        <v>2</v>
      </c>
      <c r="F7" s="248">
        <v>0</v>
      </c>
      <c r="G7" s="248">
        <v>0</v>
      </c>
      <c r="H7" s="248">
        <v>0</v>
      </c>
      <c r="I7" s="319"/>
    </row>
    <row r="8" spans="1:9">
      <c r="A8" s="320" t="s">
        <v>1360</v>
      </c>
      <c r="B8" s="248">
        <v>1</v>
      </c>
      <c r="C8" s="248">
        <v>1</v>
      </c>
      <c r="D8" s="248" t="s">
        <v>1270</v>
      </c>
      <c r="E8" s="248">
        <v>1</v>
      </c>
      <c r="F8" s="248">
        <v>0</v>
      </c>
      <c r="G8" s="248">
        <v>0</v>
      </c>
      <c r="H8" s="248">
        <v>0</v>
      </c>
      <c r="I8" s="319"/>
    </row>
    <row r="9" spans="1:9" ht="17.25" thickBot="1">
      <c r="A9" s="321" t="s">
        <v>1361</v>
      </c>
      <c r="B9" s="248">
        <v>1</v>
      </c>
      <c r="C9" s="248">
        <v>1</v>
      </c>
      <c r="D9" s="248" t="s">
        <v>1270</v>
      </c>
      <c r="E9" s="248">
        <v>1</v>
      </c>
      <c r="F9" s="248">
        <v>0</v>
      </c>
      <c r="G9" s="248">
        <v>0</v>
      </c>
      <c r="H9" s="248">
        <v>0</v>
      </c>
      <c r="I9" s="319"/>
    </row>
    <row r="10" spans="1:9">
      <c r="A10" s="256" t="s">
        <v>1214</v>
      </c>
      <c r="B10" s="244"/>
      <c r="C10" s="244" t="s">
        <v>1215</v>
      </c>
      <c r="D10" s="257"/>
      <c r="E10" s="256" t="s">
        <v>1337</v>
      </c>
      <c r="F10" s="244"/>
      <c r="G10" s="258" t="s">
        <v>1338</v>
      </c>
      <c r="H10" s="259"/>
      <c r="I10" s="311"/>
    </row>
    <row r="11" spans="1:9">
      <c r="A11" s="244"/>
      <c r="B11" s="244"/>
      <c r="C11" s="257"/>
      <c r="D11" s="257"/>
      <c r="E11" s="244" t="s">
        <v>1390</v>
      </c>
      <c r="F11" s="244"/>
      <c r="G11" s="244"/>
      <c r="H11" s="243"/>
      <c r="I11" s="311"/>
    </row>
    <row r="12" spans="1:9">
      <c r="A12" s="256"/>
      <c r="B12" s="244"/>
      <c r="C12" s="257"/>
      <c r="D12" s="257"/>
      <c r="E12" s="257"/>
      <c r="F12" s="244"/>
      <c r="G12" s="244"/>
      <c r="H12" s="244"/>
      <c r="I12" s="311"/>
    </row>
    <row r="13" spans="1:9">
      <c r="A13" s="244" t="s">
        <v>1391</v>
      </c>
      <c r="B13" s="244"/>
      <c r="C13" s="244"/>
      <c r="D13" s="257"/>
      <c r="E13" s="257"/>
      <c r="F13" s="257"/>
      <c r="G13" s="244"/>
      <c r="H13" s="244"/>
      <c r="I13" s="311"/>
    </row>
    <row r="14" spans="1:9">
      <c r="A14" s="566" t="s">
        <v>1392</v>
      </c>
      <c r="B14" s="566"/>
      <c r="C14" s="566"/>
      <c r="D14" s="566"/>
      <c r="E14" s="566"/>
      <c r="F14" s="566"/>
      <c r="G14" s="566"/>
      <c r="H14" s="566"/>
      <c r="I14" s="311"/>
    </row>
    <row r="15" spans="1:9">
      <c r="A15" s="567" t="s">
        <v>1393</v>
      </c>
      <c r="B15" s="567"/>
      <c r="C15" s="567"/>
      <c r="D15" s="567"/>
      <c r="E15" s="567"/>
      <c r="F15" s="567"/>
      <c r="G15" s="567"/>
      <c r="H15" s="567"/>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CE48A2A9-03D3-4B36-B534-830FA09E2635}"/>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8C4A-4038-4483-87D6-11B77D1A5472}">
  <dimension ref="A1:I16"/>
  <sheetViews>
    <sheetView workbookViewId="0">
      <selection activeCell="I2" sqref="I2"/>
    </sheetView>
  </sheetViews>
  <sheetFormatPr defaultRowHeight="16.5"/>
  <cols>
    <col min="5" max="5" width="14.625" bestFit="1" customWidth="1"/>
    <col min="7" max="7" width="11.625" bestFit="1" customWidth="1"/>
    <col min="8" max="8" width="32.125" customWidth="1"/>
  </cols>
  <sheetData>
    <row r="1" spans="1:9" ht="19.5">
      <c r="A1" s="322" t="s">
        <v>1395</v>
      </c>
      <c r="B1" s="323"/>
      <c r="C1" s="324"/>
      <c r="D1" s="323"/>
      <c r="E1" s="324"/>
      <c r="F1" s="322" t="s">
        <v>1103</v>
      </c>
      <c r="G1" s="637" t="s">
        <v>1315</v>
      </c>
      <c r="H1" s="637"/>
      <c r="I1" s="324"/>
    </row>
    <row r="2" spans="1:9" ht="19.5">
      <c r="A2" s="322" t="s">
        <v>1396</v>
      </c>
      <c r="B2" s="325" t="s">
        <v>1397</v>
      </c>
      <c r="C2" s="324"/>
      <c r="D2" s="326"/>
      <c r="E2" s="327"/>
      <c r="F2" s="322" t="s">
        <v>1350</v>
      </c>
      <c r="G2" s="638" t="s">
        <v>1398</v>
      </c>
      <c r="H2" s="638"/>
      <c r="I2" s="304" t="s">
        <v>13</v>
      </c>
    </row>
    <row r="3" spans="1:9" ht="21">
      <c r="A3" s="639" t="s">
        <v>1410</v>
      </c>
      <c r="B3" s="639"/>
      <c r="C3" s="639"/>
      <c r="D3" s="639"/>
      <c r="E3" s="639"/>
      <c r="F3" s="639"/>
      <c r="G3" s="639"/>
      <c r="H3" s="639"/>
      <c r="I3" s="329"/>
    </row>
    <row r="4" spans="1:9" ht="20.25" thickBot="1">
      <c r="A4" s="640" t="s">
        <v>1411</v>
      </c>
      <c r="B4" s="640"/>
      <c r="C4" s="640"/>
      <c r="D4" s="640"/>
      <c r="E4" s="640"/>
      <c r="F4" s="640"/>
      <c r="G4" s="640"/>
      <c r="H4" s="640"/>
      <c r="I4" s="330"/>
    </row>
    <row r="5" spans="1:9">
      <c r="A5" s="641" t="s">
        <v>1399</v>
      </c>
      <c r="B5" s="643" t="s">
        <v>1400</v>
      </c>
      <c r="C5" s="645" t="s">
        <v>1324</v>
      </c>
      <c r="D5" s="646"/>
      <c r="E5" s="646"/>
      <c r="F5" s="647" t="s">
        <v>1401</v>
      </c>
      <c r="G5" s="648"/>
      <c r="H5" s="648"/>
      <c r="I5" s="331"/>
    </row>
    <row r="6" spans="1:9">
      <c r="A6" s="642"/>
      <c r="B6" s="644"/>
      <c r="C6" s="333" t="s">
        <v>1402</v>
      </c>
      <c r="D6" s="334" t="s">
        <v>1403</v>
      </c>
      <c r="E6" s="334" t="s">
        <v>1404</v>
      </c>
      <c r="F6" s="333" t="s">
        <v>1402</v>
      </c>
      <c r="G6" s="334" t="s">
        <v>1329</v>
      </c>
      <c r="H6" s="335" t="s">
        <v>1404</v>
      </c>
      <c r="I6" s="331"/>
    </row>
    <row r="7" spans="1:9">
      <c r="A7" s="336" t="s">
        <v>1405</v>
      </c>
      <c r="B7" s="337" t="s">
        <v>1296</v>
      </c>
      <c r="C7" s="338" t="s">
        <v>1296</v>
      </c>
      <c r="D7" s="338" t="s">
        <v>1296</v>
      </c>
      <c r="E7" s="338" t="s">
        <v>1296</v>
      </c>
      <c r="F7" s="338" t="s">
        <v>1296</v>
      </c>
      <c r="G7" s="338" t="s">
        <v>1296</v>
      </c>
      <c r="H7" s="339" t="s">
        <v>1296</v>
      </c>
      <c r="I7" s="331"/>
    </row>
    <row r="8" spans="1:9">
      <c r="A8" s="340" t="s">
        <v>1334</v>
      </c>
      <c r="B8" s="341" t="s">
        <v>1296</v>
      </c>
      <c r="C8" s="342" t="s">
        <v>1296</v>
      </c>
      <c r="D8" s="342" t="s">
        <v>1296</v>
      </c>
      <c r="E8" s="342" t="s">
        <v>1296</v>
      </c>
      <c r="F8" s="342" t="s">
        <v>1296</v>
      </c>
      <c r="G8" s="343" t="s">
        <v>1296</v>
      </c>
      <c r="H8" s="344" t="s">
        <v>1296</v>
      </c>
      <c r="I8" s="331"/>
    </row>
    <row r="9" spans="1:9">
      <c r="A9" s="340" t="s">
        <v>1335</v>
      </c>
      <c r="B9" s="341" t="s">
        <v>1296</v>
      </c>
      <c r="C9" s="342" t="s">
        <v>1296</v>
      </c>
      <c r="D9" s="342" t="s">
        <v>1296</v>
      </c>
      <c r="E9" s="342" t="s">
        <v>1296</v>
      </c>
      <c r="F9" s="342" t="s">
        <v>1296</v>
      </c>
      <c r="G9" s="343" t="s">
        <v>1296</v>
      </c>
      <c r="H9" s="344" t="s">
        <v>1296</v>
      </c>
      <c r="I9" s="331"/>
    </row>
    <row r="10" spans="1:9" ht="17.25" thickBot="1">
      <c r="A10" s="345" t="s">
        <v>1406</v>
      </c>
      <c r="B10" s="346" t="s">
        <v>1296</v>
      </c>
      <c r="C10" s="347" t="s">
        <v>1296</v>
      </c>
      <c r="D10" s="347" t="s">
        <v>1296</v>
      </c>
      <c r="E10" s="347" t="s">
        <v>1296</v>
      </c>
      <c r="F10" s="347" t="s">
        <v>1296</v>
      </c>
      <c r="G10" s="348" t="s">
        <v>1296</v>
      </c>
      <c r="H10" s="349" t="s">
        <v>1296</v>
      </c>
      <c r="I10" s="331"/>
    </row>
    <row r="11" spans="1:9">
      <c r="A11" s="350" t="s">
        <v>1214</v>
      </c>
      <c r="B11" s="351"/>
      <c r="C11" s="352" t="s">
        <v>1215</v>
      </c>
      <c r="D11" s="352"/>
      <c r="E11" s="352" t="s">
        <v>1263</v>
      </c>
      <c r="F11" s="350"/>
      <c r="G11" s="353" t="s">
        <v>1338</v>
      </c>
      <c r="H11" s="354"/>
      <c r="I11" s="330"/>
    </row>
    <row r="12" spans="1:9">
      <c r="A12" s="330"/>
      <c r="B12" s="330"/>
      <c r="C12" s="330"/>
      <c r="D12" s="355"/>
      <c r="E12" s="262" t="s">
        <v>1264</v>
      </c>
      <c r="F12" s="330"/>
      <c r="G12" s="632"/>
      <c r="H12" s="632"/>
      <c r="I12" s="330"/>
    </row>
    <row r="13" spans="1:9">
      <c r="A13" s="356"/>
      <c r="B13" s="330"/>
      <c r="C13" s="330"/>
      <c r="D13" s="355"/>
      <c r="E13" s="330"/>
      <c r="F13" s="633" t="s">
        <v>1412</v>
      </c>
      <c r="G13" s="633"/>
      <c r="H13" s="633"/>
      <c r="I13" s="330"/>
    </row>
    <row r="14" spans="1:9">
      <c r="A14" s="587" t="s">
        <v>1407</v>
      </c>
      <c r="B14" s="634"/>
      <c r="C14" s="634"/>
      <c r="D14" s="634"/>
      <c r="E14" s="634"/>
      <c r="F14" s="634"/>
      <c r="G14" s="634"/>
      <c r="H14" s="634"/>
      <c r="I14" s="330"/>
    </row>
    <row r="15" spans="1:9">
      <c r="A15" s="635" t="s">
        <v>1408</v>
      </c>
      <c r="B15" s="635"/>
      <c r="C15" s="635"/>
      <c r="D15" s="635"/>
      <c r="E15" s="635"/>
      <c r="F15" s="635"/>
      <c r="G15" s="635"/>
      <c r="H15" s="635"/>
      <c r="I15" s="330"/>
    </row>
    <row r="16" spans="1:9">
      <c r="A16" s="636" t="s">
        <v>1409</v>
      </c>
      <c r="B16" s="636"/>
      <c r="C16" s="636"/>
      <c r="D16" s="636"/>
      <c r="E16" s="636"/>
      <c r="F16" s="636"/>
      <c r="G16" s="636"/>
      <c r="H16" s="636"/>
      <c r="I16" s="330"/>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32F9A964-C793-4541-B955-6CDFEBD99BE8}"/>
    <hyperlink ref="I2" location="預告統計資料發布時間表!A1" display="回發布時間表" xr:uid="{3228DFAC-1CFF-464E-A684-81EE811EE1EC}"/>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B509-6816-4467-81B2-8DCECA842673}">
  <dimension ref="A1:I16"/>
  <sheetViews>
    <sheetView workbookViewId="0">
      <selection activeCell="I2" sqref="I2"/>
    </sheetView>
  </sheetViews>
  <sheetFormatPr defaultRowHeight="16.5"/>
  <cols>
    <col min="5" max="5" width="18.125" customWidth="1"/>
    <col min="8" max="8" width="37.875" customWidth="1"/>
  </cols>
  <sheetData>
    <row r="1" spans="1:9" ht="19.5">
      <c r="A1" s="357" t="s">
        <v>1413</v>
      </c>
      <c r="B1" s="323"/>
      <c r="C1" s="324"/>
      <c r="D1" s="323"/>
      <c r="E1" s="324"/>
      <c r="F1" s="328" t="s">
        <v>1414</v>
      </c>
      <c r="G1" s="662" t="s">
        <v>1315</v>
      </c>
      <c r="H1" s="663"/>
      <c r="I1" s="324"/>
    </row>
    <row r="2" spans="1:9" ht="19.5">
      <c r="A2" s="328" t="s">
        <v>1415</v>
      </c>
      <c r="B2" s="327" t="s">
        <v>1416</v>
      </c>
      <c r="C2" s="324"/>
      <c r="D2" s="326"/>
      <c r="E2" s="327"/>
      <c r="F2" s="328" t="s">
        <v>1417</v>
      </c>
      <c r="G2" s="638" t="s">
        <v>1418</v>
      </c>
      <c r="H2" s="638"/>
      <c r="I2" s="304" t="s">
        <v>13</v>
      </c>
    </row>
    <row r="3" spans="1:9" ht="21">
      <c r="A3" s="664" t="s">
        <v>1419</v>
      </c>
      <c r="B3" s="665"/>
      <c r="C3" s="665"/>
      <c r="D3" s="665"/>
      <c r="E3" s="665"/>
      <c r="F3" s="665"/>
      <c r="G3" s="665"/>
      <c r="H3" s="665"/>
      <c r="I3" s="329"/>
    </row>
    <row r="4" spans="1:9" ht="20.25" thickBot="1">
      <c r="A4" s="666" t="s">
        <v>1426</v>
      </c>
      <c r="B4" s="667"/>
      <c r="C4" s="667"/>
      <c r="D4" s="667"/>
      <c r="E4" s="667"/>
      <c r="F4" s="667"/>
      <c r="G4" s="667"/>
      <c r="H4" s="667"/>
      <c r="I4" s="330"/>
    </row>
    <row r="5" spans="1:9">
      <c r="A5" s="668" t="s">
        <v>1420</v>
      </c>
      <c r="B5" s="669" t="s">
        <v>1421</v>
      </c>
      <c r="C5" s="670"/>
      <c r="D5" s="672" t="s">
        <v>1355</v>
      </c>
      <c r="E5" s="670"/>
      <c r="F5" s="672" t="s">
        <v>1356</v>
      </c>
      <c r="G5" s="673"/>
      <c r="H5" s="670"/>
    </row>
    <row r="6" spans="1:9" ht="17.25" thickBot="1">
      <c r="A6" s="642"/>
      <c r="B6" s="671"/>
      <c r="C6" s="655"/>
      <c r="D6" s="671"/>
      <c r="E6" s="655"/>
      <c r="F6" s="671"/>
      <c r="G6" s="674"/>
      <c r="H6" s="655"/>
    </row>
    <row r="7" spans="1:9">
      <c r="A7" s="332" t="s">
        <v>1422</v>
      </c>
      <c r="B7" s="649" t="s">
        <v>1296</v>
      </c>
      <c r="C7" s="650"/>
      <c r="D7" s="649" t="s">
        <v>1296</v>
      </c>
      <c r="E7" s="650"/>
      <c r="F7" s="659" t="s">
        <v>1269</v>
      </c>
      <c r="G7" s="660"/>
      <c r="H7" s="661"/>
    </row>
    <row r="8" spans="1:9">
      <c r="A8" s="358" t="s">
        <v>1423</v>
      </c>
      <c r="B8" s="649" t="s">
        <v>1296</v>
      </c>
      <c r="C8" s="650"/>
      <c r="D8" s="649" t="s">
        <v>1296</v>
      </c>
      <c r="E8" s="650"/>
      <c r="F8" s="651" t="s">
        <v>1269</v>
      </c>
      <c r="G8" s="652"/>
      <c r="H8" s="653"/>
    </row>
    <row r="9" spans="1:9">
      <c r="A9" s="358" t="s">
        <v>1424</v>
      </c>
      <c r="B9" s="649" t="s">
        <v>1296</v>
      </c>
      <c r="C9" s="650"/>
      <c r="D9" s="649" t="s">
        <v>1296</v>
      </c>
      <c r="E9" s="650"/>
      <c r="F9" s="651" t="s">
        <v>1269</v>
      </c>
      <c r="G9" s="652"/>
      <c r="H9" s="653"/>
    </row>
    <row r="10" spans="1:9" ht="17.25" thickBot="1">
      <c r="A10" s="359" t="s">
        <v>1425</v>
      </c>
      <c r="B10" s="654" t="s">
        <v>1296</v>
      </c>
      <c r="C10" s="655"/>
      <c r="D10" s="654" t="s">
        <v>1296</v>
      </c>
      <c r="E10" s="655"/>
      <c r="F10" s="656" t="s">
        <v>1269</v>
      </c>
      <c r="G10" s="657"/>
      <c r="H10" s="658"/>
    </row>
    <row r="11" spans="1:9">
      <c r="A11" s="350" t="s">
        <v>1214</v>
      </c>
      <c r="B11" s="351"/>
      <c r="C11" s="352" t="s">
        <v>1215</v>
      </c>
      <c r="D11" s="352"/>
      <c r="E11" s="352" t="s">
        <v>1263</v>
      </c>
      <c r="F11" s="350"/>
      <c r="G11" s="353" t="s">
        <v>1338</v>
      </c>
      <c r="H11" s="354"/>
    </row>
    <row r="12" spans="1:9">
      <c r="A12" s="330"/>
      <c r="B12" s="330"/>
      <c r="C12" s="330"/>
      <c r="D12" s="355"/>
      <c r="E12" s="262" t="s">
        <v>1264</v>
      </c>
      <c r="F12" s="330"/>
      <c r="G12" s="632"/>
      <c r="H12" s="632"/>
    </row>
    <row r="13" spans="1:9">
      <c r="A13" s="356"/>
      <c r="B13" s="330"/>
      <c r="C13" s="330"/>
      <c r="D13" s="355"/>
      <c r="E13" s="330"/>
      <c r="F13" s="633" t="s">
        <v>1427</v>
      </c>
      <c r="G13" s="633"/>
      <c r="H13" s="633"/>
    </row>
    <row r="14" spans="1:9">
      <c r="A14" s="587" t="s">
        <v>1407</v>
      </c>
      <c r="B14" s="634"/>
      <c r="C14" s="634"/>
      <c r="D14" s="634"/>
      <c r="E14" s="634"/>
      <c r="F14" s="634"/>
      <c r="G14" s="634"/>
      <c r="H14" s="634"/>
    </row>
    <row r="15" spans="1:9">
      <c r="A15" s="635" t="s">
        <v>1408</v>
      </c>
      <c r="B15" s="635"/>
      <c r="C15" s="635"/>
      <c r="D15" s="635"/>
      <c r="E15" s="635"/>
      <c r="F15" s="635"/>
      <c r="G15" s="635"/>
      <c r="H15" s="635"/>
    </row>
    <row r="16" spans="1:9">
      <c r="A16" s="636" t="s">
        <v>1409</v>
      </c>
      <c r="B16" s="636"/>
      <c r="C16" s="636"/>
      <c r="D16" s="636"/>
      <c r="E16" s="636"/>
      <c r="F16" s="636"/>
      <c r="G16" s="636"/>
      <c r="H16" s="636"/>
    </row>
  </sheetData>
  <mergeCells count="25">
    <mergeCell ref="G1:H1"/>
    <mergeCell ref="G2:H2"/>
    <mergeCell ref="A3:H3"/>
    <mergeCell ref="A4:H4"/>
    <mergeCell ref="A5:A6"/>
    <mergeCell ref="B5:C6"/>
    <mergeCell ref="D5:E6"/>
    <mergeCell ref="F5:H6"/>
    <mergeCell ref="B7:C7"/>
    <mergeCell ref="D7:E7"/>
    <mergeCell ref="F7:H7"/>
    <mergeCell ref="B8:C8"/>
    <mergeCell ref="D8:E8"/>
    <mergeCell ref="F8:H8"/>
    <mergeCell ref="B9:C9"/>
    <mergeCell ref="D9:E9"/>
    <mergeCell ref="F9:H9"/>
    <mergeCell ref="B10:C10"/>
    <mergeCell ref="D10:E10"/>
    <mergeCell ref="F10:H10"/>
    <mergeCell ref="G12:H12"/>
    <mergeCell ref="F13:H13"/>
    <mergeCell ref="A14:H14"/>
    <mergeCell ref="A15:H15"/>
    <mergeCell ref="A16:H16"/>
  </mergeCells>
  <phoneticPr fontId="14" type="noConversion"/>
  <hyperlinks>
    <hyperlink ref="I1" location="預告統計資料發布時間表!A1" display="回發布時間表" xr:uid="{FF7B4AFC-F251-437A-96F4-32F3B35BA369}"/>
    <hyperlink ref="I2" location="預告統計資料發布時間表!A1" display="回發布時間表" xr:uid="{D5BDBC9B-5ED7-4693-B4BA-517B8763A1F5}"/>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724B-8793-442C-A320-BB2E7807E4FB}">
  <dimension ref="A1:I25"/>
  <sheetViews>
    <sheetView workbookViewId="0">
      <selection activeCell="I2" sqref="I2"/>
    </sheetView>
  </sheetViews>
  <sheetFormatPr defaultRowHeight="16.5"/>
  <cols>
    <col min="1" max="1" width="20.5" customWidth="1"/>
    <col min="5" max="5" width="17.75" customWidth="1"/>
    <col min="8" max="8" width="26.25" customWidth="1"/>
  </cols>
  <sheetData>
    <row r="1" spans="1:9" ht="19.5">
      <c r="A1" s="357" t="s">
        <v>1413</v>
      </c>
      <c r="B1" s="323"/>
      <c r="C1" s="324"/>
      <c r="D1" s="323"/>
      <c r="E1" s="324"/>
      <c r="F1" s="328" t="s">
        <v>1414</v>
      </c>
      <c r="G1" s="662" t="s">
        <v>1315</v>
      </c>
      <c r="H1" s="663"/>
      <c r="I1" s="324"/>
    </row>
    <row r="2" spans="1:9" ht="19.5">
      <c r="A2" s="328" t="s">
        <v>1415</v>
      </c>
      <c r="B2" s="327" t="s">
        <v>1416</v>
      </c>
      <c r="C2" s="324"/>
      <c r="D2" s="326"/>
      <c r="E2" s="327"/>
      <c r="F2" s="328" t="s">
        <v>1417</v>
      </c>
      <c r="G2" s="638" t="s">
        <v>1428</v>
      </c>
      <c r="H2" s="638"/>
      <c r="I2" s="304" t="s">
        <v>13</v>
      </c>
    </row>
    <row r="3" spans="1:9" ht="21">
      <c r="A3" s="680" t="s">
        <v>1429</v>
      </c>
      <c r="B3" s="665"/>
      <c r="C3" s="665"/>
      <c r="D3" s="665"/>
      <c r="E3" s="665"/>
      <c r="F3" s="665"/>
      <c r="G3" s="665"/>
      <c r="H3" s="665"/>
      <c r="I3" s="329"/>
    </row>
    <row r="4" spans="1:9" ht="20.25" thickBot="1">
      <c r="A4" s="666" t="s">
        <v>1440</v>
      </c>
      <c r="B4" s="667"/>
      <c r="C4" s="667"/>
      <c r="D4" s="667"/>
      <c r="E4" s="667"/>
      <c r="F4" s="667"/>
      <c r="G4" s="667"/>
      <c r="H4" s="667"/>
      <c r="I4" s="330"/>
    </row>
    <row r="5" spans="1:9">
      <c r="A5" s="681" t="s">
        <v>1430</v>
      </c>
      <c r="B5" s="672" t="s">
        <v>1431</v>
      </c>
      <c r="C5" s="682"/>
      <c r="D5" s="685" t="s">
        <v>1432</v>
      </c>
      <c r="E5" s="686"/>
      <c r="F5" s="685" t="s">
        <v>1433</v>
      </c>
      <c r="G5" s="689"/>
      <c r="H5" s="690"/>
    </row>
    <row r="6" spans="1:9" ht="17.25" thickBot="1">
      <c r="A6" s="642"/>
      <c r="B6" s="683"/>
      <c r="C6" s="684"/>
      <c r="D6" s="687"/>
      <c r="E6" s="688"/>
      <c r="F6" s="687"/>
      <c r="G6" s="691"/>
      <c r="H6" s="692"/>
    </row>
    <row r="7" spans="1:9">
      <c r="A7" s="675" t="s">
        <v>1434</v>
      </c>
      <c r="B7" s="679">
        <v>10</v>
      </c>
      <c r="C7" s="673"/>
      <c r="D7" s="673">
        <v>0</v>
      </c>
      <c r="E7" s="673"/>
      <c r="F7" s="673">
        <v>0</v>
      </c>
      <c r="G7" s="673"/>
      <c r="H7" s="673"/>
    </row>
    <row r="8" spans="1:9" ht="17.25" thickBot="1">
      <c r="A8" s="676"/>
      <c r="B8" s="677"/>
      <c r="C8" s="533"/>
      <c r="D8" s="533"/>
      <c r="E8" s="533"/>
      <c r="F8" s="533"/>
      <c r="G8" s="533"/>
      <c r="H8" s="533"/>
    </row>
    <row r="9" spans="1:9">
      <c r="A9" s="675" t="s">
        <v>1435</v>
      </c>
      <c r="B9" s="677">
        <v>0</v>
      </c>
      <c r="C9" s="533"/>
      <c r="D9" s="533">
        <v>0</v>
      </c>
      <c r="E9" s="533"/>
      <c r="F9" s="533">
        <v>0</v>
      </c>
      <c r="G9" s="533"/>
      <c r="H9" s="533"/>
    </row>
    <row r="10" spans="1:9" ht="17.25" thickBot="1">
      <c r="A10" s="676"/>
      <c r="B10" s="677"/>
      <c r="C10" s="533"/>
      <c r="D10" s="533"/>
      <c r="E10" s="533"/>
      <c r="F10" s="533"/>
      <c r="G10" s="533"/>
      <c r="H10" s="533"/>
    </row>
    <row r="11" spans="1:9">
      <c r="A11" s="675" t="s">
        <v>1436</v>
      </c>
      <c r="B11" s="677">
        <v>0</v>
      </c>
      <c r="C11" s="533"/>
      <c r="D11" s="533">
        <v>0</v>
      </c>
      <c r="E11" s="533"/>
      <c r="F11" s="533">
        <v>0</v>
      </c>
      <c r="G11" s="533"/>
      <c r="H11" s="533"/>
    </row>
    <row r="12" spans="1:9" ht="17.25" thickBot="1">
      <c r="A12" s="676"/>
      <c r="B12" s="677"/>
      <c r="C12" s="533"/>
      <c r="D12" s="533"/>
      <c r="E12" s="533"/>
      <c r="F12" s="533"/>
      <c r="G12" s="533"/>
      <c r="H12" s="533"/>
    </row>
    <row r="13" spans="1:9">
      <c r="A13" s="675" t="s">
        <v>1437</v>
      </c>
      <c r="B13" s="677">
        <v>0</v>
      </c>
      <c r="C13" s="533"/>
      <c r="D13" s="533">
        <v>0</v>
      </c>
      <c r="E13" s="533"/>
      <c r="F13" s="533">
        <v>0</v>
      </c>
      <c r="G13" s="533"/>
      <c r="H13" s="533"/>
    </row>
    <row r="14" spans="1:9" ht="17.25" thickBot="1">
      <c r="A14" s="676"/>
      <c r="B14" s="677"/>
      <c r="C14" s="533"/>
      <c r="D14" s="533"/>
      <c r="E14" s="533"/>
      <c r="F14" s="533"/>
      <c r="G14" s="533"/>
      <c r="H14" s="533"/>
    </row>
    <row r="15" spans="1:9">
      <c r="A15" s="675" t="s">
        <v>1438</v>
      </c>
      <c r="B15" s="677">
        <v>53</v>
      </c>
      <c r="C15" s="533"/>
      <c r="D15" s="533">
        <v>1</v>
      </c>
      <c r="E15" s="533"/>
      <c r="F15" s="533">
        <v>1</v>
      </c>
      <c r="G15" s="533"/>
      <c r="H15" s="533"/>
    </row>
    <row r="16" spans="1:9" ht="17.25" thickBot="1">
      <c r="A16" s="676"/>
      <c r="B16" s="677"/>
      <c r="C16" s="533"/>
      <c r="D16" s="533"/>
      <c r="E16" s="533"/>
      <c r="F16" s="533"/>
      <c r="G16" s="533"/>
      <c r="H16" s="533"/>
    </row>
    <row r="17" spans="1:8">
      <c r="A17" s="675" t="s">
        <v>1439</v>
      </c>
      <c r="B17" s="677">
        <v>0</v>
      </c>
      <c r="C17" s="533"/>
      <c r="D17" s="533">
        <v>0</v>
      </c>
      <c r="E17" s="533"/>
      <c r="F17" s="533">
        <v>0</v>
      </c>
      <c r="G17" s="533"/>
      <c r="H17" s="533"/>
    </row>
    <row r="18" spans="1:8" ht="17.25" thickBot="1">
      <c r="A18" s="676"/>
      <c r="B18" s="678"/>
      <c r="C18" s="674"/>
      <c r="D18" s="674"/>
      <c r="E18" s="674"/>
      <c r="F18" s="674"/>
      <c r="G18" s="674"/>
      <c r="H18" s="674"/>
    </row>
    <row r="20" spans="1:8">
      <c r="A20" s="350" t="s">
        <v>1214</v>
      </c>
      <c r="B20" s="351"/>
      <c r="C20" s="352" t="s">
        <v>1215</v>
      </c>
      <c r="D20" s="352"/>
      <c r="E20" s="352" t="s">
        <v>1263</v>
      </c>
      <c r="F20" s="350"/>
      <c r="G20" s="353" t="s">
        <v>1338</v>
      </c>
      <c r="H20" s="354"/>
    </row>
    <row r="21" spans="1:8">
      <c r="A21" s="330"/>
      <c r="B21" s="330"/>
      <c r="C21" s="330"/>
      <c r="D21" s="355"/>
      <c r="E21" s="262" t="s">
        <v>1264</v>
      </c>
      <c r="F21" s="330"/>
      <c r="G21" s="632"/>
      <c r="H21" s="632"/>
    </row>
    <row r="22" spans="1:8">
      <c r="A22" s="356"/>
      <c r="B22" s="330"/>
      <c r="C22" s="330"/>
      <c r="D22" s="355"/>
      <c r="E22" s="330"/>
      <c r="F22" s="633" t="s">
        <v>1427</v>
      </c>
      <c r="G22" s="633"/>
      <c r="H22" s="633"/>
    </row>
    <row r="23" spans="1:8">
      <c r="A23" s="587" t="s">
        <v>1407</v>
      </c>
      <c r="B23" s="634"/>
      <c r="C23" s="634"/>
      <c r="D23" s="634"/>
      <c r="E23" s="634"/>
      <c r="F23" s="634"/>
      <c r="G23" s="634"/>
      <c r="H23" s="634"/>
    </row>
    <row r="24" spans="1:8">
      <c r="A24" s="635" t="s">
        <v>1408</v>
      </c>
      <c r="B24" s="635"/>
      <c r="C24" s="635"/>
      <c r="D24" s="635"/>
      <c r="E24" s="635"/>
      <c r="F24" s="635"/>
      <c r="G24" s="635"/>
      <c r="H24" s="635"/>
    </row>
    <row r="25" spans="1:8">
      <c r="A25" s="636" t="s">
        <v>1409</v>
      </c>
      <c r="B25" s="636"/>
      <c r="C25" s="636"/>
      <c r="D25" s="636"/>
      <c r="E25" s="636"/>
      <c r="F25" s="636"/>
      <c r="G25" s="636"/>
      <c r="H25" s="636"/>
    </row>
  </sheetData>
  <mergeCells count="37">
    <mergeCell ref="G1:H1"/>
    <mergeCell ref="G2:H2"/>
    <mergeCell ref="A3:H3"/>
    <mergeCell ref="A4:H4"/>
    <mergeCell ref="A5:A6"/>
    <mergeCell ref="B5:C6"/>
    <mergeCell ref="D5:E6"/>
    <mergeCell ref="F5:H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14" type="noConversion"/>
  <hyperlinks>
    <hyperlink ref="I1" location="預告統計資料發布時間表!A1" display="回發布時間表" xr:uid="{1E72D7C9-3F4C-4321-8F2A-5040129E6A50}"/>
    <hyperlink ref="I2" location="預告統計資料發布時間表!A1" display="回發布時間表" xr:uid="{39418F05-9FEF-4213-9E58-703C59D3504E}"/>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5B6B-9C92-4862-8757-A8B66078800C}">
  <dimension ref="A1:AI42"/>
  <sheetViews>
    <sheetView topLeftCell="Q2" zoomScale="80" zoomScaleNormal="80" workbookViewId="0">
      <selection activeCell="AI2" sqref="AI2"/>
    </sheetView>
  </sheetViews>
  <sheetFormatPr defaultRowHeight="16.5"/>
  <cols>
    <col min="1" max="1" width="58.375" customWidth="1"/>
    <col min="2" max="2" width="30.125" bestFit="1" customWidth="1"/>
    <col min="3" max="3" width="22.5" bestFit="1" customWidth="1"/>
    <col min="4" max="5" width="10.125" bestFit="1" customWidth="1"/>
    <col min="6" max="7" width="31.62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625" bestFit="1" customWidth="1"/>
    <col min="24" max="24" width="64.5" customWidth="1"/>
    <col min="25" max="25" width="19.25" customWidth="1"/>
    <col min="26" max="26" width="11.75" customWidth="1"/>
    <col min="27" max="27" width="14.875" bestFit="1" customWidth="1"/>
    <col min="28" max="30" width="12.5" bestFit="1" customWidth="1"/>
    <col min="31" max="31" width="13.25" bestFit="1" customWidth="1"/>
    <col min="32" max="32" width="5.125" customWidth="1"/>
  </cols>
  <sheetData>
    <row r="1" spans="1:35" ht="20.25" thickBot="1">
      <c r="M1" s="360" t="s">
        <v>1441</v>
      </c>
      <c r="N1" s="297"/>
      <c r="O1" s="297"/>
      <c r="P1" s="297"/>
      <c r="Q1" s="297"/>
      <c r="R1" s="297"/>
      <c r="S1" s="297"/>
      <c r="T1" s="297"/>
      <c r="U1" s="360" t="s">
        <v>1103</v>
      </c>
      <c r="V1" s="361" t="s">
        <v>1442</v>
      </c>
      <c r="W1" s="362"/>
      <c r="X1" s="360" t="s">
        <v>1443</v>
      </c>
      <c r="Y1" s="297"/>
      <c r="Z1" s="297"/>
      <c r="AA1" s="297"/>
      <c r="AB1" s="297"/>
      <c r="AC1" s="297"/>
      <c r="AD1" s="297"/>
      <c r="AE1" s="363" t="s">
        <v>1103</v>
      </c>
      <c r="AF1" s="721" t="s">
        <v>1275</v>
      </c>
      <c r="AG1" s="722"/>
      <c r="AH1" s="297"/>
      <c r="AI1" s="362"/>
    </row>
    <row r="2" spans="1:35" ht="20.25" thickBot="1">
      <c r="M2" s="360" t="s">
        <v>1444</v>
      </c>
      <c r="N2" s="364" t="s">
        <v>1445</v>
      </c>
      <c r="O2" s="364" t="s">
        <v>1445</v>
      </c>
      <c r="P2" s="364"/>
      <c r="Q2" s="364"/>
      <c r="R2" s="364"/>
      <c r="S2" s="364"/>
      <c r="T2" s="364"/>
      <c r="U2" s="360" t="s">
        <v>1350</v>
      </c>
      <c r="V2" s="361" t="s">
        <v>1446</v>
      </c>
      <c r="W2" s="362"/>
      <c r="X2" s="360" t="s">
        <v>1447</v>
      </c>
      <c r="Y2" s="297" t="s">
        <v>1445</v>
      </c>
      <c r="Z2" s="297"/>
      <c r="AA2" s="364"/>
      <c r="AB2" s="364"/>
      <c r="AC2" s="364"/>
      <c r="AD2" s="364"/>
      <c r="AE2" s="360" t="s">
        <v>1350</v>
      </c>
      <c r="AF2" s="723" t="s">
        <v>1446</v>
      </c>
      <c r="AG2" s="724"/>
      <c r="AH2" s="297"/>
      <c r="AI2" s="365" t="s">
        <v>1316</v>
      </c>
    </row>
    <row r="3" spans="1:35" ht="39" thickBot="1">
      <c r="M3" s="725" t="s">
        <v>1448</v>
      </c>
      <c r="N3" s="725"/>
      <c r="O3" s="725"/>
      <c r="P3" s="725"/>
      <c r="Q3" s="725"/>
      <c r="R3" s="725"/>
      <c r="S3" s="725"/>
      <c r="T3" s="725"/>
      <c r="U3" s="725"/>
      <c r="V3" s="725"/>
      <c r="W3" s="366"/>
      <c r="X3" s="725" t="s">
        <v>1449</v>
      </c>
      <c r="Y3" s="725"/>
      <c r="Z3" s="725"/>
      <c r="AA3" s="725"/>
      <c r="AB3" s="725"/>
      <c r="AC3" s="725"/>
      <c r="AD3" s="725"/>
      <c r="AE3" s="725"/>
      <c r="AF3" s="725"/>
      <c r="AG3" s="725"/>
      <c r="AH3" s="297"/>
      <c r="AI3" s="366"/>
    </row>
    <row r="4" spans="1:35" ht="21.75" thickBot="1">
      <c r="M4" s="367" t="s">
        <v>1450</v>
      </c>
      <c r="N4" s="726" t="s">
        <v>1528</v>
      </c>
      <c r="O4" s="727"/>
      <c r="P4" s="727"/>
      <c r="Q4" s="727"/>
      <c r="R4" s="727"/>
      <c r="S4" s="727"/>
      <c r="T4" s="727"/>
      <c r="U4" s="368"/>
      <c r="V4" s="369" t="s">
        <v>1451</v>
      </c>
      <c r="W4" s="366"/>
      <c r="X4" s="370" t="s">
        <v>1452</v>
      </c>
      <c r="Y4" s="728" t="s">
        <v>1527</v>
      </c>
      <c r="Z4" s="729"/>
      <c r="AA4" s="729"/>
      <c r="AB4" s="729"/>
      <c r="AC4" s="729"/>
      <c r="AD4" s="729"/>
      <c r="AE4" s="729"/>
      <c r="AF4" s="730" t="s">
        <v>1453</v>
      </c>
      <c r="AG4" s="731"/>
      <c r="AH4" s="297"/>
      <c r="AI4" s="366"/>
    </row>
    <row r="5" spans="1:35" ht="20.25" thickBot="1">
      <c r="A5" s="360" t="s">
        <v>1443</v>
      </c>
      <c r="B5" s="371"/>
      <c r="C5" s="297"/>
      <c r="D5" s="297"/>
      <c r="E5" s="297"/>
      <c r="F5" s="297"/>
      <c r="G5" s="297"/>
      <c r="H5" s="297"/>
      <c r="I5" s="360" t="s">
        <v>1103</v>
      </c>
      <c r="J5" s="704" t="s">
        <v>1454</v>
      </c>
      <c r="K5" s="705"/>
      <c r="L5" s="297"/>
      <c r="M5" s="712" t="s">
        <v>1455</v>
      </c>
      <c r="N5" s="715" t="s">
        <v>1456</v>
      </c>
      <c r="O5" s="716"/>
      <c r="P5" s="716"/>
      <c r="Q5" s="716"/>
      <c r="R5" s="716"/>
      <c r="S5" s="716"/>
      <c r="T5" s="716"/>
      <c r="U5" s="716"/>
      <c r="V5" s="716"/>
      <c r="W5" s="366"/>
      <c r="X5" s="717" t="s">
        <v>1457</v>
      </c>
      <c r="Y5" s="719" t="s">
        <v>1458</v>
      </c>
      <c r="Z5" s="701"/>
      <c r="AA5" s="701"/>
      <c r="AB5" s="720" t="s">
        <v>1459</v>
      </c>
      <c r="AC5" s="702"/>
      <c r="AD5" s="702"/>
      <c r="AE5" s="701" t="s">
        <v>1460</v>
      </c>
      <c r="AF5" s="702"/>
      <c r="AG5" s="703"/>
      <c r="AH5" s="297"/>
      <c r="AI5" s="366"/>
    </row>
    <row r="6" spans="1:35" ht="20.25" thickBot="1">
      <c r="A6" s="360" t="s">
        <v>1447</v>
      </c>
      <c r="B6" s="372" t="s">
        <v>1445</v>
      </c>
      <c r="C6" s="373"/>
      <c r="D6" s="364"/>
      <c r="E6" s="364"/>
      <c r="F6" s="364"/>
      <c r="G6" s="364"/>
      <c r="H6" s="364"/>
      <c r="I6" s="360" t="s">
        <v>1319</v>
      </c>
      <c r="J6" s="704" t="s">
        <v>1446</v>
      </c>
      <c r="K6" s="705"/>
      <c r="L6" s="297"/>
      <c r="M6" s="713"/>
      <c r="N6" s="706" t="s">
        <v>1461</v>
      </c>
      <c r="O6" s="511" t="s">
        <v>1462</v>
      </c>
      <c r="P6" s="708"/>
      <c r="Q6" s="708"/>
      <c r="R6" s="708"/>
      <c r="S6" s="708"/>
      <c r="T6" s="709" t="s">
        <v>1463</v>
      </c>
      <c r="U6" s="708"/>
      <c r="V6" s="710"/>
      <c r="W6" s="366"/>
      <c r="X6" s="718"/>
      <c r="Y6" s="374" t="s">
        <v>1295</v>
      </c>
      <c r="Z6" s="375" t="s">
        <v>1464</v>
      </c>
      <c r="AA6" s="375" t="s">
        <v>1465</v>
      </c>
      <c r="AB6" s="375" t="s">
        <v>1295</v>
      </c>
      <c r="AC6" s="376" t="s">
        <v>1464</v>
      </c>
      <c r="AD6" s="376" t="s">
        <v>1465</v>
      </c>
      <c r="AE6" s="376" t="s">
        <v>1295</v>
      </c>
      <c r="AF6" s="376" t="s">
        <v>1464</v>
      </c>
      <c r="AG6" s="377" t="s">
        <v>1465</v>
      </c>
      <c r="AH6" s="297"/>
      <c r="AI6" s="366"/>
    </row>
    <row r="7" spans="1:35" ht="98.25" thickBot="1">
      <c r="A7" s="711" t="s">
        <v>1466</v>
      </c>
      <c r="B7" s="711"/>
      <c r="C7" s="711"/>
      <c r="D7" s="711"/>
      <c r="E7" s="711"/>
      <c r="F7" s="711"/>
      <c r="G7" s="711"/>
      <c r="H7" s="711"/>
      <c r="I7" s="711"/>
      <c r="J7" s="711"/>
      <c r="K7" s="711"/>
      <c r="L7" s="297"/>
      <c r="M7" s="714"/>
      <c r="N7" s="707"/>
      <c r="O7" s="375" t="s">
        <v>1295</v>
      </c>
      <c r="P7" s="375" t="s">
        <v>1467</v>
      </c>
      <c r="Q7" s="375" t="s">
        <v>1468</v>
      </c>
      <c r="R7" s="375" t="s">
        <v>1469</v>
      </c>
      <c r="S7" s="378" t="s">
        <v>1470</v>
      </c>
      <c r="T7" s="375" t="s">
        <v>1295</v>
      </c>
      <c r="U7" s="379" t="s">
        <v>1471</v>
      </c>
      <c r="V7" s="380" t="s">
        <v>1472</v>
      </c>
      <c r="W7" s="366"/>
      <c r="X7" s="381" t="s">
        <v>1287</v>
      </c>
      <c r="Y7" s="382">
        <v>16</v>
      </c>
      <c r="Z7" s="383">
        <v>11</v>
      </c>
      <c r="AA7" s="383">
        <v>5</v>
      </c>
      <c r="AB7" s="383">
        <f>SUM(AC7:AD7)</f>
        <v>0</v>
      </c>
      <c r="AC7" s="384">
        <v>0</v>
      </c>
      <c r="AD7" s="384">
        <v>0</v>
      </c>
      <c r="AE7" s="384">
        <v>16</v>
      </c>
      <c r="AF7" s="384">
        <v>11</v>
      </c>
      <c r="AG7" s="384">
        <v>5</v>
      </c>
      <c r="AH7" s="297"/>
      <c r="AI7" s="366"/>
    </row>
    <row r="8" spans="1:35" ht="20.25" thickBot="1">
      <c r="A8" s="385" t="s">
        <v>1473</v>
      </c>
      <c r="B8" s="693" t="s">
        <v>1529</v>
      </c>
      <c r="C8" s="693"/>
      <c r="D8" s="693"/>
      <c r="E8" s="693"/>
      <c r="F8" s="693"/>
      <c r="G8" s="693"/>
      <c r="H8" s="693"/>
      <c r="I8" s="693"/>
      <c r="J8" s="694" t="s">
        <v>1474</v>
      </c>
      <c r="K8" s="695"/>
      <c r="L8" s="297"/>
      <c r="M8" s="386" t="s">
        <v>1475</v>
      </c>
      <c r="N8" s="387">
        <v>15</v>
      </c>
      <c r="O8" s="387">
        <v>15</v>
      </c>
      <c r="P8" s="388">
        <v>8</v>
      </c>
      <c r="Q8" s="388">
        <f t="shared" ref="Q8:V8" si="0">IF(AND(Q9=Q24,Q24=Q27,Q27=Q9),Q9,"F")</f>
        <v>0</v>
      </c>
      <c r="R8" s="388">
        <v>7</v>
      </c>
      <c r="S8" s="388">
        <f>IF(AND(S9=S24,S24=S27,S27=S9),S9,"F")</f>
        <v>0</v>
      </c>
      <c r="T8" s="389">
        <f>T10+T16+T17+T23</f>
        <v>0</v>
      </c>
      <c r="U8" s="388">
        <f t="shared" si="0"/>
        <v>0</v>
      </c>
      <c r="V8" s="388">
        <f t="shared" si="0"/>
        <v>0</v>
      </c>
      <c r="W8" s="366"/>
      <c r="X8" s="390" t="s">
        <v>1476</v>
      </c>
      <c r="Y8" s="391">
        <v>2</v>
      </c>
      <c r="Z8" s="392">
        <f t="shared" ref="Z8:AF8" si="1">SUM(Z9:Z13)</f>
        <v>0</v>
      </c>
      <c r="AA8" s="392">
        <v>2</v>
      </c>
      <c r="AB8" s="392">
        <f>SUM(AC8:AD8)</f>
        <v>0</v>
      </c>
      <c r="AC8" s="393">
        <f>SUM(AC9:AC13)</f>
        <v>0</v>
      </c>
      <c r="AD8" s="393">
        <f t="shared" si="1"/>
        <v>0</v>
      </c>
      <c r="AE8" s="393">
        <v>2</v>
      </c>
      <c r="AF8" s="393">
        <f t="shared" si="1"/>
        <v>0</v>
      </c>
      <c r="AG8" s="393">
        <v>2</v>
      </c>
      <c r="AH8" s="297"/>
      <c r="AI8" s="366"/>
    </row>
    <row r="9" spans="1:35" ht="19.5">
      <c r="A9" s="696" t="s">
        <v>1477</v>
      </c>
      <c r="B9" s="698" t="s">
        <v>1478</v>
      </c>
      <c r="C9" s="699"/>
      <c r="D9" s="699"/>
      <c r="E9" s="699"/>
      <c r="F9" s="699"/>
      <c r="G9" s="699"/>
      <c r="H9" s="699"/>
      <c r="I9" s="699"/>
      <c r="J9" s="699"/>
      <c r="K9" s="699"/>
      <c r="L9" s="297"/>
      <c r="M9" s="394" t="s">
        <v>1479</v>
      </c>
      <c r="N9" s="395">
        <v>15</v>
      </c>
      <c r="O9" s="395">
        <v>15</v>
      </c>
      <c r="P9" s="396">
        <v>8</v>
      </c>
      <c r="Q9" s="396">
        <f t="shared" ref="Q9:V9" si="2">SUM(Q11:Q17)+Q23</f>
        <v>0</v>
      </c>
      <c r="R9" s="396">
        <v>7</v>
      </c>
      <c r="S9" s="396">
        <f t="shared" si="2"/>
        <v>0</v>
      </c>
      <c r="T9" s="396">
        <f>SUM(U9:V9)</f>
        <v>0</v>
      </c>
      <c r="U9" s="396">
        <f t="shared" si="2"/>
        <v>0</v>
      </c>
      <c r="V9" s="396">
        <f t="shared" si="2"/>
        <v>0</v>
      </c>
      <c r="W9" s="366"/>
      <c r="X9" s="390" t="s">
        <v>1480</v>
      </c>
      <c r="Y9" s="391">
        <f t="shared" ref="Y9:Y16" si="3">SUM(Z9:AA9)</f>
        <v>0</v>
      </c>
      <c r="Z9" s="392">
        <f t="shared" ref="Z9:AA16" si="4">+AC9+AF9</f>
        <v>0</v>
      </c>
      <c r="AA9" s="392">
        <f t="shared" si="4"/>
        <v>0</v>
      </c>
      <c r="AB9" s="392">
        <v>0</v>
      </c>
      <c r="AC9" s="397"/>
      <c r="AD9" s="397"/>
      <c r="AE9" s="392">
        <v>0</v>
      </c>
      <c r="AF9" s="397"/>
      <c r="AG9" s="397"/>
      <c r="AH9" s="297"/>
      <c r="AI9" s="366"/>
    </row>
    <row r="10" spans="1:35" ht="84.75" thickBot="1">
      <c r="A10" s="697"/>
      <c r="B10" s="398" t="s">
        <v>1481</v>
      </c>
      <c r="C10" s="399" t="s">
        <v>1482</v>
      </c>
      <c r="D10" s="399" t="s">
        <v>1483</v>
      </c>
      <c r="E10" s="399" t="s">
        <v>1484</v>
      </c>
      <c r="F10" s="400" t="s">
        <v>1485</v>
      </c>
      <c r="G10" s="400" t="s">
        <v>1486</v>
      </c>
      <c r="H10" s="399" t="s">
        <v>1487</v>
      </c>
      <c r="I10" s="399" t="s">
        <v>1488</v>
      </c>
      <c r="J10" s="399" t="s">
        <v>1489</v>
      </c>
      <c r="K10" s="401" t="s">
        <v>1490</v>
      </c>
      <c r="L10" s="297"/>
      <c r="M10" s="394" t="s">
        <v>1491</v>
      </c>
      <c r="N10" s="395">
        <v>1</v>
      </c>
      <c r="O10" s="395">
        <v>1</v>
      </c>
      <c r="P10" s="396">
        <v>1</v>
      </c>
      <c r="Q10" s="396">
        <f t="shared" ref="Q10:V10" si="5">SUM(Q11:Q15)</f>
        <v>0</v>
      </c>
      <c r="R10" s="396">
        <f t="shared" si="5"/>
        <v>0</v>
      </c>
      <c r="S10" s="396">
        <f t="shared" si="5"/>
        <v>0</v>
      </c>
      <c r="T10" s="396">
        <f t="shared" ref="T10:T33" si="6">SUM(U10:V10)</f>
        <v>0</v>
      </c>
      <c r="U10" s="396">
        <f t="shared" si="5"/>
        <v>0</v>
      </c>
      <c r="V10" s="396">
        <f t="shared" si="5"/>
        <v>0</v>
      </c>
      <c r="W10" s="366"/>
      <c r="X10" s="390" t="s">
        <v>1492</v>
      </c>
      <c r="Y10" s="391">
        <f t="shared" si="3"/>
        <v>0</v>
      </c>
      <c r="Z10" s="392">
        <f t="shared" si="4"/>
        <v>0</v>
      </c>
      <c r="AA10" s="392">
        <f t="shared" si="4"/>
        <v>0</v>
      </c>
      <c r="AB10" s="392">
        <v>0</v>
      </c>
      <c r="AC10" s="397"/>
      <c r="AD10" s="397"/>
      <c r="AE10" s="392">
        <v>0</v>
      </c>
      <c r="AF10" s="397"/>
      <c r="AG10" s="397"/>
      <c r="AH10" s="297"/>
      <c r="AI10" s="366"/>
    </row>
    <row r="11" spans="1:35" ht="19.5">
      <c r="A11" s="402" t="s">
        <v>1475</v>
      </c>
      <c r="B11" s="396">
        <v>15</v>
      </c>
      <c r="C11" s="396">
        <f>C12+C18+C19+C20</f>
        <v>0</v>
      </c>
      <c r="D11" s="396">
        <f>D12+D18+D19+D20</f>
        <v>0</v>
      </c>
      <c r="E11" s="396">
        <v>0</v>
      </c>
      <c r="F11" s="396">
        <f t="shared" ref="F11:K11" si="7">IF(AND(F12=F22,F22=F25,F25=F12),F12,"F")</f>
        <v>0</v>
      </c>
      <c r="G11" s="396">
        <f t="shared" si="7"/>
        <v>0</v>
      </c>
      <c r="H11" s="396">
        <f t="shared" si="7"/>
        <v>0</v>
      </c>
      <c r="I11" s="396">
        <f t="shared" si="7"/>
        <v>0</v>
      </c>
      <c r="J11" s="396">
        <f t="shared" si="7"/>
        <v>0</v>
      </c>
      <c r="K11" s="396">
        <f t="shared" si="7"/>
        <v>0</v>
      </c>
      <c r="L11" s="297"/>
      <c r="M11" s="394" t="s">
        <v>1493</v>
      </c>
      <c r="N11" s="395">
        <f t="shared" ref="N11:O33" si="8">O11+T11</f>
        <v>0</v>
      </c>
      <c r="O11" s="395">
        <f t="shared" si="8"/>
        <v>0</v>
      </c>
      <c r="P11" s="403"/>
      <c r="Q11" s="403"/>
      <c r="R11" s="403"/>
      <c r="S11" s="403"/>
      <c r="T11" s="396">
        <f t="shared" si="6"/>
        <v>0</v>
      </c>
      <c r="U11" s="403"/>
      <c r="V11" s="403"/>
      <c r="W11" s="366"/>
      <c r="X11" s="390" t="s">
        <v>1494</v>
      </c>
      <c r="Y11" s="391">
        <v>1</v>
      </c>
      <c r="Z11" s="392">
        <f t="shared" si="4"/>
        <v>0</v>
      </c>
      <c r="AA11" s="392">
        <v>1</v>
      </c>
      <c r="AB11" s="392">
        <v>0</v>
      </c>
      <c r="AC11" s="397"/>
      <c r="AD11" s="397"/>
      <c r="AE11" s="392">
        <v>1</v>
      </c>
      <c r="AF11" s="397"/>
      <c r="AG11" s="397">
        <v>1</v>
      </c>
      <c r="AH11" s="297"/>
      <c r="AI11" s="366"/>
    </row>
    <row r="12" spans="1:35" ht="19.5">
      <c r="A12" s="394" t="s">
        <v>1479</v>
      </c>
      <c r="B12" s="396">
        <v>15</v>
      </c>
      <c r="C12" s="396">
        <f>C13+C19+C20+C21</f>
        <v>0</v>
      </c>
      <c r="D12" s="396">
        <f t="shared" ref="D12:K12" si="9">D13+D19+D20+D21</f>
        <v>0</v>
      </c>
      <c r="E12" s="396">
        <v>0</v>
      </c>
      <c r="F12" s="396">
        <f t="shared" si="9"/>
        <v>0</v>
      </c>
      <c r="G12" s="396">
        <f t="shared" si="9"/>
        <v>0</v>
      </c>
      <c r="H12" s="396">
        <f t="shared" si="9"/>
        <v>0</v>
      </c>
      <c r="I12" s="396">
        <f t="shared" si="9"/>
        <v>0</v>
      </c>
      <c r="J12" s="396">
        <f t="shared" si="9"/>
        <v>0</v>
      </c>
      <c r="K12" s="396">
        <f t="shared" si="9"/>
        <v>0</v>
      </c>
      <c r="L12" s="297"/>
      <c r="M12" s="394" t="s">
        <v>1495</v>
      </c>
      <c r="N12" s="395">
        <f t="shared" si="8"/>
        <v>0</v>
      </c>
      <c r="O12" s="395">
        <f t="shared" si="8"/>
        <v>0</v>
      </c>
      <c r="P12" s="275"/>
      <c r="Q12" s="403"/>
      <c r="R12" s="403"/>
      <c r="S12" s="403"/>
      <c r="T12" s="396">
        <f t="shared" si="6"/>
        <v>0</v>
      </c>
      <c r="U12" s="403"/>
      <c r="V12" s="403"/>
      <c r="W12" s="366"/>
      <c r="X12" s="390" t="s">
        <v>1496</v>
      </c>
      <c r="Y12" s="391">
        <v>1</v>
      </c>
      <c r="Z12" s="392">
        <f t="shared" si="4"/>
        <v>0</v>
      </c>
      <c r="AA12" s="392">
        <v>1</v>
      </c>
      <c r="AB12" s="392">
        <v>0</v>
      </c>
      <c r="AC12" s="397"/>
      <c r="AD12" s="397"/>
      <c r="AE12" s="392">
        <v>1</v>
      </c>
      <c r="AF12" s="397"/>
      <c r="AG12" s="397">
        <v>1</v>
      </c>
      <c r="AH12" s="297"/>
      <c r="AI12" s="366"/>
    </row>
    <row r="13" spans="1:35" ht="19.5">
      <c r="A13" s="394" t="s">
        <v>1491</v>
      </c>
      <c r="B13" s="396">
        <v>1</v>
      </c>
      <c r="C13" s="396">
        <f t="shared" ref="C13:K13" si="10">SUM(C14:C18)</f>
        <v>0</v>
      </c>
      <c r="D13" s="396">
        <f t="shared" si="10"/>
        <v>0</v>
      </c>
      <c r="E13" s="396">
        <v>0</v>
      </c>
      <c r="F13" s="396">
        <f t="shared" si="10"/>
        <v>0</v>
      </c>
      <c r="G13" s="396">
        <f t="shared" si="10"/>
        <v>0</v>
      </c>
      <c r="H13" s="396">
        <f t="shared" si="10"/>
        <v>0</v>
      </c>
      <c r="I13" s="396">
        <f t="shared" si="10"/>
        <v>0</v>
      </c>
      <c r="J13" s="396">
        <f t="shared" si="10"/>
        <v>0</v>
      </c>
      <c r="K13" s="396">
        <f t="shared" si="10"/>
        <v>0</v>
      </c>
      <c r="L13" s="297"/>
      <c r="M13" s="394" t="s">
        <v>1497</v>
      </c>
      <c r="N13" s="395">
        <v>1</v>
      </c>
      <c r="O13" s="395">
        <v>1</v>
      </c>
      <c r="P13" s="403">
        <v>1</v>
      </c>
      <c r="Q13" s="403"/>
      <c r="R13" s="403"/>
      <c r="S13" s="403"/>
      <c r="T13" s="396">
        <f t="shared" si="6"/>
        <v>0</v>
      </c>
      <c r="U13" s="403"/>
      <c r="V13" s="403"/>
      <c r="W13" s="366"/>
      <c r="X13" s="390" t="s">
        <v>1498</v>
      </c>
      <c r="Y13" s="391">
        <f t="shared" si="3"/>
        <v>0</v>
      </c>
      <c r="Z13" s="392">
        <f t="shared" si="4"/>
        <v>0</v>
      </c>
      <c r="AA13" s="392">
        <f t="shared" si="4"/>
        <v>0</v>
      </c>
      <c r="AB13" s="392">
        <v>0</v>
      </c>
      <c r="AC13" s="397"/>
      <c r="AD13" s="397"/>
      <c r="AE13" s="392">
        <v>0</v>
      </c>
      <c r="AF13" s="397"/>
      <c r="AG13" s="397"/>
      <c r="AH13" s="297"/>
      <c r="AI13" s="366"/>
    </row>
    <row r="14" spans="1:35" ht="19.5">
      <c r="A14" s="394" t="s">
        <v>1493</v>
      </c>
      <c r="B14" s="396">
        <f>SUM(C14:K14)</f>
        <v>0</v>
      </c>
      <c r="C14" s="404"/>
      <c r="D14" s="404"/>
      <c r="E14" s="404"/>
      <c r="F14" s="404"/>
      <c r="G14" s="404"/>
      <c r="H14" s="404"/>
      <c r="I14" s="404"/>
      <c r="J14" s="404"/>
      <c r="K14" s="404"/>
      <c r="L14" s="297"/>
      <c r="M14" s="394" t="s">
        <v>1499</v>
      </c>
      <c r="N14" s="395" t="s">
        <v>1270</v>
      </c>
      <c r="O14" s="395" t="s">
        <v>1270</v>
      </c>
      <c r="P14" s="403" t="s">
        <v>1270</v>
      </c>
      <c r="Q14" s="403"/>
      <c r="R14" s="403"/>
      <c r="S14" s="403"/>
      <c r="T14" s="396">
        <f t="shared" si="6"/>
        <v>0</v>
      </c>
      <c r="U14" s="403"/>
      <c r="V14" s="403"/>
      <c r="W14" s="366"/>
      <c r="X14" s="390" t="s">
        <v>1500</v>
      </c>
      <c r="Y14" s="391">
        <f>SUM(Z14:AA14)</f>
        <v>0</v>
      </c>
      <c r="Z14" s="392">
        <f t="shared" si="4"/>
        <v>0</v>
      </c>
      <c r="AA14" s="392">
        <f t="shared" si="4"/>
        <v>0</v>
      </c>
      <c r="AB14" s="392">
        <v>0</v>
      </c>
      <c r="AC14" s="397"/>
      <c r="AD14" s="397"/>
      <c r="AE14" s="392">
        <v>0</v>
      </c>
      <c r="AF14" s="397"/>
      <c r="AG14" s="397"/>
      <c r="AH14" s="297"/>
      <c r="AI14" s="366"/>
    </row>
    <row r="15" spans="1:35" ht="19.5">
      <c r="A15" s="394" t="s">
        <v>1495</v>
      </c>
      <c r="B15" s="396">
        <f t="shared" ref="B15:B21" si="11">SUM(C15:K15)</f>
        <v>0</v>
      </c>
      <c r="C15" s="404"/>
      <c r="D15" s="404"/>
      <c r="E15" s="404"/>
      <c r="F15" s="404"/>
      <c r="G15" s="404"/>
      <c r="H15" s="404"/>
      <c r="I15" s="404"/>
      <c r="J15" s="404"/>
      <c r="K15" s="404"/>
      <c r="L15" s="297"/>
      <c r="M15" s="394" t="s">
        <v>1501</v>
      </c>
      <c r="N15" s="395">
        <f t="shared" si="8"/>
        <v>0</v>
      </c>
      <c r="O15" s="395">
        <f t="shared" si="8"/>
        <v>0</v>
      </c>
      <c r="P15" s="403"/>
      <c r="Q15" s="403"/>
      <c r="R15" s="403"/>
      <c r="S15" s="403"/>
      <c r="T15" s="396">
        <f t="shared" si="6"/>
        <v>0</v>
      </c>
      <c r="U15" s="403"/>
      <c r="V15" s="403"/>
      <c r="W15" s="366"/>
      <c r="X15" s="390" t="s">
        <v>1502</v>
      </c>
      <c r="Y15" s="391">
        <v>14</v>
      </c>
      <c r="Z15" s="392">
        <v>11</v>
      </c>
      <c r="AA15" s="392">
        <v>3</v>
      </c>
      <c r="AB15" s="392">
        <v>0</v>
      </c>
      <c r="AC15" s="397"/>
      <c r="AD15" s="397"/>
      <c r="AE15" s="392">
        <v>14</v>
      </c>
      <c r="AF15" s="397">
        <v>12</v>
      </c>
      <c r="AG15" s="397">
        <v>3</v>
      </c>
      <c r="AH15" s="297"/>
      <c r="AI15" s="366"/>
    </row>
    <row r="16" spans="1:35" ht="20.25" thickBot="1">
      <c r="A16" s="394" t="s">
        <v>1497</v>
      </c>
      <c r="B16" s="396">
        <v>1</v>
      </c>
      <c r="C16" s="404"/>
      <c r="D16" s="404"/>
      <c r="E16" s="275"/>
      <c r="F16" s="404"/>
      <c r="G16" s="404"/>
      <c r="H16" s="404"/>
      <c r="I16" s="404"/>
      <c r="J16" s="404"/>
      <c r="K16" s="404"/>
      <c r="L16" s="297"/>
      <c r="M16" s="394" t="s">
        <v>1503</v>
      </c>
      <c r="N16" s="395" t="s">
        <v>1270</v>
      </c>
      <c r="O16" s="395" t="s">
        <v>1270</v>
      </c>
      <c r="P16" s="403" t="s">
        <v>1270</v>
      </c>
      <c r="Q16" s="403"/>
      <c r="R16" s="403"/>
      <c r="S16" s="403"/>
      <c r="T16" s="396">
        <f t="shared" si="6"/>
        <v>0</v>
      </c>
      <c r="U16" s="403"/>
      <c r="V16" s="403"/>
      <c r="W16" s="366"/>
      <c r="X16" s="405" t="s">
        <v>1504</v>
      </c>
      <c r="Y16" s="406">
        <f t="shared" si="3"/>
        <v>0</v>
      </c>
      <c r="Z16" s="407">
        <f t="shared" si="4"/>
        <v>0</v>
      </c>
      <c r="AA16" s="407">
        <f t="shared" si="4"/>
        <v>0</v>
      </c>
      <c r="AB16" s="407">
        <v>0</v>
      </c>
      <c r="AC16" s="408"/>
      <c r="AD16" s="408"/>
      <c r="AE16" s="407">
        <v>0</v>
      </c>
      <c r="AF16" s="408"/>
      <c r="AG16" s="408"/>
      <c r="AH16" s="297"/>
      <c r="AI16" s="366"/>
    </row>
    <row r="17" spans="1:35">
      <c r="A17" s="394" t="s">
        <v>1499</v>
      </c>
      <c r="B17" s="396">
        <f t="shared" si="11"/>
        <v>0</v>
      </c>
      <c r="C17" s="404"/>
      <c r="D17" s="404"/>
      <c r="E17" s="404"/>
      <c r="F17" s="404"/>
      <c r="G17" s="404"/>
      <c r="H17" s="404"/>
      <c r="I17" s="404"/>
      <c r="J17" s="404"/>
      <c r="K17" s="404"/>
      <c r="L17" s="297"/>
      <c r="M17" s="409" t="s">
        <v>1505</v>
      </c>
      <c r="N17" s="395">
        <v>14</v>
      </c>
      <c r="O17" s="395">
        <v>14</v>
      </c>
      <c r="P17" s="396">
        <v>7</v>
      </c>
      <c r="Q17" s="396">
        <f t="shared" ref="Q17:V17" si="12">SUM(Q18:Q22)</f>
        <v>0</v>
      </c>
      <c r="R17" s="396">
        <v>7</v>
      </c>
      <c r="S17" s="396">
        <f t="shared" si="12"/>
        <v>0</v>
      </c>
      <c r="T17" s="396">
        <f t="shared" si="6"/>
        <v>0</v>
      </c>
      <c r="U17" s="396">
        <f t="shared" si="12"/>
        <v>0</v>
      </c>
      <c r="V17" s="396">
        <f t="shared" si="12"/>
        <v>0</v>
      </c>
      <c r="W17" s="366"/>
      <c r="X17" s="297" t="s">
        <v>1214</v>
      </c>
      <c r="Y17" s="297" t="s">
        <v>1215</v>
      </c>
      <c r="Z17" s="297"/>
      <c r="AA17" s="297" t="s">
        <v>1506</v>
      </c>
      <c r="AB17" s="297"/>
      <c r="AC17" s="297"/>
      <c r="AD17" s="410" t="s">
        <v>1217</v>
      </c>
      <c r="AE17" s="297"/>
      <c r="AF17" s="633" t="s">
        <v>1526</v>
      </c>
      <c r="AG17" s="700"/>
      <c r="AH17" s="297"/>
      <c r="AI17" s="366"/>
    </row>
    <row r="18" spans="1:35">
      <c r="A18" s="394" t="s">
        <v>1501</v>
      </c>
      <c r="B18" s="396">
        <f t="shared" si="11"/>
        <v>0</v>
      </c>
      <c r="C18" s="404"/>
      <c r="D18" s="404"/>
      <c r="E18" s="404"/>
      <c r="F18" s="404"/>
      <c r="G18" s="404"/>
      <c r="H18" s="404"/>
      <c r="I18" s="404"/>
      <c r="J18" s="404"/>
      <c r="K18" s="404"/>
      <c r="L18" s="297"/>
      <c r="M18" s="394" t="s">
        <v>1507</v>
      </c>
      <c r="N18" s="395">
        <v>10</v>
      </c>
      <c r="O18" s="395">
        <v>10</v>
      </c>
      <c r="P18" s="403">
        <v>5</v>
      </c>
      <c r="Q18" s="403"/>
      <c r="R18" s="403">
        <v>5</v>
      </c>
      <c r="S18" s="403"/>
      <c r="T18" s="396">
        <f t="shared" si="6"/>
        <v>0</v>
      </c>
      <c r="U18" s="403"/>
      <c r="V18" s="403"/>
      <c r="W18" s="366"/>
      <c r="X18" s="297"/>
      <c r="Y18" s="297"/>
      <c r="Z18" s="297"/>
      <c r="AA18" s="297" t="s">
        <v>1390</v>
      </c>
      <c r="AB18" s="297"/>
      <c r="AC18" s="297"/>
      <c r="AD18" s="297"/>
      <c r="AE18" s="297"/>
      <c r="AF18" s="297"/>
      <c r="AG18" s="297"/>
      <c r="AH18" s="297"/>
      <c r="AI18" s="366"/>
    </row>
    <row r="19" spans="1:35">
      <c r="A19" s="394" t="s">
        <v>1503</v>
      </c>
      <c r="B19" s="396" t="s">
        <v>1270</v>
      </c>
      <c r="C19" s="411"/>
      <c r="D19" s="412"/>
      <c r="E19" s="412"/>
      <c r="F19" s="412"/>
      <c r="G19" s="412"/>
      <c r="H19" s="412"/>
      <c r="I19" s="412"/>
      <c r="J19" s="412"/>
      <c r="K19" s="404"/>
      <c r="L19" s="297"/>
      <c r="M19" s="394" t="s">
        <v>1508</v>
      </c>
      <c r="N19" s="395" t="s">
        <v>1270</v>
      </c>
      <c r="O19" s="395" t="s">
        <v>1270</v>
      </c>
      <c r="P19" s="403"/>
      <c r="Q19" s="403"/>
      <c r="R19" s="403"/>
      <c r="S19" s="403"/>
      <c r="T19" s="396">
        <f t="shared" si="6"/>
        <v>0</v>
      </c>
      <c r="U19" s="403"/>
      <c r="V19" s="403"/>
      <c r="W19" s="366"/>
      <c r="X19" s="297"/>
      <c r="Y19" s="297"/>
      <c r="Z19" s="297"/>
      <c r="AA19" s="297"/>
      <c r="AB19" s="297"/>
      <c r="AC19" s="297"/>
      <c r="AD19" s="297"/>
      <c r="AE19" s="297"/>
      <c r="AF19" s="297"/>
      <c r="AG19" s="297"/>
      <c r="AH19" s="297"/>
      <c r="AI19" s="366"/>
    </row>
    <row r="20" spans="1:35">
      <c r="A20" s="394" t="s">
        <v>1509</v>
      </c>
      <c r="B20" s="396">
        <v>14</v>
      </c>
      <c r="C20" s="413"/>
      <c r="D20" s="413"/>
      <c r="E20" s="413"/>
      <c r="F20" s="413"/>
      <c r="G20" s="413"/>
      <c r="H20" s="413"/>
      <c r="I20" s="413"/>
      <c r="J20" s="413"/>
      <c r="K20" s="404"/>
      <c r="L20" s="297"/>
      <c r="M20" s="394" t="s">
        <v>1510</v>
      </c>
      <c r="N20" s="395">
        <f t="shared" si="8"/>
        <v>0</v>
      </c>
      <c r="O20" s="395">
        <f t="shared" si="8"/>
        <v>0</v>
      </c>
      <c r="P20" s="403"/>
      <c r="Q20" s="403"/>
      <c r="R20" s="403"/>
      <c r="S20" s="403"/>
      <c r="T20" s="396">
        <f t="shared" si="6"/>
        <v>0</v>
      </c>
      <c r="U20" s="403"/>
      <c r="V20" s="403"/>
      <c r="W20" s="366"/>
      <c r="X20" s="297" t="s">
        <v>1511</v>
      </c>
      <c r="Y20" s="297"/>
      <c r="Z20" s="297"/>
      <c r="AA20" s="297"/>
      <c r="AB20" s="297"/>
      <c r="AC20" s="297"/>
      <c r="AD20" s="297"/>
      <c r="AE20" s="297"/>
      <c r="AF20" s="297"/>
      <c r="AG20" s="297"/>
      <c r="AH20" s="297"/>
      <c r="AI20" s="366"/>
    </row>
    <row r="21" spans="1:35">
      <c r="A21" s="394" t="s">
        <v>1512</v>
      </c>
      <c r="B21" s="396">
        <f t="shared" si="11"/>
        <v>0</v>
      </c>
      <c r="C21" s="414"/>
      <c r="D21" s="414"/>
      <c r="E21" s="414"/>
      <c r="F21" s="414"/>
      <c r="G21" s="414"/>
      <c r="H21" s="414"/>
      <c r="I21" s="414"/>
      <c r="J21" s="414"/>
      <c r="K21" s="414"/>
      <c r="L21" s="297"/>
      <c r="M21" s="394" t="s">
        <v>1513</v>
      </c>
      <c r="N21" s="395">
        <v>4</v>
      </c>
      <c r="O21" s="395">
        <v>4</v>
      </c>
      <c r="P21" s="403">
        <v>2</v>
      </c>
      <c r="Q21" s="403"/>
      <c r="R21" s="403">
        <v>2</v>
      </c>
      <c r="S21" s="403"/>
      <c r="T21" s="396">
        <f t="shared" si="6"/>
        <v>0</v>
      </c>
      <c r="U21" s="403"/>
      <c r="V21" s="403"/>
      <c r="W21" s="366"/>
      <c r="X21" s="297" t="s">
        <v>1514</v>
      </c>
      <c r="Y21" s="297"/>
      <c r="Z21" s="297"/>
      <c r="AA21" s="297"/>
      <c r="AB21" s="297"/>
      <c r="AC21" s="297"/>
      <c r="AD21" s="297"/>
      <c r="AE21" s="297"/>
      <c r="AF21" s="297"/>
      <c r="AG21" s="297"/>
      <c r="AH21" s="297"/>
      <c r="AI21" s="366"/>
    </row>
    <row r="22" spans="1:35">
      <c r="A22" s="394" t="s">
        <v>1515</v>
      </c>
      <c r="B22" s="396">
        <v>15</v>
      </c>
      <c r="C22" s="396">
        <f t="shared" ref="C22:K22" si="13">SUM(C23:C24)</f>
        <v>0</v>
      </c>
      <c r="D22" s="396">
        <f t="shared" si="13"/>
        <v>0</v>
      </c>
      <c r="E22" s="396">
        <f t="shared" si="13"/>
        <v>0</v>
      </c>
      <c r="F22" s="396">
        <f t="shared" si="13"/>
        <v>0</v>
      </c>
      <c r="G22" s="396">
        <f t="shared" si="13"/>
        <v>0</v>
      </c>
      <c r="H22" s="396">
        <f t="shared" si="13"/>
        <v>0</v>
      </c>
      <c r="I22" s="396">
        <f t="shared" si="13"/>
        <v>0</v>
      </c>
      <c r="J22" s="396">
        <f t="shared" si="13"/>
        <v>0</v>
      </c>
      <c r="K22" s="396">
        <f t="shared" si="13"/>
        <v>0</v>
      </c>
      <c r="L22" s="297"/>
      <c r="M22" s="394" t="s">
        <v>1516</v>
      </c>
      <c r="N22" s="395">
        <f t="shared" si="8"/>
        <v>0</v>
      </c>
      <c r="O22" s="395">
        <f t="shared" si="8"/>
        <v>0</v>
      </c>
      <c r="P22" s="403"/>
      <c r="Q22" s="403"/>
      <c r="R22" s="403"/>
      <c r="S22" s="403"/>
      <c r="T22" s="396">
        <f t="shared" si="6"/>
        <v>0</v>
      </c>
      <c r="U22" s="403"/>
      <c r="V22" s="403"/>
      <c r="W22" s="366"/>
      <c r="X22" s="366"/>
      <c r="Y22" s="366"/>
      <c r="Z22" s="366"/>
      <c r="AA22" s="366"/>
      <c r="AB22" s="366"/>
      <c r="AC22" s="366"/>
      <c r="AD22" s="366"/>
      <c r="AE22" s="366"/>
      <c r="AF22" s="366"/>
      <c r="AG22" s="366"/>
      <c r="AH22" s="366"/>
      <c r="AI22" s="366"/>
    </row>
    <row r="23" spans="1:35">
      <c r="A23" s="394" t="s">
        <v>1517</v>
      </c>
      <c r="B23" s="396">
        <v>11</v>
      </c>
      <c r="C23" s="404"/>
      <c r="D23" s="404"/>
      <c r="E23" s="404"/>
      <c r="F23" s="404"/>
      <c r="G23" s="404"/>
      <c r="H23" s="404"/>
      <c r="I23" s="404"/>
      <c r="J23" s="404"/>
      <c r="K23" s="404"/>
      <c r="L23" s="297"/>
      <c r="M23" s="409" t="s">
        <v>1512</v>
      </c>
      <c r="N23" s="395">
        <f t="shared" si="8"/>
        <v>0</v>
      </c>
      <c r="O23" s="395">
        <f t="shared" si="8"/>
        <v>0</v>
      </c>
      <c r="P23" s="403"/>
      <c r="Q23" s="403"/>
      <c r="R23" s="403"/>
      <c r="S23" s="403"/>
      <c r="T23" s="396">
        <f t="shared" si="6"/>
        <v>0</v>
      </c>
      <c r="U23" s="403"/>
      <c r="V23" s="403"/>
      <c r="W23" s="366"/>
      <c r="X23" s="366"/>
      <c r="Y23" s="366"/>
      <c r="Z23" s="366"/>
      <c r="AA23" s="366"/>
      <c r="AB23" s="366"/>
      <c r="AC23" s="366"/>
      <c r="AD23" s="366"/>
      <c r="AE23" s="366"/>
      <c r="AF23" s="366"/>
      <c r="AG23" s="366"/>
      <c r="AH23" s="366"/>
      <c r="AI23" s="366"/>
    </row>
    <row r="24" spans="1:35">
      <c r="A24" s="394" t="s">
        <v>1518</v>
      </c>
      <c r="B24" s="396">
        <v>4</v>
      </c>
      <c r="C24" s="404"/>
      <c r="D24" s="404"/>
      <c r="E24" s="404"/>
      <c r="F24" s="404"/>
      <c r="G24" s="404"/>
      <c r="H24" s="404"/>
      <c r="I24" s="404"/>
      <c r="J24" s="404"/>
      <c r="K24" s="404"/>
      <c r="L24" s="297"/>
      <c r="M24" s="394" t="s">
        <v>1515</v>
      </c>
      <c r="N24" s="395">
        <v>15</v>
      </c>
      <c r="O24" s="395">
        <v>15</v>
      </c>
      <c r="P24" s="396">
        <v>8</v>
      </c>
      <c r="Q24" s="396">
        <f t="shared" ref="Q24:V24" si="14">SUM(Q25:Q26)</f>
        <v>0</v>
      </c>
      <c r="R24" s="396">
        <v>7</v>
      </c>
      <c r="S24" s="396">
        <f t="shared" si="14"/>
        <v>0</v>
      </c>
      <c r="T24" s="396">
        <f t="shared" si="6"/>
        <v>0</v>
      </c>
      <c r="U24" s="396">
        <f t="shared" si="14"/>
        <v>0</v>
      </c>
      <c r="V24" s="396">
        <f t="shared" si="14"/>
        <v>0</v>
      </c>
      <c r="W24" s="366"/>
      <c r="X24" s="366"/>
      <c r="Y24" s="366"/>
      <c r="Z24" s="366"/>
      <c r="AA24" s="366"/>
      <c r="AB24" s="366"/>
      <c r="AC24" s="366"/>
      <c r="AD24" s="366"/>
      <c r="AE24" s="366"/>
      <c r="AF24" s="366"/>
      <c r="AG24" s="366"/>
      <c r="AH24" s="366"/>
      <c r="AI24" s="366"/>
    </row>
    <row r="25" spans="1:35">
      <c r="A25" s="394" t="s">
        <v>1519</v>
      </c>
      <c r="B25" s="396">
        <v>15</v>
      </c>
      <c r="C25" s="396">
        <f t="shared" ref="C25:K25" si="15">SUM(C26:C31)</f>
        <v>0</v>
      </c>
      <c r="D25" s="396">
        <f t="shared" si="15"/>
        <v>0</v>
      </c>
      <c r="E25" s="396">
        <f t="shared" si="15"/>
        <v>0</v>
      </c>
      <c r="F25" s="396">
        <f t="shared" si="15"/>
        <v>0</v>
      </c>
      <c r="G25" s="396">
        <f t="shared" si="15"/>
        <v>0</v>
      </c>
      <c r="H25" s="396">
        <f t="shared" si="15"/>
        <v>0</v>
      </c>
      <c r="I25" s="396">
        <f t="shared" si="15"/>
        <v>0</v>
      </c>
      <c r="J25" s="396">
        <f t="shared" si="15"/>
        <v>0</v>
      </c>
      <c r="K25" s="396">
        <f t="shared" si="15"/>
        <v>0</v>
      </c>
      <c r="L25" s="297"/>
      <c r="M25" s="394" t="s">
        <v>1517</v>
      </c>
      <c r="N25" s="395">
        <v>11</v>
      </c>
      <c r="O25" s="395">
        <v>11</v>
      </c>
      <c r="P25" s="403">
        <v>6</v>
      </c>
      <c r="Q25" s="403"/>
      <c r="R25" s="403">
        <v>5</v>
      </c>
      <c r="S25" s="403"/>
      <c r="T25" s="396">
        <f t="shared" si="6"/>
        <v>0</v>
      </c>
      <c r="U25" s="403"/>
      <c r="V25" s="403"/>
      <c r="W25" s="366"/>
      <c r="X25" s="366"/>
      <c r="Y25" s="366"/>
      <c r="Z25" s="366"/>
      <c r="AA25" s="366"/>
      <c r="AB25" s="366"/>
      <c r="AC25" s="366"/>
      <c r="AD25" s="366"/>
      <c r="AE25" s="366"/>
      <c r="AF25" s="366"/>
      <c r="AG25" s="366"/>
      <c r="AH25" s="366"/>
      <c r="AI25" s="366"/>
    </row>
    <row r="26" spans="1:35">
      <c r="A26" s="394" t="s">
        <v>1520</v>
      </c>
      <c r="B26" s="396" t="s">
        <v>1270</v>
      </c>
      <c r="C26" s="404"/>
      <c r="D26" s="404"/>
      <c r="E26" s="404"/>
      <c r="F26" s="404"/>
      <c r="G26" s="404"/>
      <c r="H26" s="404"/>
      <c r="I26" s="404"/>
      <c r="J26" s="404"/>
      <c r="K26" s="404"/>
      <c r="L26" s="297"/>
      <c r="M26" s="394" t="s">
        <v>1518</v>
      </c>
      <c r="N26" s="395">
        <v>4</v>
      </c>
      <c r="O26" s="395">
        <v>4</v>
      </c>
      <c r="P26" s="403">
        <v>2</v>
      </c>
      <c r="Q26" s="403"/>
      <c r="R26" s="403">
        <v>2</v>
      </c>
      <c r="S26" s="403"/>
      <c r="T26" s="396">
        <f t="shared" si="6"/>
        <v>0</v>
      </c>
      <c r="U26" s="403"/>
      <c r="V26" s="403"/>
      <c r="W26" s="366"/>
      <c r="X26" s="366"/>
      <c r="Y26" s="366"/>
      <c r="Z26" s="366"/>
      <c r="AA26" s="366"/>
      <c r="AB26" s="366"/>
      <c r="AC26" s="366"/>
      <c r="AD26" s="366"/>
      <c r="AE26" s="366"/>
      <c r="AF26" s="366"/>
      <c r="AG26" s="366"/>
      <c r="AH26" s="366"/>
      <c r="AI26" s="366"/>
    </row>
    <row r="27" spans="1:35">
      <c r="A27" s="394" t="s">
        <v>1521</v>
      </c>
      <c r="B27" s="396">
        <v>7</v>
      </c>
      <c r="C27" s="404"/>
      <c r="D27" s="404"/>
      <c r="E27" s="404"/>
      <c r="F27" s="404"/>
      <c r="G27" s="404"/>
      <c r="H27" s="404"/>
      <c r="I27" s="404"/>
      <c r="J27" s="404"/>
      <c r="K27" s="404"/>
      <c r="L27" s="297"/>
      <c r="M27" s="394" t="s">
        <v>1519</v>
      </c>
      <c r="N27" s="395">
        <v>15</v>
      </c>
      <c r="O27" s="395">
        <v>15</v>
      </c>
      <c r="P27" s="396">
        <v>8</v>
      </c>
      <c r="Q27" s="396">
        <f t="shared" ref="Q27:V27" si="16">SUM(Q28:Q33)</f>
        <v>0</v>
      </c>
      <c r="R27" s="396">
        <v>7</v>
      </c>
      <c r="S27" s="396">
        <f t="shared" si="16"/>
        <v>0</v>
      </c>
      <c r="T27" s="396">
        <f t="shared" si="6"/>
        <v>0</v>
      </c>
      <c r="U27" s="396">
        <f t="shared" si="16"/>
        <v>0</v>
      </c>
      <c r="V27" s="396">
        <f t="shared" si="16"/>
        <v>0</v>
      </c>
      <c r="W27" s="366"/>
      <c r="X27" s="366"/>
      <c r="Y27" s="366"/>
      <c r="Z27" s="366"/>
      <c r="AA27" s="366"/>
      <c r="AB27" s="366"/>
      <c r="AC27" s="366"/>
      <c r="AD27" s="366"/>
      <c r="AE27" s="366"/>
      <c r="AF27" s="366"/>
      <c r="AG27" s="366"/>
      <c r="AH27" s="366"/>
      <c r="AI27" s="366"/>
    </row>
    <row r="28" spans="1:35">
      <c r="A28" s="394" t="s">
        <v>1522</v>
      </c>
      <c r="B28" s="396">
        <v>6</v>
      </c>
      <c r="C28" s="404"/>
      <c r="D28" s="404"/>
      <c r="E28" s="404"/>
      <c r="F28" s="404"/>
      <c r="G28" s="404"/>
      <c r="H28" s="404"/>
      <c r="I28" s="404"/>
      <c r="J28" s="404"/>
      <c r="K28" s="404"/>
      <c r="L28" s="297"/>
      <c r="M28" s="394" t="s">
        <v>1520</v>
      </c>
      <c r="N28" s="395" t="s">
        <v>1270</v>
      </c>
      <c r="O28" s="395" t="s">
        <v>1270</v>
      </c>
      <c r="P28" s="403"/>
      <c r="Q28" s="403"/>
      <c r="R28" s="403"/>
      <c r="S28" s="403"/>
      <c r="T28" s="396">
        <f t="shared" si="6"/>
        <v>0</v>
      </c>
      <c r="U28" s="403"/>
      <c r="V28" s="403"/>
      <c r="W28" s="366"/>
      <c r="X28" s="366"/>
      <c r="Y28" s="366"/>
      <c r="Z28" s="366"/>
      <c r="AA28" s="366"/>
      <c r="AB28" s="366"/>
      <c r="AC28" s="366"/>
      <c r="AD28" s="366"/>
      <c r="AE28" s="366"/>
      <c r="AF28" s="366"/>
      <c r="AG28" s="366"/>
      <c r="AH28" s="366"/>
      <c r="AI28" s="366"/>
    </row>
    <row r="29" spans="1:35">
      <c r="A29" s="394" t="s">
        <v>1523</v>
      </c>
      <c r="B29" s="396">
        <v>2</v>
      </c>
      <c r="C29" s="404"/>
      <c r="D29" s="404"/>
      <c r="E29" s="404"/>
      <c r="F29" s="404"/>
      <c r="G29" s="404"/>
      <c r="H29" s="404"/>
      <c r="I29" s="404"/>
      <c r="J29" s="404"/>
      <c r="K29" s="404"/>
      <c r="L29" s="297"/>
      <c r="M29" s="394" t="s">
        <v>1521</v>
      </c>
      <c r="N29" s="395">
        <v>7</v>
      </c>
      <c r="O29" s="395">
        <v>9</v>
      </c>
      <c r="P29" s="403">
        <v>3</v>
      </c>
      <c r="Q29" s="403"/>
      <c r="R29" s="403">
        <v>4</v>
      </c>
      <c r="S29" s="403"/>
      <c r="T29" s="396">
        <f t="shared" si="6"/>
        <v>0</v>
      </c>
      <c r="U29" s="403"/>
      <c r="V29" s="403"/>
      <c r="W29" s="366"/>
      <c r="X29" s="366"/>
      <c r="Y29" s="366"/>
      <c r="Z29" s="366"/>
      <c r="AA29" s="366"/>
      <c r="AB29" s="366"/>
      <c r="AC29" s="366"/>
      <c r="AD29" s="366"/>
      <c r="AE29" s="366"/>
      <c r="AF29" s="366"/>
      <c r="AG29" s="366"/>
      <c r="AH29" s="366"/>
      <c r="AI29" s="366"/>
    </row>
    <row r="30" spans="1:35">
      <c r="A30" s="394" t="s">
        <v>1524</v>
      </c>
      <c r="B30" s="396" t="s">
        <v>1270</v>
      </c>
      <c r="C30" s="404"/>
      <c r="D30" s="404"/>
      <c r="E30" s="404"/>
      <c r="F30" s="404"/>
      <c r="G30" s="404"/>
      <c r="H30" s="404"/>
      <c r="I30" s="404"/>
      <c r="J30" s="404"/>
      <c r="K30" s="404"/>
      <c r="L30" s="297"/>
      <c r="M30" s="394" t="s">
        <v>1522</v>
      </c>
      <c r="N30" s="395">
        <v>6</v>
      </c>
      <c r="O30" s="395">
        <v>4</v>
      </c>
      <c r="P30" s="403">
        <v>3</v>
      </c>
      <c r="Q30" s="403"/>
      <c r="R30" s="403">
        <v>3</v>
      </c>
      <c r="S30" s="403"/>
      <c r="T30" s="396">
        <f t="shared" si="6"/>
        <v>0</v>
      </c>
      <c r="U30" s="403"/>
      <c r="V30" s="403"/>
      <c r="W30" s="366"/>
      <c r="X30" s="366"/>
      <c r="Y30" s="366"/>
      <c r="Z30" s="366"/>
      <c r="AA30" s="366"/>
      <c r="AB30" s="366"/>
      <c r="AC30" s="366"/>
      <c r="AD30" s="366"/>
      <c r="AE30" s="366"/>
      <c r="AF30" s="366"/>
      <c r="AG30" s="366"/>
      <c r="AH30" s="366"/>
      <c r="AI30" s="366"/>
    </row>
    <row r="31" spans="1:35" ht="17.25" thickBot="1">
      <c r="A31" s="415" t="s">
        <v>1525</v>
      </c>
      <c r="B31" s="416">
        <f t="shared" ref="B31" si="17">SUM(C31:K31)</f>
        <v>0</v>
      </c>
      <c r="C31" s="417"/>
      <c r="D31" s="417"/>
      <c r="E31" s="417"/>
      <c r="F31" s="417"/>
      <c r="G31" s="417"/>
      <c r="H31" s="417"/>
      <c r="I31" s="417"/>
      <c r="J31" s="417"/>
      <c r="K31" s="417"/>
      <c r="L31" s="297"/>
      <c r="M31" s="394" t="s">
        <v>1523</v>
      </c>
      <c r="N31" s="395">
        <v>2</v>
      </c>
      <c r="O31" s="395">
        <v>2</v>
      </c>
      <c r="P31" s="403">
        <v>2</v>
      </c>
      <c r="Q31" s="403"/>
      <c r="R31" s="403"/>
      <c r="S31" s="403"/>
      <c r="T31" s="396">
        <f t="shared" si="6"/>
        <v>0</v>
      </c>
      <c r="U31" s="403"/>
      <c r="V31" s="403"/>
      <c r="W31" s="366"/>
      <c r="X31" s="366"/>
      <c r="Y31" s="366"/>
      <c r="Z31" s="366"/>
      <c r="AA31" s="366"/>
      <c r="AB31" s="366"/>
      <c r="AC31" s="366"/>
      <c r="AD31" s="366"/>
      <c r="AE31" s="366"/>
      <c r="AF31" s="366"/>
      <c r="AG31" s="366"/>
      <c r="AH31" s="366"/>
      <c r="AI31" s="366"/>
    </row>
    <row r="32" spans="1:35">
      <c r="A32" s="297"/>
      <c r="B32" s="297"/>
      <c r="C32" s="297"/>
      <c r="D32" s="297"/>
      <c r="E32" s="297"/>
      <c r="F32" s="297"/>
      <c r="G32" s="297"/>
      <c r="H32" s="297"/>
      <c r="I32" s="297"/>
      <c r="J32" s="297"/>
      <c r="K32" s="297"/>
      <c r="L32" s="297"/>
      <c r="M32" s="394" t="s">
        <v>1524</v>
      </c>
      <c r="N32" s="395" t="s">
        <v>1270</v>
      </c>
      <c r="O32" s="395" t="s">
        <v>1270</v>
      </c>
      <c r="P32" s="403"/>
      <c r="Q32" s="403"/>
      <c r="R32" s="403"/>
      <c r="S32" s="403"/>
      <c r="T32" s="396">
        <f t="shared" si="6"/>
        <v>0</v>
      </c>
      <c r="U32" s="403"/>
      <c r="V32" s="403"/>
      <c r="W32" s="366"/>
      <c r="X32" s="366"/>
      <c r="Y32" s="366"/>
      <c r="Z32" s="366"/>
      <c r="AA32" s="366"/>
      <c r="AB32" s="366"/>
      <c r="AC32" s="366"/>
      <c r="AD32" s="366"/>
      <c r="AE32" s="366"/>
      <c r="AF32" s="366"/>
      <c r="AG32" s="366"/>
      <c r="AH32" s="366"/>
      <c r="AI32" s="366"/>
    </row>
    <row r="33" spans="1:35" ht="17.25" thickBot="1">
      <c r="A33" s="366"/>
      <c r="B33" s="366"/>
      <c r="C33" s="418"/>
      <c r="D33" s="419"/>
      <c r="E33" s="418"/>
      <c r="F33" s="418"/>
      <c r="G33" s="418"/>
      <c r="H33" s="366"/>
      <c r="I33" s="366"/>
      <c r="J33" s="366"/>
      <c r="K33" s="366"/>
      <c r="L33" s="366"/>
      <c r="M33" s="415" t="s">
        <v>1525</v>
      </c>
      <c r="N33" s="420">
        <f t="shared" si="8"/>
        <v>0</v>
      </c>
      <c r="O33" s="420">
        <f t="shared" si="8"/>
        <v>0</v>
      </c>
      <c r="P33" s="421"/>
      <c r="Q33" s="421"/>
      <c r="R33" s="421"/>
      <c r="S33" s="421"/>
      <c r="T33" s="416">
        <f t="shared" si="6"/>
        <v>0</v>
      </c>
      <c r="U33" s="421"/>
      <c r="V33" s="421"/>
      <c r="W33" s="366"/>
      <c r="X33" s="366"/>
      <c r="Y33" s="366"/>
      <c r="Z33" s="366"/>
      <c r="AA33" s="366"/>
      <c r="AB33" s="366"/>
      <c r="AC33" s="366"/>
      <c r="AD33" s="366"/>
      <c r="AE33" s="366"/>
      <c r="AF33" s="366"/>
      <c r="AG33" s="366"/>
      <c r="AH33" s="366"/>
      <c r="AI33" s="366"/>
    </row>
    <row r="34" spans="1:35" ht="19.5">
      <c r="A34" s="366"/>
      <c r="B34" s="366"/>
      <c r="C34" s="362"/>
      <c r="D34" s="362"/>
      <c r="E34" s="422"/>
      <c r="F34" s="422"/>
      <c r="G34" s="422"/>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row>
    <row r="35" spans="1:35" ht="19.5">
      <c r="A35" s="366"/>
      <c r="B35" s="366"/>
      <c r="C35" s="362"/>
      <c r="D35" s="362"/>
      <c r="E35" s="422"/>
      <c r="F35" s="422"/>
      <c r="G35" s="422"/>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row>
    <row r="36" spans="1:35" ht="19.5">
      <c r="A36" s="366"/>
      <c r="B36" s="366"/>
      <c r="C36" s="362"/>
      <c r="D36" s="362"/>
      <c r="E36" s="422"/>
      <c r="F36" s="422"/>
      <c r="G36" s="422"/>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row>
    <row r="37" spans="1:35" ht="19.5">
      <c r="A37" s="423"/>
      <c r="B37" s="422"/>
      <c r="C37" s="362"/>
      <c r="D37" s="362"/>
      <c r="E37" s="422"/>
      <c r="F37" s="422"/>
      <c r="G37" s="422"/>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row>
    <row r="38" spans="1:35">
      <c r="A38" s="366"/>
      <c r="B38" s="366"/>
      <c r="C38" s="424"/>
      <c r="D38" s="424"/>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row>
    <row r="39" spans="1:35">
      <c r="A39" s="366"/>
      <c r="B39" s="366"/>
      <c r="C39" s="424"/>
      <c r="D39" s="424"/>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row>
    <row r="40" spans="1:35">
      <c r="A40" s="366"/>
      <c r="B40" s="366"/>
      <c r="C40" s="424"/>
      <c r="D40" s="424"/>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row>
    <row r="41" spans="1:35">
      <c r="A41" s="366"/>
      <c r="B41" s="366"/>
      <c r="C41" s="424"/>
      <c r="D41" s="424"/>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row>
    <row r="42" spans="1:35">
      <c r="A42" s="366"/>
      <c r="B42" s="366"/>
      <c r="C42" s="424"/>
      <c r="D42" s="424"/>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CC9ED9E6-A73F-4899-8EDE-78B230677DB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0C03-D12F-4D2E-8754-F1F85116580C}">
  <dimension ref="A1:X12"/>
  <sheetViews>
    <sheetView workbookViewId="0">
      <selection activeCell="X1" sqref="X1"/>
    </sheetView>
  </sheetViews>
  <sheetFormatPr defaultRowHeight="16.5"/>
  <cols>
    <col min="2" max="2" width="10.5" customWidth="1"/>
  </cols>
  <sheetData>
    <row r="1" spans="1:24">
      <c r="J1" t="s">
        <v>1539</v>
      </c>
      <c r="U1" t="s">
        <v>1540</v>
      </c>
      <c r="X1" s="205" t="s">
        <v>1226</v>
      </c>
    </row>
    <row r="2" spans="1:24">
      <c r="K2" t="s">
        <v>1565</v>
      </c>
      <c r="U2" t="s">
        <v>1541</v>
      </c>
      <c r="V2" t="s">
        <v>1542</v>
      </c>
    </row>
    <row r="3" spans="1:24">
      <c r="A3" s="732" t="s">
        <v>1374</v>
      </c>
      <c r="B3" s="733"/>
      <c r="C3" s="734"/>
      <c r="D3" s="735" t="s">
        <v>1543</v>
      </c>
      <c r="E3" s="736"/>
      <c r="F3" s="736"/>
      <c r="G3" s="736"/>
      <c r="H3" s="736"/>
      <c r="I3" s="736"/>
      <c r="J3" s="736"/>
      <c r="K3" s="736"/>
      <c r="L3" s="737"/>
      <c r="M3" s="738" t="s">
        <v>1544</v>
      </c>
      <c r="N3" s="733"/>
      <c r="O3" s="734"/>
      <c r="P3" s="738" t="s">
        <v>1545</v>
      </c>
      <c r="Q3" s="733"/>
      <c r="R3" s="733"/>
      <c r="S3" s="733"/>
      <c r="T3" s="733"/>
      <c r="U3" s="734"/>
      <c r="V3" s="739" t="s">
        <v>1546</v>
      </c>
      <c r="W3" s="740" t="s">
        <v>1547</v>
      </c>
    </row>
    <row r="4" spans="1:24" ht="27">
      <c r="A4" s="741"/>
      <c r="B4" s="741"/>
      <c r="C4" s="742"/>
      <c r="D4" s="743" t="s">
        <v>1548</v>
      </c>
      <c r="E4" s="744"/>
      <c r="F4" s="744"/>
      <c r="G4" s="743" t="s">
        <v>1549</v>
      </c>
      <c r="H4" s="744"/>
      <c r="I4" s="744"/>
      <c r="J4" s="735" t="s">
        <v>1550</v>
      </c>
      <c r="K4" s="736"/>
      <c r="L4" s="737"/>
      <c r="M4" s="745"/>
      <c r="N4" s="746"/>
      <c r="O4" s="747"/>
      <c r="P4" s="745"/>
      <c r="Q4" s="746"/>
      <c r="R4" s="746"/>
      <c r="S4" s="746"/>
      <c r="T4" s="746"/>
      <c r="U4" s="747"/>
      <c r="V4" s="748"/>
      <c r="W4" s="749"/>
    </row>
    <row r="5" spans="1:24" ht="40.5" thickBot="1">
      <c r="A5" s="746"/>
      <c r="B5" s="746"/>
      <c r="C5" s="747"/>
      <c r="D5" s="750" t="s">
        <v>1551</v>
      </c>
      <c r="E5" s="750" t="s">
        <v>1552</v>
      </c>
      <c r="F5" s="750" t="s">
        <v>1553</v>
      </c>
      <c r="G5" s="750" t="s">
        <v>1551</v>
      </c>
      <c r="H5" s="750" t="s">
        <v>1552</v>
      </c>
      <c r="I5" s="750" t="s">
        <v>1553</v>
      </c>
      <c r="J5" s="750" t="s">
        <v>1551</v>
      </c>
      <c r="K5" s="750" t="s">
        <v>1552</v>
      </c>
      <c r="L5" s="750" t="s">
        <v>1553</v>
      </c>
      <c r="M5" s="750" t="s">
        <v>1551</v>
      </c>
      <c r="N5" s="750" t="s">
        <v>1552</v>
      </c>
      <c r="O5" s="750" t="s">
        <v>1553</v>
      </c>
      <c r="P5" s="750" t="s">
        <v>1551</v>
      </c>
      <c r="Q5" s="750" t="s">
        <v>1554</v>
      </c>
      <c r="R5" s="750" t="s">
        <v>1555</v>
      </c>
      <c r="S5" s="750" t="s">
        <v>1556</v>
      </c>
      <c r="T5" s="750" t="s">
        <v>1557</v>
      </c>
      <c r="U5" s="750" t="s">
        <v>1558</v>
      </c>
      <c r="V5" s="751"/>
      <c r="W5" s="752"/>
    </row>
    <row r="6" spans="1:24">
      <c r="A6" s="753" t="s">
        <v>1559</v>
      </c>
      <c r="B6" s="754" t="s">
        <v>1354</v>
      </c>
      <c r="C6" s="755">
        <v>313</v>
      </c>
      <c r="D6" s="755">
        <v>313</v>
      </c>
      <c r="E6" s="755">
        <v>139</v>
      </c>
      <c r="F6" s="755">
        <v>174</v>
      </c>
      <c r="G6" s="755">
        <v>15</v>
      </c>
      <c r="H6" s="755">
        <v>11</v>
      </c>
      <c r="I6" s="755">
        <v>4</v>
      </c>
      <c r="J6" s="755">
        <v>298</v>
      </c>
      <c r="K6" s="756">
        <v>128</v>
      </c>
      <c r="L6" s="757">
        <v>170</v>
      </c>
      <c r="M6" s="757">
        <v>77</v>
      </c>
      <c r="N6" s="757">
        <v>36</v>
      </c>
      <c r="O6" s="757">
        <v>41</v>
      </c>
      <c r="P6" s="758">
        <v>867</v>
      </c>
      <c r="Q6" s="759">
        <v>431342</v>
      </c>
      <c r="R6" s="759">
        <v>525</v>
      </c>
      <c r="S6" s="760" t="s">
        <v>1270</v>
      </c>
      <c r="T6" s="760" t="s">
        <v>1296</v>
      </c>
      <c r="U6" s="759" t="s">
        <v>1270</v>
      </c>
      <c r="V6" s="761" t="s">
        <v>1296</v>
      </c>
    </row>
    <row r="7" spans="1:24">
      <c r="A7" s="762"/>
      <c r="B7" s="763" t="s">
        <v>1560</v>
      </c>
      <c r="C7" s="755">
        <v>33</v>
      </c>
      <c r="D7" s="755">
        <v>33</v>
      </c>
      <c r="E7" s="755">
        <v>16</v>
      </c>
      <c r="F7" s="755">
        <v>17</v>
      </c>
      <c r="G7" s="755">
        <v>1</v>
      </c>
      <c r="H7" s="755">
        <v>1</v>
      </c>
      <c r="I7" s="755">
        <v>0</v>
      </c>
      <c r="J7" s="755">
        <v>32</v>
      </c>
      <c r="K7" s="756">
        <v>15</v>
      </c>
      <c r="L7" s="757">
        <v>1</v>
      </c>
      <c r="M7" s="757">
        <v>8</v>
      </c>
      <c r="N7" s="757">
        <v>4</v>
      </c>
      <c r="O7" s="757">
        <v>4</v>
      </c>
      <c r="P7" s="764"/>
      <c r="Q7" s="765"/>
      <c r="R7" s="765"/>
      <c r="S7" s="766"/>
      <c r="T7" s="766"/>
      <c r="U7" s="765"/>
      <c r="V7" s="767"/>
    </row>
    <row r="8" spans="1:24">
      <c r="A8" s="762"/>
      <c r="B8" s="768" t="s">
        <v>1561</v>
      </c>
      <c r="C8" s="769">
        <v>93</v>
      </c>
      <c r="D8" s="769">
        <v>93</v>
      </c>
      <c r="E8" s="769">
        <v>43</v>
      </c>
      <c r="F8" s="769">
        <v>50</v>
      </c>
      <c r="G8" s="769">
        <v>6</v>
      </c>
      <c r="H8" s="770">
        <v>5</v>
      </c>
      <c r="I8" s="769">
        <v>1</v>
      </c>
      <c r="J8" s="769">
        <v>87</v>
      </c>
      <c r="K8" s="771">
        <v>38</v>
      </c>
      <c r="L8" s="772">
        <v>49</v>
      </c>
      <c r="M8" s="772">
        <v>25</v>
      </c>
      <c r="N8" s="772">
        <v>12</v>
      </c>
      <c r="O8" s="772">
        <v>13</v>
      </c>
      <c r="P8" s="764"/>
      <c r="Q8" s="765"/>
      <c r="R8" s="765"/>
      <c r="S8" s="766"/>
      <c r="T8" s="766"/>
      <c r="U8" s="765"/>
      <c r="V8" s="767"/>
    </row>
    <row r="9" spans="1:24">
      <c r="A9" s="762"/>
      <c r="B9" s="768" t="s">
        <v>1562</v>
      </c>
      <c r="C9" s="769">
        <v>77</v>
      </c>
      <c r="D9" s="769">
        <v>77</v>
      </c>
      <c r="E9" s="769">
        <v>32</v>
      </c>
      <c r="F9" s="769">
        <v>45</v>
      </c>
      <c r="G9" s="769">
        <v>4</v>
      </c>
      <c r="H9" s="769">
        <v>3</v>
      </c>
      <c r="I9" s="769">
        <v>1</v>
      </c>
      <c r="J9" s="769">
        <v>73</v>
      </c>
      <c r="K9" s="771">
        <v>29</v>
      </c>
      <c r="L9" s="772">
        <v>44</v>
      </c>
      <c r="M9" s="772">
        <v>20</v>
      </c>
      <c r="N9" s="772">
        <v>11</v>
      </c>
      <c r="O9" s="772">
        <v>9</v>
      </c>
      <c r="P9" s="764"/>
      <c r="Q9" s="765"/>
      <c r="R9" s="765"/>
      <c r="S9" s="766"/>
      <c r="T9" s="766"/>
      <c r="U9" s="765"/>
      <c r="V9" s="767"/>
    </row>
    <row r="10" spans="1:24">
      <c r="A10" s="762"/>
      <c r="B10" s="768" t="s">
        <v>1563</v>
      </c>
      <c r="C10" s="769">
        <v>72</v>
      </c>
      <c r="D10" s="769">
        <v>72</v>
      </c>
      <c r="E10" s="769">
        <v>32</v>
      </c>
      <c r="F10" s="769">
        <v>40</v>
      </c>
      <c r="G10" s="769">
        <v>3</v>
      </c>
      <c r="H10" s="769">
        <v>1</v>
      </c>
      <c r="I10" s="769">
        <v>2</v>
      </c>
      <c r="J10" s="769">
        <v>69</v>
      </c>
      <c r="K10" s="771">
        <v>31</v>
      </c>
      <c r="L10" s="772">
        <v>38</v>
      </c>
      <c r="M10" s="772">
        <v>17</v>
      </c>
      <c r="N10" s="772">
        <v>5</v>
      </c>
      <c r="O10" s="772">
        <v>12</v>
      </c>
      <c r="P10" s="764"/>
      <c r="Q10" s="765"/>
      <c r="R10" s="765"/>
      <c r="S10" s="766"/>
      <c r="T10" s="766"/>
      <c r="U10" s="765"/>
      <c r="V10" s="767"/>
    </row>
    <row r="11" spans="1:24">
      <c r="A11" s="773"/>
      <c r="B11" s="768" t="s">
        <v>1564</v>
      </c>
      <c r="C11" s="769">
        <v>38</v>
      </c>
      <c r="D11" s="769">
        <v>38</v>
      </c>
      <c r="E11" s="769">
        <v>16</v>
      </c>
      <c r="F11" s="769">
        <v>22</v>
      </c>
      <c r="G11" s="769">
        <v>1</v>
      </c>
      <c r="H11" s="769">
        <v>1</v>
      </c>
      <c r="I11" s="769">
        <v>0</v>
      </c>
      <c r="J11" s="769">
        <v>37</v>
      </c>
      <c r="K11" s="771">
        <v>15</v>
      </c>
      <c r="L11" s="772">
        <v>22</v>
      </c>
      <c r="M11" s="772">
        <v>7</v>
      </c>
      <c r="N11" s="772">
        <v>4</v>
      </c>
      <c r="O11" s="772">
        <v>3</v>
      </c>
      <c r="P11" s="774"/>
      <c r="Q11" s="775"/>
      <c r="R11" s="775"/>
      <c r="S11" s="776"/>
      <c r="T11" s="776"/>
      <c r="U11" s="775"/>
      <c r="V11" s="777"/>
    </row>
    <row r="12" spans="1:24">
      <c r="W12" t="s">
        <v>1566</v>
      </c>
    </row>
  </sheetData>
  <mergeCells count="15">
    <mergeCell ref="U6:U11"/>
    <mergeCell ref="V6:V11"/>
    <mergeCell ref="A6:A11"/>
    <mergeCell ref="P6:P11"/>
    <mergeCell ref="Q6:Q11"/>
    <mergeCell ref="R6:R11"/>
    <mergeCell ref="S6:S11"/>
    <mergeCell ref="T6:T11"/>
    <mergeCell ref="A3:C5"/>
    <mergeCell ref="D3:L3"/>
    <mergeCell ref="M3:O4"/>
    <mergeCell ref="P3:U4"/>
    <mergeCell ref="V3:V5"/>
    <mergeCell ref="W3:W5"/>
    <mergeCell ref="J4:L4"/>
  </mergeCells>
  <phoneticPr fontId="14" type="noConversion"/>
  <hyperlinks>
    <hyperlink ref="X1" location="預告統計資料發布時間表!A1" display="返回發布時間表" xr:uid="{B880D37C-A59F-45EA-BB5E-AB57E8BE700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A12" sqref="A12"/>
    </sheetView>
  </sheetViews>
  <sheetFormatPr defaultRowHeight="16.5"/>
  <cols>
    <col min="1" max="1" width="94.5" customWidth="1"/>
  </cols>
  <sheetData>
    <row r="1" spans="1:2" ht="19.5">
      <c r="A1" s="12" t="s">
        <v>395</v>
      </c>
      <c r="B1" s="1" t="s">
        <v>13</v>
      </c>
    </row>
    <row r="2" spans="1:2" ht="19.5">
      <c r="A2" s="21" t="s">
        <v>206</v>
      </c>
    </row>
    <row r="3" spans="1:2" ht="19.5">
      <c r="A3" s="13" t="s">
        <v>205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37.5">
      <c r="A14" s="17" t="s">
        <v>368</v>
      </c>
    </row>
    <row r="15" spans="1:2" ht="19.5">
      <c r="A15" s="10" t="s">
        <v>229</v>
      </c>
    </row>
    <row r="16" spans="1:2" ht="19.5">
      <c r="A16" s="9" t="s">
        <v>5</v>
      </c>
    </row>
    <row r="17" spans="1:1" ht="19.5">
      <c r="A17" s="19" t="s">
        <v>207</v>
      </c>
    </row>
    <row r="18" spans="1:1" ht="19.5">
      <c r="A18" s="19" t="s">
        <v>216</v>
      </c>
    </row>
    <row r="19" spans="1:1" ht="19.5">
      <c r="A19" s="19" t="s">
        <v>208</v>
      </c>
    </row>
    <row r="20" spans="1:1" ht="19.5">
      <c r="A20" s="19" t="s">
        <v>209</v>
      </c>
    </row>
    <row r="21" spans="1:1" ht="19.5">
      <c r="A21" s="19" t="s">
        <v>210</v>
      </c>
    </row>
    <row r="22" spans="1:1" ht="19.5">
      <c r="A22" s="19" t="s">
        <v>211</v>
      </c>
    </row>
    <row r="23" spans="1:1" ht="19.5">
      <c r="A23" s="19" t="s">
        <v>212</v>
      </c>
    </row>
    <row r="24" spans="1:1" ht="19.5">
      <c r="A24" s="19" t="s">
        <v>213</v>
      </c>
    </row>
    <row r="25" spans="1:1" ht="58.5">
      <c r="A25" s="19" t="s">
        <v>214</v>
      </c>
    </row>
    <row r="26" spans="1:1" ht="58.5">
      <c r="A26" s="19" t="s">
        <v>215</v>
      </c>
    </row>
    <row r="27" spans="1:1" ht="39">
      <c r="A27" s="19" t="s">
        <v>217</v>
      </c>
    </row>
    <row r="28" spans="1:1" ht="19.5">
      <c r="A28" s="10" t="s">
        <v>227</v>
      </c>
    </row>
    <row r="29" spans="1:1" ht="39">
      <c r="A29" s="10" t="s">
        <v>228</v>
      </c>
    </row>
    <row r="30" spans="1:1" ht="19.5">
      <c r="A30" s="10" t="s">
        <v>25</v>
      </c>
    </row>
    <row r="31" spans="1:1" ht="19.5">
      <c r="A31" s="10" t="s">
        <v>888</v>
      </c>
    </row>
    <row r="32" spans="1:1" ht="19.5">
      <c r="A32" s="10" t="s">
        <v>7</v>
      </c>
    </row>
    <row r="33" spans="1:1" ht="19.5">
      <c r="A33" s="14" t="s">
        <v>225</v>
      </c>
    </row>
    <row r="34" spans="1:1" ht="39">
      <c r="A34" s="10" t="s">
        <v>889</v>
      </c>
    </row>
    <row r="35" spans="1:1" ht="39">
      <c r="A35" s="10" t="s">
        <v>226</v>
      </c>
    </row>
    <row r="36" spans="1:1" ht="19.5">
      <c r="A36" s="14" t="s">
        <v>9</v>
      </c>
    </row>
    <row r="37" spans="1:1" ht="19.5">
      <c r="A37" s="10" t="s">
        <v>146</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workbookViewId="0">
      <selection activeCell="A12" sqref="A12"/>
    </sheetView>
  </sheetViews>
  <sheetFormatPr defaultColWidth="9" defaultRowHeight="16.5"/>
  <cols>
    <col min="1" max="1" width="93.625" customWidth="1"/>
  </cols>
  <sheetData>
    <row r="1" spans="1:2" ht="19.5">
      <c r="A1" s="12" t="s">
        <v>691</v>
      </c>
      <c r="B1" s="1" t="s">
        <v>13</v>
      </c>
    </row>
    <row r="2" spans="1:2" ht="19.5">
      <c r="A2" s="13" t="s">
        <v>224</v>
      </c>
    </row>
    <row r="3" spans="1:2" ht="19.5">
      <c r="A3" s="13" t="s">
        <v>692</v>
      </c>
    </row>
    <row r="4" spans="1:2" ht="19.5">
      <c r="A4" s="14" t="s">
        <v>1</v>
      </c>
    </row>
    <row r="5" spans="1:2" ht="19.5">
      <c r="A5" s="9" t="s">
        <v>231</v>
      </c>
    </row>
    <row r="6" spans="1:2" ht="19.5">
      <c r="A6" s="9" t="s">
        <v>693</v>
      </c>
    </row>
    <row r="7" spans="1:2" ht="19.5">
      <c r="A7" s="24" t="s">
        <v>595</v>
      </c>
    </row>
    <row r="8" spans="1:2" ht="19.5">
      <c r="A8" s="24" t="s">
        <v>596</v>
      </c>
    </row>
    <row r="9" spans="1:2" ht="19.5">
      <c r="A9" s="24" t="s">
        <v>597</v>
      </c>
    </row>
    <row r="10" spans="1:2" ht="19.5">
      <c r="A10" s="14" t="s">
        <v>2</v>
      </c>
    </row>
    <row r="11" spans="1:2" ht="19.5">
      <c r="A11" s="9" t="s">
        <v>598</v>
      </c>
    </row>
    <row r="12" spans="1:2" ht="78">
      <c r="A12" s="10" t="s">
        <v>948</v>
      </c>
    </row>
    <row r="13" spans="1:2" ht="19.5">
      <c r="A13" s="14" t="s">
        <v>4</v>
      </c>
    </row>
    <row r="14" spans="1:2" ht="75">
      <c r="A14" s="17" t="s">
        <v>694</v>
      </c>
    </row>
    <row r="15" spans="1:2" ht="19.5">
      <c r="A15" s="10" t="s">
        <v>679</v>
      </c>
    </row>
    <row r="16" spans="1:2" ht="19.5">
      <c r="A16" s="9" t="s">
        <v>5</v>
      </c>
    </row>
    <row r="17" spans="1:1" ht="39">
      <c r="A17" s="33" t="s">
        <v>695</v>
      </c>
    </row>
    <row r="18" spans="1:1" ht="39">
      <c r="A18" s="33" t="s">
        <v>696</v>
      </c>
    </row>
    <row r="19" spans="1:1" ht="19.5">
      <c r="A19" s="33" t="s">
        <v>697</v>
      </c>
    </row>
    <row r="20" spans="1:1" ht="19.5">
      <c r="A20" s="33" t="s">
        <v>698</v>
      </c>
    </row>
    <row r="21" spans="1:1" ht="19.5">
      <c r="A21" s="33" t="s">
        <v>699</v>
      </c>
    </row>
    <row r="22" spans="1:1" ht="19.5">
      <c r="A22" s="33" t="s">
        <v>700</v>
      </c>
    </row>
    <row r="23" spans="1:1" ht="19.5">
      <c r="A23" s="33" t="s">
        <v>701</v>
      </c>
    </row>
    <row r="24" spans="1:1" ht="19.5">
      <c r="A24" s="33" t="s">
        <v>702</v>
      </c>
    </row>
    <row r="25" spans="1:1" ht="19.5">
      <c r="A25" s="33" t="s">
        <v>703</v>
      </c>
    </row>
    <row r="26" spans="1:1" ht="19.5">
      <c r="A26" s="33" t="s">
        <v>704</v>
      </c>
    </row>
    <row r="27" spans="1:1" ht="39">
      <c r="A27" s="33" t="s">
        <v>705</v>
      </c>
    </row>
    <row r="28" spans="1:1" ht="19.5">
      <c r="A28" s="33" t="s">
        <v>706</v>
      </c>
    </row>
    <row r="29" spans="1:1" ht="19.5">
      <c r="A29" s="33" t="s">
        <v>835</v>
      </c>
    </row>
    <row r="30" spans="1:1" ht="19.5">
      <c r="A30" s="33" t="s">
        <v>7</v>
      </c>
    </row>
    <row r="31" spans="1:1" ht="19.5">
      <c r="A31" s="27" t="s">
        <v>8</v>
      </c>
    </row>
    <row r="32" spans="1:1" ht="39">
      <c r="A32" s="33" t="s">
        <v>707</v>
      </c>
    </row>
    <row r="33" spans="1:1" ht="39">
      <c r="A33" s="33" t="s">
        <v>708</v>
      </c>
    </row>
    <row r="34" spans="1:1" ht="19.5">
      <c r="A34" s="27" t="s">
        <v>9</v>
      </c>
    </row>
    <row r="35" spans="1:1" ht="39">
      <c r="A35" s="33" t="s">
        <v>709</v>
      </c>
    </row>
    <row r="36" spans="1:1" ht="19.5">
      <c r="A36" s="33" t="s">
        <v>635</v>
      </c>
    </row>
    <row r="37" spans="1:1" ht="39">
      <c r="A37" s="15" t="s">
        <v>636</v>
      </c>
    </row>
    <row r="38" spans="1:1" ht="20.25" thickBot="1">
      <c r="A38" s="16" t="s">
        <v>710</v>
      </c>
    </row>
  </sheetData>
  <phoneticPr fontId="14"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I12" sqref="I12"/>
    </sheetView>
  </sheetViews>
  <sheetFormatPr defaultRowHeight="16.5"/>
  <cols>
    <col min="1" max="1" width="95.25" customWidth="1"/>
  </cols>
  <sheetData>
    <row r="1" spans="1:2" ht="19.5">
      <c r="A1" s="12" t="s">
        <v>396</v>
      </c>
      <c r="B1" s="1" t="s">
        <v>13</v>
      </c>
    </row>
    <row r="2" spans="1:2" ht="19.5">
      <c r="A2" s="21" t="s">
        <v>206</v>
      </c>
    </row>
    <row r="3" spans="1:2" ht="19.5">
      <c r="A3" s="13" t="s">
        <v>218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948</v>
      </c>
    </row>
    <row r="13" spans="1:2" ht="19.5">
      <c r="A13" s="14" t="s">
        <v>4</v>
      </c>
    </row>
    <row r="14" spans="1:2" ht="18.75">
      <c r="A14" s="17" t="s">
        <v>370</v>
      </c>
    </row>
    <row r="15" spans="1:2" ht="19.5">
      <c r="A15" s="10" t="s">
        <v>202</v>
      </c>
    </row>
    <row r="16" spans="1:2" ht="19.5">
      <c r="A16" s="9" t="s">
        <v>5</v>
      </c>
    </row>
    <row r="17" spans="1:1" ht="78">
      <c r="A17" s="19" t="s">
        <v>220</v>
      </c>
    </row>
    <row r="18" spans="1:1" ht="58.5">
      <c r="A18" s="19" t="s">
        <v>221</v>
      </c>
    </row>
    <row r="19" spans="1:1" ht="19.5">
      <c r="A19" s="10" t="s">
        <v>223</v>
      </c>
    </row>
    <row r="20" spans="1:1" ht="39">
      <c r="A20" s="10" t="s">
        <v>219</v>
      </c>
    </row>
    <row r="21" spans="1:1" ht="19.5">
      <c r="A21" s="10" t="s">
        <v>25</v>
      </c>
    </row>
    <row r="22" spans="1:1" ht="19.5">
      <c r="A22" s="10" t="s">
        <v>888</v>
      </c>
    </row>
    <row r="23" spans="1:1" ht="19.5">
      <c r="A23" s="10" t="s">
        <v>7</v>
      </c>
    </row>
    <row r="24" spans="1:1" ht="19.5">
      <c r="A24" s="14" t="s">
        <v>8</v>
      </c>
    </row>
    <row r="25" spans="1:1" ht="39">
      <c r="A25" s="10" t="s">
        <v>890</v>
      </c>
    </row>
    <row r="26" spans="1:1" ht="39">
      <c r="A26" s="10" t="s">
        <v>369</v>
      </c>
    </row>
    <row r="27" spans="1:1" ht="19.5">
      <c r="A27" s="14" t="s">
        <v>9</v>
      </c>
    </row>
    <row r="28" spans="1:1" ht="39">
      <c r="A28" s="10" t="s">
        <v>222</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xr:uid="{00000000-0004-0000-3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12" sqref="A12"/>
    </sheetView>
  </sheetViews>
  <sheetFormatPr defaultColWidth="9" defaultRowHeight="16.5"/>
  <cols>
    <col min="1" max="1" width="93.625" customWidth="1"/>
  </cols>
  <sheetData>
    <row r="1" spans="1:2" ht="19.5">
      <c r="A1" s="12" t="s">
        <v>711</v>
      </c>
      <c r="B1" s="1" t="s">
        <v>674</v>
      </c>
    </row>
    <row r="2" spans="1:2" ht="19.5">
      <c r="A2" s="13" t="s">
        <v>675</v>
      </c>
    </row>
    <row r="3" spans="1:2" ht="19.5">
      <c r="A3" s="13" t="s">
        <v>712</v>
      </c>
    </row>
    <row r="4" spans="1:2" ht="19.5">
      <c r="A4" s="14" t="s">
        <v>1</v>
      </c>
    </row>
    <row r="5" spans="1:2" ht="19.5">
      <c r="A5" s="9" t="s">
        <v>713</v>
      </c>
    </row>
    <row r="6" spans="1:2" ht="19.5">
      <c r="A6" s="9" t="s">
        <v>714</v>
      </c>
    </row>
    <row r="7" spans="1:2" ht="19.5">
      <c r="A7" s="24" t="s">
        <v>595</v>
      </c>
    </row>
    <row r="8" spans="1:2" ht="19.5">
      <c r="A8" s="24" t="s">
        <v>596</v>
      </c>
    </row>
    <row r="9" spans="1:2" ht="19.5">
      <c r="A9" s="24" t="s">
        <v>597</v>
      </c>
    </row>
    <row r="10" spans="1:2" ht="19.5">
      <c r="A10" s="14" t="s">
        <v>2</v>
      </c>
    </row>
    <row r="11" spans="1:2" ht="19.5">
      <c r="A11" s="9" t="s">
        <v>598</v>
      </c>
    </row>
    <row r="12" spans="1:2" ht="78">
      <c r="A12" s="10" t="s">
        <v>948</v>
      </c>
    </row>
    <row r="13" spans="1:2" ht="19.5">
      <c r="A13" s="14" t="s">
        <v>4</v>
      </c>
    </row>
    <row r="14" spans="1:2" ht="75">
      <c r="A14" s="17" t="s">
        <v>715</v>
      </c>
    </row>
    <row r="15" spans="1:2" ht="19.5">
      <c r="A15" s="10" t="s">
        <v>679</v>
      </c>
    </row>
    <row r="16" spans="1:2" ht="19.5">
      <c r="A16" s="9" t="s">
        <v>5</v>
      </c>
    </row>
    <row r="17" spans="1:1" ht="39">
      <c r="A17" s="10" t="s">
        <v>716</v>
      </c>
    </row>
    <row r="18" spans="1:1" ht="39">
      <c r="A18" s="10" t="s">
        <v>717</v>
      </c>
    </row>
    <row r="19" spans="1:1" ht="19.5">
      <c r="A19" s="9" t="s">
        <v>718</v>
      </c>
    </row>
    <row r="20" spans="1:1" ht="19.5">
      <c r="A20" s="9" t="s">
        <v>719</v>
      </c>
    </row>
    <row r="21" spans="1:1" ht="19.5">
      <c r="A21" s="9" t="s">
        <v>720</v>
      </c>
    </row>
    <row r="22" spans="1:1" ht="19.5">
      <c r="A22" s="9" t="s">
        <v>721</v>
      </c>
    </row>
    <row r="23" spans="1:1" ht="19.5">
      <c r="A23" s="9" t="s">
        <v>722</v>
      </c>
    </row>
    <row r="24" spans="1:1" ht="19.5">
      <c r="A24" s="9" t="s">
        <v>723</v>
      </c>
    </row>
    <row r="25" spans="1:1" ht="19.5">
      <c r="A25" s="10" t="s">
        <v>724</v>
      </c>
    </row>
    <row r="26" spans="1:1" ht="39">
      <c r="A26" s="33" t="s">
        <v>725</v>
      </c>
    </row>
    <row r="27" spans="1:1" ht="19.5">
      <c r="A27" s="33" t="s">
        <v>726</v>
      </c>
    </row>
    <row r="28" spans="1:1" ht="19.5">
      <c r="A28" s="33" t="s">
        <v>835</v>
      </c>
    </row>
    <row r="29" spans="1:1" ht="19.5">
      <c r="A29" s="33" t="s">
        <v>7</v>
      </c>
    </row>
    <row r="30" spans="1:1" ht="19.5">
      <c r="A30" s="27" t="s">
        <v>8</v>
      </c>
    </row>
    <row r="31" spans="1:1" ht="39">
      <c r="A31" s="33" t="s">
        <v>727</v>
      </c>
    </row>
    <row r="32" spans="1:1" ht="39">
      <c r="A32" s="33" t="s">
        <v>728</v>
      </c>
    </row>
    <row r="33" spans="1:1" ht="19.5">
      <c r="A33" s="27" t="s">
        <v>9</v>
      </c>
    </row>
    <row r="34" spans="1:1" ht="39">
      <c r="A34" s="33" t="s">
        <v>729</v>
      </c>
    </row>
    <row r="35" spans="1:1" ht="19.5">
      <c r="A35" s="33" t="s">
        <v>730</v>
      </c>
    </row>
    <row r="36" spans="1:1" ht="39">
      <c r="A36" s="25" t="s">
        <v>731</v>
      </c>
    </row>
    <row r="37" spans="1:1" ht="20.25" thickBot="1">
      <c r="A37" s="16" t="s">
        <v>10</v>
      </c>
    </row>
  </sheetData>
  <phoneticPr fontId="14"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topLeftCell="A22" workbookViewId="0">
      <selection activeCell="A31" sqref="A31"/>
    </sheetView>
  </sheetViews>
  <sheetFormatPr defaultRowHeight="16.5"/>
  <cols>
    <col min="1" max="1" width="93.625" customWidth="1"/>
  </cols>
  <sheetData>
    <row r="1" spans="1:2" ht="19.5">
      <c r="A1" s="12" t="s">
        <v>975</v>
      </c>
      <c r="B1" s="1" t="s">
        <v>13</v>
      </c>
    </row>
    <row r="2" spans="1:2" ht="19.5">
      <c r="A2" s="13" t="s">
        <v>224</v>
      </c>
    </row>
    <row r="3" spans="1:2" ht="19.5">
      <c r="A3" s="13" t="s">
        <v>418</v>
      </c>
    </row>
    <row r="4" spans="1:2" ht="19.5">
      <c r="A4" s="14" t="s">
        <v>1</v>
      </c>
    </row>
    <row r="5" spans="1:2" ht="19.5">
      <c r="A5" s="105" t="s">
        <v>962</v>
      </c>
    </row>
    <row r="6" spans="1:2" ht="19.5">
      <c r="A6" s="105" t="s">
        <v>968</v>
      </c>
    </row>
    <row r="7" spans="1:2" ht="19.5">
      <c r="A7" s="105" t="s">
        <v>969</v>
      </c>
    </row>
    <row r="8" spans="1:2" ht="19.5">
      <c r="A8" s="105" t="s">
        <v>959</v>
      </c>
    </row>
    <row r="9" spans="1:2" ht="19.5">
      <c r="A9" s="105" t="s">
        <v>970</v>
      </c>
    </row>
    <row r="10" spans="1:2" ht="19.5">
      <c r="A10" s="107" t="s">
        <v>2</v>
      </c>
    </row>
    <row r="11" spans="1:2" ht="19.5">
      <c r="A11" s="105" t="s">
        <v>971</v>
      </c>
    </row>
    <row r="12" spans="1:2" ht="97.5">
      <c r="A12" s="106" t="s">
        <v>972</v>
      </c>
    </row>
    <row r="13" spans="1:2" ht="19.5">
      <c r="A13" s="14" t="s">
        <v>4</v>
      </c>
    </row>
    <row r="14" spans="1:2" ht="93.75">
      <c r="A14" s="17" t="s">
        <v>410</v>
      </c>
    </row>
    <row r="15" spans="1:2" ht="19.5">
      <c r="A15" s="10" t="s">
        <v>238</v>
      </c>
    </row>
    <row r="16" spans="1:2" ht="19.5">
      <c r="A16" s="9" t="s">
        <v>5</v>
      </c>
    </row>
    <row r="17" spans="1:1" ht="39">
      <c r="A17" s="33" t="s">
        <v>411</v>
      </c>
    </row>
    <row r="18" spans="1:1" ht="39">
      <c r="A18" s="33" t="s">
        <v>412</v>
      </c>
    </row>
    <row r="19" spans="1:1" ht="19.5">
      <c r="A19" s="33" t="s">
        <v>133</v>
      </c>
    </row>
    <row r="20" spans="1:1" ht="19.5">
      <c r="A20" s="33" t="s">
        <v>413</v>
      </c>
    </row>
    <row r="21" spans="1:1" ht="19.5">
      <c r="A21" s="33" t="s">
        <v>414</v>
      </c>
    </row>
    <row r="22" spans="1:1" ht="19.5">
      <c r="A22" s="33" t="s">
        <v>415</v>
      </c>
    </row>
    <row r="23" spans="1:1" ht="19.5">
      <c r="A23" s="33" t="s">
        <v>416</v>
      </c>
    </row>
    <row r="24" spans="1:1" ht="19.5">
      <c r="A24" s="33" t="s">
        <v>417</v>
      </c>
    </row>
    <row r="25" spans="1:1" ht="19.5">
      <c r="A25" s="33" t="s">
        <v>421</v>
      </c>
    </row>
    <row r="26" spans="1:1" ht="78">
      <c r="A26" s="33" t="s">
        <v>422</v>
      </c>
    </row>
    <row r="27" spans="1:1" ht="19.5">
      <c r="A27" s="33" t="s">
        <v>86</v>
      </c>
    </row>
    <row r="28" spans="1:1" ht="19.5">
      <c r="A28" s="33" t="s">
        <v>835</v>
      </c>
    </row>
    <row r="29" spans="1:1" ht="19.5">
      <c r="A29" s="33" t="s">
        <v>7</v>
      </c>
    </row>
    <row r="30" spans="1:1" ht="19.5">
      <c r="A30" s="27" t="s">
        <v>8</v>
      </c>
    </row>
    <row r="31" spans="1:1" ht="39">
      <c r="A31" s="33" t="s">
        <v>1051</v>
      </c>
    </row>
    <row r="32" spans="1:1" ht="39">
      <c r="A32" s="33" t="s">
        <v>419</v>
      </c>
    </row>
    <row r="33" spans="1:1" ht="19.5">
      <c r="A33" s="27" t="s">
        <v>9</v>
      </c>
    </row>
    <row r="34" spans="1:1" ht="39">
      <c r="A34" s="33" t="s">
        <v>420</v>
      </c>
    </row>
    <row r="35" spans="1:1" ht="19.5">
      <c r="A35" s="33" t="s">
        <v>26</v>
      </c>
    </row>
    <row r="36" spans="1:1" ht="39">
      <c r="A36" s="15" t="s">
        <v>12</v>
      </c>
    </row>
    <row r="37" spans="1:1" ht="20.25" thickBot="1">
      <c r="A37" s="16" t="s">
        <v>237</v>
      </c>
    </row>
  </sheetData>
  <phoneticPr fontId="14"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70</vt:i4>
      </vt:variant>
      <vt:variant>
        <vt:lpstr>具名範圍</vt:lpstr>
      </vt:variant>
      <vt:variant>
        <vt:i4>9</vt:i4>
      </vt:variant>
    </vt:vector>
  </HeadingPairs>
  <TitlesOfParts>
    <vt:vector size="79"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114年12月公庫收支月報</vt:lpstr>
      <vt:lpstr>115年1月公庫收支月報</vt:lpstr>
      <vt:lpstr>114年12月資源回收量</vt:lpstr>
      <vt:lpstr>115年1月資源回收量</vt:lpstr>
      <vt:lpstr>114年12月一般垃圾及廚餘清理狀況</vt:lpstr>
      <vt:lpstr>115年1月一般垃圾及廚餘清理狀況</vt:lpstr>
      <vt:lpstr>114年第四季停車位概況-都市計畫區內路外</vt:lpstr>
      <vt:lpstr>114年第4季停車位概況－路邊停車位</vt:lpstr>
      <vt:lpstr>113年第四季停車位概況-路外身心障礙者專用停車位</vt:lpstr>
      <vt:lpstr>114年第四季停車位概況-路邊身心障礙者專用停車位</vt:lpstr>
      <vt:lpstr>114年第四季停車位概況-路外電動車專用停車位</vt:lpstr>
      <vt:lpstr>114年第四季路邊停車位概況-電動汽車充電專用停車位</vt:lpstr>
      <vt:lpstr>114年第4季池上鄉孕婦及育有六歲以下兒童者停車位概況</vt:lpstr>
      <vt:lpstr>114年下半年環保人員概況</vt:lpstr>
      <vt:lpstr>114年獨居老人人數及服務概況(第四季)</vt:lpstr>
      <vt:lpstr>漁業從業人數</vt:lpstr>
      <vt:lpstr>漁戶數及漁戶人口數</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2022-04-28T00:40:14Z</cp:lastPrinted>
  <dcterms:created xsi:type="dcterms:W3CDTF">2013-06-27T07:16:06Z</dcterms:created>
  <dcterms:modified xsi:type="dcterms:W3CDTF">2026-02-24T01:54:12Z</dcterms:modified>
</cp:coreProperties>
</file>