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Administrator\Desktop\115年度預告統計資料發布時間表\"/>
    </mc:Choice>
  </mc:AlternateContent>
  <xr:revisionPtr revIDLastSave="0" documentId="13_ncr:1_{8643AEC3-9627-478B-BC29-4153F2E94639}" xr6:coauthVersionLast="47" xr6:coauthVersionMax="47" xr10:uidLastSave="{00000000-0000-0000-0000-000000000000}"/>
  <bookViews>
    <workbookView xWindow="-120" yWindow="-120" windowWidth="29040" windowHeight="15720" tabRatio="849" xr2:uid="{00000000-000D-0000-FFFF-FFFF00000000}"/>
  </bookViews>
  <sheets>
    <sheet name="預告統計資料發布時間表" sheetId="1" r:id="rId1"/>
    <sheet name="公庫收支" sheetId="2" r:id="rId2"/>
    <sheet name="資源回收成果統計(至113年12月)" sheetId="245" state="hidden" r:id="rId3"/>
    <sheet name="資源回收量(114年1月起)" sheetId="127" r:id="rId4"/>
    <sheet name="一般垃圾及廚餘清理狀況(至113年12月)" sheetId="246" state="hidden" r:id="rId5"/>
    <sheet name="一般垃圾及廚餘清理狀況(114年1月起)" sheetId="128" r:id="rId6"/>
    <sheet name="停車位概況-都市計畫區內路外(至113年第4季)" sheetId="248" state="hidden" r:id="rId7"/>
    <sheet name="停車位概況-都市計畫區外路外(至113年第4季)" sheetId="249" state="hidden" r:id="rId8"/>
    <sheet name="路外停車位概況(114年第1季起)" sheetId="218" r:id="rId9"/>
    <sheet name="停車位概況-路邊停車位(至113年第4季)" sheetId="247" state="hidden" r:id="rId10"/>
    <sheet name="路邊停車位概況(114年第1季起)" sheetId="219" r:id="rId11"/>
    <sheet name="停車位概況-區內路外身心障礙者專用停車位(至113年第4季)" sheetId="250" state="hidden" r:id="rId12"/>
    <sheet name="停車位概況-區外路外身心障礙者專用停車位(至113年第4季)" sheetId="251" state="hidden" r:id="rId13"/>
    <sheet name="路外停車位概況－身心障礙者專用停車位(114年第1季起)" sheetId="221" r:id="rId14"/>
    <sheet name="停車位概況-路邊身心障礙者專用停車位(至113年第4季)" sheetId="252" state="hidden" r:id="rId15"/>
    <sheet name="路邊停車位概況－身心障礙者專用停車位(114年第1季起)" sheetId="223" r:id="rId16"/>
    <sheet name="停車位概況-區內路外電動車專用停車位(至113年第4季)" sheetId="253" state="hidden" r:id="rId17"/>
    <sheet name="停車位概況-區外路外電動車專用停車位(至113年第4季)" sheetId="254" state="hidden" r:id="rId18"/>
    <sheet name="路外停車位概況－電動汽車充電專用停車位(114年第1季起)" sheetId="226" r:id="rId19"/>
    <sheet name="停車位概況-路邊電動車專用停車位(至113年第4季)" sheetId="255" state="hidden" r:id="rId20"/>
    <sheet name="路邊停車位概況－電動汽車充電專用停車位(114年第1季起)" sheetId="225" r:id="rId21"/>
    <sheet name="孕婦及育有六歲以下兒童者停車位概況(114年第1季起)" sheetId="256" r:id="rId22"/>
    <sheet name="獨居老人服務概況(至113年第4季)" sheetId="182" state="hidden" r:id="rId23"/>
    <sheet name="獨居老人服務概況(114年第1季起)" sheetId="258" r:id="rId24"/>
    <sheet name="推行社區發展工作概況" sheetId="174" r:id="rId25"/>
    <sheet name="環保人員概況(至113年下半年)" sheetId="257" state="hidden" r:id="rId26"/>
    <sheet name="環保人員概況(114年上半年起)" sheetId="176" r:id="rId27"/>
    <sheet name="垃圾處理場(廠)及垃圾回收清除車輛統計" sheetId="217" r:id="rId28"/>
    <sheet name="垃圾回收清除車輛數(114年新增)" sheetId="243" r:id="rId29"/>
    <sheet name="垃圾處理場(廠)數(114年新增)" sheetId="244" r:id="rId30"/>
    <sheet name="環境保護預算概況" sheetId="214" r:id="rId31"/>
    <sheet name="環境保護決算概況" sheetId="215" r:id="rId32"/>
    <sheet name="治山防災整體治理工程" sheetId="242" r:id="rId33"/>
    <sheet name="辦理調解業務概況" sheetId="171" r:id="rId34"/>
    <sheet name="調解委員會組織概況" sheetId="172" r:id="rId35"/>
    <sheet name="辦理調解方式概況" sheetId="173" r:id="rId36"/>
    <sheet name="宗教財團法人概況" sheetId="234" r:id="rId37"/>
    <sheet name="寺廟登記概況" sheetId="233" r:id="rId38"/>
    <sheet name="教會（堂）概況" sheetId="232" r:id="rId39"/>
    <sheet name="宗教團體興辦公益慈善及社會教化事業概況" sheetId="235" r:id="rId40"/>
    <sheet name="公墓設施使用概況" sheetId="177" r:id="rId41"/>
    <sheet name="骨灰(骸)存放設施使用概況" sheetId="178" r:id="rId42"/>
    <sheet name="殯葬管理業務概況" sheetId="179" r:id="rId43"/>
    <sheet name="殯儀館設施概況" sheetId="180" r:id="rId44"/>
    <sheet name="火化場設施概況" sheetId="181" r:id="rId45"/>
    <sheet name="公共造產成果概況" sheetId="241" state="hidden" r:id="rId46"/>
    <sheet name="農路改善及維護工程概況" sheetId="227" r:id="rId47"/>
    <sheet name="都市計畫區域內公共工程實施數量" sheetId="231" r:id="rId48"/>
    <sheet name="都市計畫公共設施用地已取得面積" sheetId="228" r:id="rId49"/>
    <sheet name="都市計畫公共設施用地已闢建面積" sheetId="229" r:id="rId50"/>
    <sheet name="都市計畫區域內現有已開闢道路長度及面積暨橋梁座數、自行車道長度" sheetId="230" r:id="rId51"/>
    <sheet name="農耕土地面積" sheetId="236" r:id="rId52"/>
    <sheet name="天然災害水土保持設施損失情形概況" sheetId="239" r:id="rId53"/>
    <sheet name="114年12月公庫收支月報" sheetId="259" r:id="rId54"/>
    <sheet name="115年1月公庫收支月報" sheetId="270" r:id="rId55"/>
    <sheet name="115年2月公庫收支月報" sheetId="277" r:id="rId56"/>
    <sheet name="115年3月公庫收支月報" sheetId="281" r:id="rId57"/>
    <sheet name="115年4月公庫收支月報" sheetId="294" r:id="rId58"/>
    <sheet name="114年12月資源回收量" sheetId="260" r:id="rId59"/>
    <sheet name="115年1月資源回收量" sheetId="271" r:id="rId60"/>
    <sheet name="115年2月資源回收量" sheetId="278" r:id="rId61"/>
    <sheet name="115年3月資源回收量" sheetId="282" r:id="rId62"/>
    <sheet name="115年4月資源回收量" sheetId="295" r:id="rId63"/>
    <sheet name="114年12月一般垃圾及廚餘清理狀況" sheetId="261" r:id="rId64"/>
    <sheet name="115年1月一般垃圾及廚餘清理狀況" sheetId="272" r:id="rId65"/>
    <sheet name="115年2月一般垃圾及廚餘清理狀況" sheetId="279" r:id="rId66"/>
    <sheet name="115年3月一般垃圾及廚餘清理狀況" sheetId="283" r:id="rId67"/>
    <sheet name="115年4月一般垃圾及廚餘清理狀況" sheetId="296" r:id="rId68"/>
    <sheet name="114年第四季停車位概況-都市計畫區內路外" sheetId="262" r:id="rId69"/>
    <sheet name="115年第一季停車位概況-都市計畫區內路外" sheetId="284" r:id="rId70"/>
    <sheet name="114年第4季停車位概況－路邊停車位" sheetId="263" r:id="rId71"/>
    <sheet name="115年第1季停車位概況－路邊停車位" sheetId="285" r:id="rId72"/>
    <sheet name="114年第四季停車位概況-路外身心障礙者專用停車位" sheetId="264" r:id="rId73"/>
    <sheet name="115年第一季停車位概況-路外身心障礙者專用停車位" sheetId="286" r:id="rId74"/>
    <sheet name="114年第四季停車位概況-路邊身心障礙者專用停車位" sheetId="265" r:id="rId75"/>
    <sheet name="115年第一季停車位概況-路邊身心障礙者專用停車位" sheetId="287" r:id="rId76"/>
    <sheet name="114年第四季停車位概況-路外電動車專用停車位" sheetId="266" r:id="rId77"/>
    <sheet name="115年第一季停車位概況-路外電動車專用停車位" sheetId="288" r:id="rId78"/>
    <sheet name="114年第四季路邊停車位概況-電動汽車充電專用停車位" sheetId="267" r:id="rId79"/>
    <sheet name="115年第一季路邊停車位概況-電動汽車充電專用停車位" sheetId="289" r:id="rId80"/>
    <sheet name="114年第4季池上鄉孕婦及育有六歲以下兒童者停車位概況" sheetId="268" r:id="rId81"/>
    <sheet name="115年第1季池上鄉孕婦及育有六歲以下兒童者停車位概況" sheetId="290" r:id="rId82"/>
    <sheet name="114年下半年環保人員概況" sheetId="269" r:id="rId83"/>
    <sheet name="114年獨居老人人數及服務概況(第四季)" sheetId="273" r:id="rId84"/>
    <sheet name="115年獨居老人人數及服務概況(第一季)" sheetId="297" r:id="rId85"/>
    <sheet name="治山防災整治治理工程" sheetId="274" r:id="rId86"/>
    <sheet name="農路改善及維護工程" sheetId="275" r:id="rId87"/>
    <sheet name="天然災害水土保持設施損失情形" sheetId="276" r:id="rId88"/>
    <sheet name="推行社區發展工作" sheetId="280" r:id="rId89"/>
    <sheet name="114年調解業務概況" sheetId="291" r:id="rId90"/>
    <sheet name="114年調解委員會組織概況" sheetId="292" r:id="rId91"/>
    <sheet name="114年調解方式概況" sheetId="293" r:id="rId92"/>
    <sheet name="115年環境保護預算" sheetId="299" r:id="rId93"/>
    <sheet name="114年公墓設施概況" sheetId="300" r:id="rId94"/>
    <sheet name="114年池上鄉骨灰(骸)存放設施概況 " sheetId="301" r:id="rId95"/>
    <sheet name="114年池上鄉殯葬管理業務概況" sheetId="302" r:id="rId96"/>
    <sheet name="114年池上鄉殯儀館設施概況" sheetId="303" r:id="rId97"/>
    <sheet name="114年火化場設施概況" sheetId="304" r:id="rId98"/>
    <sheet name="漁業從業人數" sheetId="238" state="hidden" r:id="rId99"/>
    <sheet name="漁戶數及漁戶人口數" sheetId="240" state="hidden" r:id="rId100"/>
  </sheets>
  <externalReferences>
    <externalReference r:id="rId101"/>
    <externalReference r:id="rId102"/>
  </externalReferences>
  <definedNames>
    <definedName name="_102年5月" localSheetId="4">[1]預告統計資料發布時間表!#REF!</definedName>
    <definedName name="_102年5月" localSheetId="52">預告統計資料發布時間表!#REF!</definedName>
    <definedName name="_102年5月" localSheetId="21">預告統計資料發布時間表!#REF!</definedName>
    <definedName name="_102年5月" localSheetId="37">#REF!</definedName>
    <definedName name="_102年5月" localSheetId="28">預告統計資料發布時間表!#REF!</definedName>
    <definedName name="_102年5月" localSheetId="27">預告統計資料發布時間表!#REF!</definedName>
    <definedName name="_102年5月" localSheetId="29">預告統計資料發布時間表!#REF!</definedName>
    <definedName name="_102年5月" localSheetId="36">#REF!</definedName>
    <definedName name="_102年5月" localSheetId="39">#REF!</definedName>
    <definedName name="_102年5月" localSheetId="11">[1]預告統計資料發布時間表!#REF!</definedName>
    <definedName name="_102年5月" localSheetId="16">[1]預告統計資料發布時間表!#REF!</definedName>
    <definedName name="_102年5月" localSheetId="12">[1]預告統計資料發布時間表!#REF!</definedName>
    <definedName name="_102年5月" localSheetId="17">[1]預告統計資料發布時間表!#REF!</definedName>
    <definedName name="_102年5月" localSheetId="6">[1]預告統計資料發布時間表!#REF!</definedName>
    <definedName name="_102年5月" localSheetId="7">[1]預告統計資料發布時間表!#REF!</definedName>
    <definedName name="_102年5月" localSheetId="14">[1]預告統計資料發布時間表!#REF!</definedName>
    <definedName name="_102年5月" localSheetId="9">[1]預告統計資料發布時間表!#REF!</definedName>
    <definedName name="_102年5月" localSheetId="19">[1]預告統計資料發布時間表!#REF!</definedName>
    <definedName name="_102年5月" localSheetId="38">#REF!</definedName>
    <definedName name="_102年5月" localSheetId="48">預告統計資料發布時間表!#REF!</definedName>
    <definedName name="_102年5月" localSheetId="49">預告統計資料發布時間表!#REF!</definedName>
    <definedName name="_102年5月" localSheetId="47">預告統計資料發布時間表!#REF!</definedName>
    <definedName name="_102年5月" localSheetId="50">預告統計資料發布時間表!#REF!</definedName>
    <definedName name="_102年5月" localSheetId="2">[1]預告統計資料發布時間表!#REF!</definedName>
    <definedName name="_102年5月" localSheetId="8">預告統計資料發布時間表!#REF!</definedName>
    <definedName name="_102年5月" localSheetId="13">預告統計資料發布時間表!#REF!</definedName>
    <definedName name="_102年5月" localSheetId="18">預告統計資料發布時間表!#REF!</definedName>
    <definedName name="_102年5月" localSheetId="10">預告統計資料發布時間表!#REF!</definedName>
    <definedName name="_102年5月" localSheetId="15">預告統計資料發布時間表!#REF!</definedName>
    <definedName name="_102年5月" localSheetId="20">預告統計資料發布時間表!#REF!</definedName>
    <definedName name="_102年5月" localSheetId="51">預告統計資料發布時間表!#REF!</definedName>
    <definedName name="_102年5月" localSheetId="46">預告統計資料發布時間表!#REF!</definedName>
    <definedName name="_102年5月" localSheetId="99">預告統計資料發布時間表!#REF!</definedName>
    <definedName name="_102年5月" localSheetId="98">預告統計資料發布時間表!#REF!</definedName>
    <definedName name="_102年5月" localSheetId="34">#REF!</definedName>
    <definedName name="_102年5月" localSheetId="23">預告統計資料發布時間表!#REF!</definedName>
    <definedName name="_102年5月" localSheetId="33">#REF!</definedName>
    <definedName name="_102年5月" localSheetId="25">[1]預告統計資料發布時間表!#REF!</definedName>
    <definedName name="_102年5月" localSheetId="31">預告統計資料發布時間表!#REF!</definedName>
    <definedName name="_102年5月" localSheetId="30">預告統計資料發布時間表!#REF!</definedName>
    <definedName name="_102年5月">預告統計資料發布時間表!#REF!</definedName>
    <definedName name="OLE_LINK1" localSheetId="40">公墓設施使用概況!$A$28</definedName>
    <definedName name="_xlnm.Print_Area" localSheetId="1">公庫收支!$A$1:$A$36</definedName>
    <definedName name="_xlnm.Print_Area" localSheetId="37">寺廟登記概況!$A$1:$A$39</definedName>
    <definedName name="_xlnm.Print_Area" localSheetId="36">宗教財團法人概況!$A$1:$A$30</definedName>
    <definedName name="_xlnm.Print_Area" localSheetId="39">宗教團體興辦公益慈善及社會教化事業概況!$A$1:$A$37</definedName>
    <definedName name="_xlnm.Print_Area" localSheetId="38">'教會（堂）概況'!$A$1:$A$30</definedName>
    <definedName name="_xlnm.Print_Area" localSheetId="34">調解委員會組織概況!$A$1:$A$31</definedName>
    <definedName name="_xlnm.Print_Area" localSheetId="33">辦理調解業務概況!$A$1:$A$34</definedName>
    <definedName name="ss" localSheetId="4">[1]預告統計資料發布時間表!#REF!</definedName>
    <definedName name="ss" localSheetId="52">預告統計資料發布時間表!#REF!</definedName>
    <definedName name="ss" localSheetId="21">預告統計資料發布時間表!#REF!</definedName>
    <definedName name="ss" localSheetId="37">預告統計資料發布時間表!#REF!</definedName>
    <definedName name="ss" localSheetId="28">預告統計資料發布時間表!#REF!</definedName>
    <definedName name="ss" localSheetId="27">預告統計資料發布時間表!#REF!</definedName>
    <definedName name="ss" localSheetId="29">預告統計資料發布時間表!#REF!</definedName>
    <definedName name="ss" localSheetId="36">預告統計資料發布時間表!#REF!</definedName>
    <definedName name="ss" localSheetId="39">預告統計資料發布時間表!#REF!</definedName>
    <definedName name="ss" localSheetId="11">[1]預告統計資料發布時間表!#REF!</definedName>
    <definedName name="ss" localSheetId="16">[1]預告統計資料發布時間表!#REF!</definedName>
    <definedName name="ss" localSheetId="12">[1]預告統計資料發布時間表!#REF!</definedName>
    <definedName name="ss" localSheetId="17">[1]預告統計資料發布時間表!#REF!</definedName>
    <definedName name="ss" localSheetId="6">[1]預告統計資料發布時間表!#REF!</definedName>
    <definedName name="ss" localSheetId="7">[1]預告統計資料發布時間表!#REF!</definedName>
    <definedName name="ss" localSheetId="14">[1]預告統計資料發布時間表!#REF!</definedName>
    <definedName name="ss" localSheetId="9">[1]預告統計資料發布時間表!#REF!</definedName>
    <definedName name="ss" localSheetId="19">[1]預告統計資料發布時間表!#REF!</definedName>
    <definedName name="ss" localSheetId="38">預告統計資料發布時間表!#REF!</definedName>
    <definedName name="ss" localSheetId="48">預告統計資料發布時間表!#REF!</definedName>
    <definedName name="ss" localSheetId="49">預告統計資料發布時間表!#REF!</definedName>
    <definedName name="ss" localSheetId="47">預告統計資料發布時間表!#REF!</definedName>
    <definedName name="ss" localSheetId="50">預告統計資料發布時間表!#REF!</definedName>
    <definedName name="ss" localSheetId="2">[1]預告統計資料發布時間表!#REF!</definedName>
    <definedName name="ss" localSheetId="8">預告統計資料發布時間表!#REF!</definedName>
    <definedName name="ss" localSheetId="13">預告統計資料發布時間表!#REF!</definedName>
    <definedName name="ss" localSheetId="18">預告統計資料發布時間表!#REF!</definedName>
    <definedName name="ss" localSheetId="10">預告統計資料發布時間表!#REF!</definedName>
    <definedName name="ss" localSheetId="15">預告統計資料發布時間表!#REF!</definedName>
    <definedName name="ss" localSheetId="20">預告統計資料發布時間表!#REF!</definedName>
    <definedName name="ss" localSheetId="51">預告統計資料發布時間表!#REF!</definedName>
    <definedName name="ss" localSheetId="46">預告統計資料發布時間表!#REF!</definedName>
    <definedName name="ss" localSheetId="99">預告統計資料發布時間表!#REF!</definedName>
    <definedName name="ss" localSheetId="98">預告統計資料發布時間表!#REF!</definedName>
    <definedName name="ss" localSheetId="23">預告統計資料發布時間表!#REF!</definedName>
    <definedName name="ss" localSheetId="25">[1]預告統計資料發布時間表!#REF!</definedName>
    <definedName name="ss" localSheetId="31">預告統計資料發布時間表!#REF!</definedName>
    <definedName name="ss">預告統計資料發布時間表!#REF!</definedName>
    <definedName name="台" localSheetId="4">[1]預告統計資料發布時間表!#REF!</definedName>
    <definedName name="台" localSheetId="52">預告統計資料發布時間表!#REF!</definedName>
    <definedName name="台" localSheetId="21">預告統計資料發布時間表!#REF!</definedName>
    <definedName name="台" localSheetId="37">#REF!</definedName>
    <definedName name="台" localSheetId="28">預告統計資料發布時間表!#REF!</definedName>
    <definedName name="台" localSheetId="27">預告統計資料發布時間表!#REF!</definedName>
    <definedName name="台" localSheetId="29">預告統計資料發布時間表!#REF!</definedName>
    <definedName name="台" localSheetId="36">#REF!</definedName>
    <definedName name="台" localSheetId="39">#REF!</definedName>
    <definedName name="台" localSheetId="11">[1]預告統計資料發布時間表!#REF!</definedName>
    <definedName name="台" localSheetId="16">[1]預告統計資料發布時間表!#REF!</definedName>
    <definedName name="台" localSheetId="12">[1]預告統計資料發布時間表!#REF!</definedName>
    <definedName name="台" localSheetId="17">[1]預告統計資料發布時間表!#REF!</definedName>
    <definedName name="台" localSheetId="6">[1]預告統計資料發布時間表!#REF!</definedName>
    <definedName name="台" localSheetId="7">[1]預告統計資料發布時間表!#REF!</definedName>
    <definedName name="台" localSheetId="14">[1]預告統計資料發布時間表!#REF!</definedName>
    <definedName name="台" localSheetId="9">[1]預告統計資料發布時間表!#REF!</definedName>
    <definedName name="台" localSheetId="19">[1]預告統計資料發布時間表!#REF!</definedName>
    <definedName name="台" localSheetId="38">#REF!</definedName>
    <definedName name="台" localSheetId="48">預告統計資料發布時間表!#REF!</definedName>
    <definedName name="台" localSheetId="49">預告統計資料發布時間表!#REF!</definedName>
    <definedName name="台" localSheetId="47">預告統計資料發布時間表!#REF!</definedName>
    <definedName name="台" localSheetId="50">預告統計資料發布時間表!#REF!</definedName>
    <definedName name="台" localSheetId="2">[1]預告統計資料發布時間表!#REF!</definedName>
    <definedName name="台" localSheetId="8">預告統計資料發布時間表!#REF!</definedName>
    <definedName name="台" localSheetId="13">預告統計資料發布時間表!#REF!</definedName>
    <definedName name="台" localSheetId="18">預告統計資料發布時間表!#REF!</definedName>
    <definedName name="台" localSheetId="10">預告統計資料發布時間表!#REF!</definedName>
    <definedName name="台" localSheetId="15">預告統計資料發布時間表!#REF!</definedName>
    <definedName name="台" localSheetId="20">預告統計資料發布時間表!#REF!</definedName>
    <definedName name="台" localSheetId="51">預告統計資料發布時間表!#REF!</definedName>
    <definedName name="台" localSheetId="46">預告統計資料發布時間表!#REF!</definedName>
    <definedName name="台" localSheetId="99">預告統計資料發布時間表!#REF!</definedName>
    <definedName name="台" localSheetId="98">預告統計資料發布時間表!#REF!</definedName>
    <definedName name="台" localSheetId="34">#REF!</definedName>
    <definedName name="台" localSheetId="23">預告統計資料發布時間表!#REF!</definedName>
    <definedName name="台" localSheetId="33">#REF!</definedName>
    <definedName name="台" localSheetId="25">[1]預告統計資料發布時間表!#REF!</definedName>
    <definedName name="台" localSheetId="31">預告統計資料發布時間表!#REF!</definedName>
    <definedName name="台" localSheetId="30">預告統計資料發布時間表!#REF!</definedName>
    <definedName name="台">預告統計資料發布時間表!#REF!</definedName>
    <definedName name="台東縣" localSheetId="4">[1]公庫收支月報!#REF!</definedName>
    <definedName name="台東縣" localSheetId="52">公庫收支!#REF!</definedName>
    <definedName name="台東縣" localSheetId="21">公庫收支!#REF!</definedName>
    <definedName name="台東縣" localSheetId="37">寺廟登記概況!#REF!</definedName>
    <definedName name="台東縣" localSheetId="28">公庫收支!#REF!</definedName>
    <definedName name="台東縣" localSheetId="27">公庫收支!#REF!</definedName>
    <definedName name="台東縣" localSheetId="29">公庫收支!#REF!</definedName>
    <definedName name="台東縣" localSheetId="36">宗教財團法人概況!#REF!</definedName>
    <definedName name="台東縣" localSheetId="39">宗教團體興辦公益慈善及社會教化事業概況!#REF!</definedName>
    <definedName name="台東縣" localSheetId="11">[1]公庫收支月報!#REF!</definedName>
    <definedName name="台東縣" localSheetId="16">[1]公庫收支月報!#REF!</definedName>
    <definedName name="台東縣" localSheetId="12">[1]公庫收支月報!#REF!</definedName>
    <definedName name="台東縣" localSheetId="17">[1]公庫收支月報!#REF!</definedName>
    <definedName name="台東縣" localSheetId="6">[1]公庫收支月報!#REF!</definedName>
    <definedName name="台東縣" localSheetId="7">[1]公庫收支月報!#REF!</definedName>
    <definedName name="台東縣" localSheetId="14">[1]公庫收支月報!#REF!</definedName>
    <definedName name="台東縣" localSheetId="9">[1]公庫收支月報!#REF!</definedName>
    <definedName name="台東縣" localSheetId="19">[1]公庫收支月報!#REF!</definedName>
    <definedName name="台東縣" localSheetId="38">'教會（堂）概況'!#REF!</definedName>
    <definedName name="台東縣" localSheetId="48">公庫收支!#REF!</definedName>
    <definedName name="台東縣" localSheetId="49">公庫收支!#REF!</definedName>
    <definedName name="台東縣" localSheetId="47">公庫收支!#REF!</definedName>
    <definedName name="台東縣" localSheetId="50">公庫收支!#REF!</definedName>
    <definedName name="台東縣" localSheetId="2">[1]公庫收支月報!#REF!</definedName>
    <definedName name="台東縣" localSheetId="8">公庫收支!#REF!</definedName>
    <definedName name="台東縣" localSheetId="13">公庫收支!#REF!</definedName>
    <definedName name="台東縣" localSheetId="18">公庫收支!#REF!</definedName>
    <definedName name="台東縣" localSheetId="10">公庫收支!#REF!</definedName>
    <definedName name="台東縣" localSheetId="15">公庫收支!#REF!</definedName>
    <definedName name="台東縣" localSheetId="20">公庫收支!#REF!</definedName>
    <definedName name="台東縣" localSheetId="51">公庫收支!#REF!</definedName>
    <definedName name="台東縣" localSheetId="46">公庫收支!#REF!</definedName>
    <definedName name="台東縣" localSheetId="99">公庫收支!#REF!</definedName>
    <definedName name="台東縣" localSheetId="98">公庫收支!#REF!</definedName>
    <definedName name="台東縣" localSheetId="34">調解委員會組織概況!#REF!</definedName>
    <definedName name="台東縣" localSheetId="23">公庫收支!#REF!</definedName>
    <definedName name="台東縣" localSheetId="33">辦理調解業務概況!#REF!</definedName>
    <definedName name="台東縣" localSheetId="25">[1]公庫收支月報!#REF!</definedName>
    <definedName name="台東縣" localSheetId="31">公庫收支!#REF!</definedName>
    <definedName name="台東縣" localSheetId="30">公庫收支!#REF!</definedName>
    <definedName name="台東縣">公庫收支!#REF!</definedName>
    <definedName name="垃圾處理場" localSheetId="21">預告統計資料發布時間表!#REF!</definedName>
    <definedName name="垃圾處理場" localSheetId="29">預告統計資料發布時間表!#REF!</definedName>
    <definedName name="垃圾處理場" localSheetId="23">預告統計資料發布時間表!#REF!</definedName>
    <definedName name="垃圾處理場">預告統計資料發布時間表!#REF!</definedName>
    <definedName name="鄉鎮資料" localSheetId="4">[1]公庫收支月報!#REF!</definedName>
    <definedName name="鄉鎮資料" localSheetId="52">公庫收支!#REF!</definedName>
    <definedName name="鄉鎮資料" localSheetId="21">公庫收支!#REF!</definedName>
    <definedName name="鄉鎮資料" localSheetId="37">寺廟登記概況!#REF!</definedName>
    <definedName name="鄉鎮資料" localSheetId="28">公庫收支!#REF!</definedName>
    <definedName name="鄉鎮資料" localSheetId="27">公庫收支!#REF!</definedName>
    <definedName name="鄉鎮資料" localSheetId="29">公庫收支!#REF!</definedName>
    <definedName name="鄉鎮資料" localSheetId="36">宗教財團法人概況!#REF!</definedName>
    <definedName name="鄉鎮資料" localSheetId="39">宗教團體興辦公益慈善及社會教化事業概況!#REF!</definedName>
    <definedName name="鄉鎮資料" localSheetId="11">[1]公庫收支月報!#REF!</definedName>
    <definedName name="鄉鎮資料" localSheetId="16">[1]公庫收支月報!#REF!</definedName>
    <definedName name="鄉鎮資料" localSheetId="12">[1]公庫收支月報!#REF!</definedName>
    <definedName name="鄉鎮資料" localSheetId="17">[1]公庫收支月報!#REF!</definedName>
    <definedName name="鄉鎮資料" localSheetId="6">[1]公庫收支月報!#REF!</definedName>
    <definedName name="鄉鎮資料" localSheetId="7">[1]公庫收支月報!#REF!</definedName>
    <definedName name="鄉鎮資料" localSheetId="14">[1]公庫收支月報!#REF!</definedName>
    <definedName name="鄉鎮資料" localSheetId="9">[1]公庫收支月報!#REF!</definedName>
    <definedName name="鄉鎮資料" localSheetId="19">[1]公庫收支月報!#REF!</definedName>
    <definedName name="鄉鎮資料" localSheetId="38">'教會（堂）概況'!#REF!</definedName>
    <definedName name="鄉鎮資料" localSheetId="48">公庫收支!#REF!</definedName>
    <definedName name="鄉鎮資料" localSheetId="49">公庫收支!#REF!</definedName>
    <definedName name="鄉鎮資料" localSheetId="47">公庫收支!#REF!</definedName>
    <definedName name="鄉鎮資料" localSheetId="50">公庫收支!#REF!</definedName>
    <definedName name="鄉鎮資料" localSheetId="2">[1]公庫收支月報!#REF!</definedName>
    <definedName name="鄉鎮資料" localSheetId="8">公庫收支!#REF!</definedName>
    <definedName name="鄉鎮資料" localSheetId="13">公庫收支!#REF!</definedName>
    <definedName name="鄉鎮資料" localSheetId="18">公庫收支!#REF!</definedName>
    <definedName name="鄉鎮資料" localSheetId="10">公庫收支!#REF!</definedName>
    <definedName name="鄉鎮資料" localSheetId="15">公庫收支!#REF!</definedName>
    <definedName name="鄉鎮資料" localSheetId="20">公庫收支!#REF!</definedName>
    <definedName name="鄉鎮資料" localSheetId="51">公庫收支!#REF!</definedName>
    <definedName name="鄉鎮資料" localSheetId="46">公庫收支!#REF!</definedName>
    <definedName name="鄉鎮資料" localSheetId="99">公庫收支!#REF!</definedName>
    <definedName name="鄉鎮資料" localSheetId="98">公庫收支!#REF!</definedName>
    <definedName name="鄉鎮資料" localSheetId="34">調解委員會組織概況!#REF!</definedName>
    <definedName name="鄉鎮資料" localSheetId="23">公庫收支!#REF!</definedName>
    <definedName name="鄉鎮資料" localSheetId="33">辦理調解業務概況!#REF!</definedName>
    <definedName name="鄉鎮資料" localSheetId="25">[1]公庫收支月報!#REF!</definedName>
    <definedName name="鄉鎮資料" localSheetId="31">公庫收支!#REF!</definedName>
    <definedName name="鄉鎮資料" localSheetId="30">公庫收支!#REF!</definedName>
    <definedName name="鄉鎮資料">公庫收支!#REF!</definedName>
    <definedName name="臺東縣各鄉鎮市公庫收支月報" localSheetId="4">[1]公庫收支月報!#REF!</definedName>
    <definedName name="臺東縣各鄉鎮市公庫收支月報" localSheetId="52">公庫收支!#REF!</definedName>
    <definedName name="臺東縣各鄉鎮市公庫收支月報" localSheetId="21">公庫收支!#REF!</definedName>
    <definedName name="臺東縣各鄉鎮市公庫收支月報" localSheetId="37">寺廟登記概況!#REF!</definedName>
    <definedName name="臺東縣各鄉鎮市公庫收支月報" localSheetId="28">公庫收支!#REF!</definedName>
    <definedName name="臺東縣各鄉鎮市公庫收支月報" localSheetId="27">公庫收支!#REF!</definedName>
    <definedName name="臺東縣各鄉鎮市公庫收支月報" localSheetId="29">公庫收支!#REF!</definedName>
    <definedName name="臺東縣各鄉鎮市公庫收支月報" localSheetId="36">宗教財團法人概況!#REF!</definedName>
    <definedName name="臺東縣各鄉鎮市公庫收支月報" localSheetId="39">宗教團體興辦公益慈善及社會教化事業概況!#REF!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12">[1]公庫收支月報!#REF!</definedName>
    <definedName name="臺東縣各鄉鎮市公庫收支月報" localSheetId="17">[1]公庫收支月報!#REF!</definedName>
    <definedName name="臺東縣各鄉鎮市公庫收支月報" localSheetId="6">[1]公庫收支月報!#REF!</definedName>
    <definedName name="臺東縣各鄉鎮市公庫收支月報" localSheetId="7">[1]公庫收支月報!#REF!</definedName>
    <definedName name="臺東縣各鄉鎮市公庫收支月報" localSheetId="14">[1]公庫收支月報!#REF!</definedName>
    <definedName name="臺東縣各鄉鎮市公庫收支月報" localSheetId="9">[1]公庫收支月報!#REF!</definedName>
    <definedName name="臺東縣各鄉鎮市公庫收支月報" localSheetId="19">[1]公庫收支月報!#REF!</definedName>
    <definedName name="臺東縣各鄉鎮市公庫收支月報" localSheetId="38">'教會（堂）概況'!#REF!</definedName>
    <definedName name="臺東縣各鄉鎮市公庫收支月報" localSheetId="48">公庫收支!#REF!</definedName>
    <definedName name="臺東縣各鄉鎮市公庫收支月報" localSheetId="49">公庫收支!#REF!</definedName>
    <definedName name="臺東縣各鄉鎮市公庫收支月報" localSheetId="47">公庫收支!#REF!</definedName>
    <definedName name="臺東縣各鄉鎮市公庫收支月報" localSheetId="50">公庫收支!#REF!</definedName>
    <definedName name="臺東縣各鄉鎮市公庫收支月報" localSheetId="2">[1]公庫收支月報!#REF!</definedName>
    <definedName name="臺東縣各鄉鎮市公庫收支月報" localSheetId="8">公庫收支!#REF!</definedName>
    <definedName name="臺東縣各鄉鎮市公庫收支月報" localSheetId="13">公庫收支!#REF!</definedName>
    <definedName name="臺東縣各鄉鎮市公庫收支月報" localSheetId="18">公庫收支!#REF!</definedName>
    <definedName name="臺東縣各鄉鎮市公庫收支月報" localSheetId="10">公庫收支!#REF!</definedName>
    <definedName name="臺東縣各鄉鎮市公庫收支月報" localSheetId="15">公庫收支!#REF!</definedName>
    <definedName name="臺東縣各鄉鎮市公庫收支月報" localSheetId="20">公庫收支!#REF!</definedName>
    <definedName name="臺東縣各鄉鎮市公庫收支月報" localSheetId="51">公庫收支!#REF!</definedName>
    <definedName name="臺東縣各鄉鎮市公庫收支月報" localSheetId="46">公庫收支!#REF!</definedName>
    <definedName name="臺東縣各鄉鎮市公庫收支月報" localSheetId="99">公庫收支!#REF!</definedName>
    <definedName name="臺東縣各鄉鎮市公庫收支月報" localSheetId="98">公庫收支!#REF!</definedName>
    <definedName name="臺東縣各鄉鎮市公庫收支月報" localSheetId="34">調解委員會組織概況!#REF!</definedName>
    <definedName name="臺東縣各鄉鎮市公庫收支月報" localSheetId="23">公庫收支!#REF!</definedName>
    <definedName name="臺東縣各鄉鎮市公庫收支月報" localSheetId="33">辦理調解業務概況!#REF!</definedName>
    <definedName name="臺東縣各鄉鎮市公庫收支月報" localSheetId="25">[1]公庫收支月報!#REF!</definedName>
    <definedName name="臺東縣各鄉鎮市公庫收支月報" localSheetId="31">公庫收支!#REF!</definedName>
    <definedName name="臺東縣各鄉鎮市公庫收支月報" localSheetId="30">公庫收支!#REF!</definedName>
    <definedName name="臺東縣各鄉鎮市公庫收支月報">公庫收支!#REF!</definedName>
    <definedName name="臺東縣卑南鄉公庫收支月報" localSheetId="37">#REF!</definedName>
    <definedName name="臺東縣卑南鄉公庫收支月報" localSheetId="36">#REF!</definedName>
    <definedName name="臺東縣卑南鄉公庫收支月報" localSheetId="39">#REF!</definedName>
    <definedName name="臺東縣卑南鄉公庫收支月報" localSheetId="38">#REF!</definedName>
    <definedName name="臺東縣卑南鄉公庫收支月報" localSheetId="34">#REF!</definedName>
    <definedName name="臺東縣卑南鄉公庫收支月報" localSheetId="33">#REF!</definedName>
    <definedName name="臺東縣卑南鄉公庫收支月報">預告統計資料發布時間表!$B$11</definedName>
    <definedName name="調解委員會組織概況" localSheetId="52">#REF!</definedName>
    <definedName name="調解委員會組織概況" localSheetId="21">#REF!</definedName>
    <definedName name="調解委員會組織概況" localSheetId="37">#REF!</definedName>
    <definedName name="調解委員會組織概況" localSheetId="28">#REF!</definedName>
    <definedName name="調解委員會組織概況" localSheetId="27">#REF!</definedName>
    <definedName name="調解委員會組織概況" localSheetId="29">#REF!</definedName>
    <definedName name="調解委員會組織概況" localSheetId="36">#REF!</definedName>
    <definedName name="調解委員會組織概況" localSheetId="39">#REF!</definedName>
    <definedName name="調解委員會組織概況" localSheetId="11">#REF!</definedName>
    <definedName name="調解委員會組織概況" localSheetId="16">#REF!</definedName>
    <definedName name="調解委員會組織概況" localSheetId="12">#REF!</definedName>
    <definedName name="調解委員會組織概況" localSheetId="17">#REF!</definedName>
    <definedName name="調解委員會組織概況" localSheetId="6">#REF!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19">#REF!</definedName>
    <definedName name="調解委員會組織概況" localSheetId="38">#REF!</definedName>
    <definedName name="調解委員會組織概況" localSheetId="48">#REF!</definedName>
    <definedName name="調解委員會組織概況" localSheetId="49">#REF!</definedName>
    <definedName name="調解委員會組織概況" localSheetId="47">#REF!</definedName>
    <definedName name="調解委員會組織概況" localSheetId="50">#REF!</definedName>
    <definedName name="調解委員會組織概況" localSheetId="8">#REF!</definedName>
    <definedName name="調解委員會組織概況" localSheetId="13">#REF!</definedName>
    <definedName name="調解委員會組織概況" localSheetId="18">#REF!</definedName>
    <definedName name="調解委員會組織概況" localSheetId="10">#REF!</definedName>
    <definedName name="調解委員會組織概況" localSheetId="15">#REF!</definedName>
    <definedName name="調解委員會組織概況" localSheetId="20">#REF!</definedName>
    <definedName name="調解委員會組織概況" localSheetId="51">#REF!</definedName>
    <definedName name="調解委員會組織概況" localSheetId="46">#REF!</definedName>
    <definedName name="調解委員會組織概況" localSheetId="99">#REF!</definedName>
    <definedName name="調解委員會組織概況" localSheetId="98">#REF!</definedName>
    <definedName name="調解委員會組織概況" localSheetId="23">#REF!</definedName>
    <definedName name="調解委員會組織概況" localSheetId="31">#REF!</definedName>
    <definedName name="調解委員會組織概況" localSheetId="30">#REF!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295" l="1"/>
  <c r="H34" i="295"/>
  <c r="F34" i="295"/>
  <c r="D34" i="295" s="1"/>
  <c r="J33" i="295"/>
  <c r="H33" i="295"/>
  <c r="F33" i="295"/>
  <c r="D33" i="295"/>
  <c r="J32" i="295"/>
  <c r="H32" i="295"/>
  <c r="J31" i="295"/>
  <c r="J30" i="295"/>
  <c r="H30" i="295"/>
  <c r="F30" i="295"/>
  <c r="D30" i="295"/>
  <c r="J29" i="295"/>
  <c r="H29" i="295"/>
  <c r="F29" i="295"/>
  <c r="H28" i="295"/>
  <c r="H27" i="295"/>
  <c r="J26" i="295"/>
  <c r="H26" i="295"/>
  <c r="F26" i="295"/>
  <c r="D26" i="295" s="1"/>
  <c r="J25" i="295"/>
  <c r="H25" i="295"/>
  <c r="J24" i="295"/>
  <c r="H24" i="295"/>
  <c r="J23" i="295"/>
  <c r="H23" i="295"/>
  <c r="F23" i="295"/>
  <c r="J21" i="295"/>
  <c r="H21" i="295"/>
  <c r="H20" i="295"/>
  <c r="J19" i="295"/>
  <c r="H19" i="295"/>
  <c r="F19" i="295"/>
  <c r="D19" i="295" s="1"/>
  <c r="H17" i="295"/>
  <c r="H15" i="295"/>
  <c r="J14" i="295"/>
  <c r="H14" i="295"/>
  <c r="H12" i="295"/>
  <c r="G122" i="294"/>
  <c r="F122" i="294"/>
  <c r="G120" i="294"/>
  <c r="F120" i="294"/>
  <c r="G117" i="294"/>
  <c r="F117" i="294"/>
  <c r="G116" i="294"/>
  <c r="F116" i="294"/>
  <c r="G115" i="294"/>
  <c r="F115" i="294"/>
  <c r="K114" i="294"/>
  <c r="J114" i="294"/>
  <c r="I114" i="294"/>
  <c r="H114" i="294"/>
  <c r="G114" i="294"/>
  <c r="F114" i="294"/>
  <c r="G111" i="294"/>
  <c r="F111" i="294"/>
  <c r="G110" i="294"/>
  <c r="F110" i="294"/>
  <c r="G109" i="294"/>
  <c r="F109" i="294"/>
  <c r="K108" i="294"/>
  <c r="K91" i="294" s="1"/>
  <c r="K118" i="294" s="1"/>
  <c r="J108" i="294"/>
  <c r="I108" i="294"/>
  <c r="I91" i="294" s="1"/>
  <c r="H108" i="294"/>
  <c r="H91" i="294" s="1"/>
  <c r="G108" i="294"/>
  <c r="G105" i="294"/>
  <c r="F105" i="294"/>
  <c r="G104" i="294"/>
  <c r="F104" i="294"/>
  <c r="G102" i="294"/>
  <c r="F102" i="294"/>
  <c r="K101" i="294"/>
  <c r="J101" i="294"/>
  <c r="I101" i="294"/>
  <c r="H101" i="294"/>
  <c r="G101" i="294"/>
  <c r="F101" i="294"/>
  <c r="G100" i="294"/>
  <c r="F100" i="294"/>
  <c r="G98" i="294"/>
  <c r="F98" i="294"/>
  <c r="K97" i="294"/>
  <c r="J97" i="294"/>
  <c r="I97" i="294"/>
  <c r="H97" i="294"/>
  <c r="G97" i="294"/>
  <c r="F97" i="294"/>
  <c r="G96" i="294"/>
  <c r="F96" i="294"/>
  <c r="G95" i="294"/>
  <c r="F95" i="294"/>
  <c r="G94" i="294"/>
  <c r="F94" i="294"/>
  <c r="G93" i="294"/>
  <c r="F93" i="294"/>
  <c r="K92" i="294"/>
  <c r="J92" i="294"/>
  <c r="I92" i="294"/>
  <c r="H92" i="294"/>
  <c r="G92" i="294"/>
  <c r="F92" i="294"/>
  <c r="G90" i="294"/>
  <c r="F90" i="294"/>
  <c r="G83" i="294"/>
  <c r="F83" i="294"/>
  <c r="K82" i="294"/>
  <c r="J82" i="294"/>
  <c r="I82" i="294"/>
  <c r="H82" i="294"/>
  <c r="G82" i="294"/>
  <c r="F82" i="294"/>
  <c r="G79" i="294"/>
  <c r="F79" i="294"/>
  <c r="G78" i="294"/>
  <c r="F78" i="294"/>
  <c r="K77" i="294"/>
  <c r="J77" i="294"/>
  <c r="I77" i="294"/>
  <c r="H77" i="294"/>
  <c r="G77" i="294"/>
  <c r="F77" i="294"/>
  <c r="G74" i="294"/>
  <c r="F74" i="294"/>
  <c r="G73" i="294"/>
  <c r="F73" i="294"/>
  <c r="G72" i="294"/>
  <c r="F72" i="294"/>
  <c r="K71" i="294"/>
  <c r="J71" i="294"/>
  <c r="I71" i="294"/>
  <c r="H71" i="294"/>
  <c r="G71" i="294"/>
  <c r="F71" i="294"/>
  <c r="G70" i="294"/>
  <c r="F70" i="294"/>
  <c r="G69" i="294"/>
  <c r="F69" i="294"/>
  <c r="G67" i="294"/>
  <c r="F67" i="294"/>
  <c r="K66" i="294"/>
  <c r="J66" i="294"/>
  <c r="I66" i="294"/>
  <c r="H66" i="294"/>
  <c r="G66" i="294"/>
  <c r="F66" i="294"/>
  <c r="G65" i="294"/>
  <c r="F65" i="294"/>
  <c r="G63" i="294"/>
  <c r="F63" i="294"/>
  <c r="K62" i="294"/>
  <c r="J62" i="294"/>
  <c r="I62" i="294"/>
  <c r="H62" i="294"/>
  <c r="G62" i="294"/>
  <c r="F62" i="294"/>
  <c r="G61" i="294"/>
  <c r="F61" i="294"/>
  <c r="G60" i="294"/>
  <c r="F60" i="294"/>
  <c r="G59" i="294"/>
  <c r="F59" i="294"/>
  <c r="G58" i="294"/>
  <c r="F58" i="294"/>
  <c r="K57" i="294"/>
  <c r="J57" i="294"/>
  <c r="I57" i="294"/>
  <c r="H57" i="294"/>
  <c r="G57" i="294"/>
  <c r="F57" i="294"/>
  <c r="K56" i="294"/>
  <c r="J56" i="294"/>
  <c r="I56" i="294"/>
  <c r="H56" i="294"/>
  <c r="G56" i="294"/>
  <c r="F56" i="294"/>
  <c r="G36" i="294"/>
  <c r="F36" i="294"/>
  <c r="G34" i="294"/>
  <c r="F34" i="294"/>
  <c r="G32" i="294"/>
  <c r="F32" i="294"/>
  <c r="K31" i="294"/>
  <c r="J31" i="294"/>
  <c r="I31" i="294"/>
  <c r="H31" i="294"/>
  <c r="G31" i="294"/>
  <c r="F31" i="294"/>
  <c r="G24" i="294"/>
  <c r="F24" i="294"/>
  <c r="G23" i="294"/>
  <c r="F23" i="294"/>
  <c r="K22" i="294"/>
  <c r="J22" i="294"/>
  <c r="I22" i="294"/>
  <c r="H22" i="294"/>
  <c r="G22" i="294"/>
  <c r="F22" i="294"/>
  <c r="G20" i="294"/>
  <c r="F20" i="294"/>
  <c r="G19" i="294"/>
  <c r="F19" i="294"/>
  <c r="G16" i="294"/>
  <c r="F16" i="294"/>
  <c r="G15" i="294"/>
  <c r="F15" i="294"/>
  <c r="K13" i="294"/>
  <c r="J13" i="294"/>
  <c r="I13" i="294"/>
  <c r="H13" i="294"/>
  <c r="G13" i="294"/>
  <c r="F13" i="294"/>
  <c r="G12" i="294"/>
  <c r="F12" i="294"/>
  <c r="G11" i="294"/>
  <c r="F11" i="294"/>
  <c r="G10" i="294"/>
  <c r="F10" i="294"/>
  <c r="G9" i="294"/>
  <c r="F9" i="294"/>
  <c r="K8" i="294"/>
  <c r="J8" i="294"/>
  <c r="I8" i="294"/>
  <c r="H8" i="294"/>
  <c r="G8" i="294"/>
  <c r="F8" i="294"/>
  <c r="K7" i="294"/>
  <c r="K43" i="294" s="1"/>
  <c r="J7" i="294"/>
  <c r="J43" i="294" s="1"/>
  <c r="I7" i="294"/>
  <c r="I43" i="294" s="1"/>
  <c r="G43" i="294" s="1"/>
  <c r="G51" i="294" s="1"/>
  <c r="H7" i="294"/>
  <c r="H43" i="294" s="1"/>
  <c r="F43" i="294" s="1"/>
  <c r="F51" i="294" s="1"/>
  <c r="F53" i="294" s="1"/>
  <c r="G7" i="294"/>
  <c r="F7" i="294"/>
  <c r="A41" i="292"/>
  <c r="A40" i="292"/>
  <c r="A39" i="292"/>
  <c r="J34" i="282"/>
  <c r="H34" i="282"/>
  <c r="F34" i="282"/>
  <c r="D34" i="282"/>
  <c r="J33" i="282"/>
  <c r="H33" i="282"/>
  <c r="F33" i="282"/>
  <c r="J32" i="282"/>
  <c r="H32" i="282"/>
  <c r="J31" i="282"/>
  <c r="J30" i="282"/>
  <c r="H30" i="282"/>
  <c r="F30" i="282"/>
  <c r="D30" i="282"/>
  <c r="J29" i="282"/>
  <c r="H29" i="282"/>
  <c r="F29" i="282"/>
  <c r="D29" i="282" s="1"/>
  <c r="H28" i="282"/>
  <c r="H27" i="282"/>
  <c r="J26" i="282"/>
  <c r="H26" i="282"/>
  <c r="F26" i="282"/>
  <c r="J25" i="282"/>
  <c r="H25" i="282"/>
  <c r="J24" i="282"/>
  <c r="H24" i="282"/>
  <c r="J23" i="282"/>
  <c r="H23" i="282"/>
  <c r="F23" i="282"/>
  <c r="D23" i="282"/>
  <c r="J21" i="282"/>
  <c r="H21" i="282"/>
  <c r="H20" i="282"/>
  <c r="J19" i="282"/>
  <c r="H19" i="282"/>
  <c r="F19" i="282"/>
  <c r="D19" i="282"/>
  <c r="H17" i="282"/>
  <c r="H15" i="282"/>
  <c r="J14" i="282"/>
  <c r="H14" i="282"/>
  <c r="H12" i="282"/>
  <c r="G122" i="281"/>
  <c r="F122" i="281"/>
  <c r="G120" i="281"/>
  <c r="F120" i="281"/>
  <c r="G117" i="281"/>
  <c r="F117" i="281"/>
  <c r="G116" i="281"/>
  <c r="F116" i="281"/>
  <c r="G115" i="281"/>
  <c r="F115" i="281"/>
  <c r="K114" i="281"/>
  <c r="J114" i="281"/>
  <c r="I114" i="281"/>
  <c r="H114" i="281"/>
  <c r="G114" i="281"/>
  <c r="F114" i="281"/>
  <c r="G111" i="281"/>
  <c r="F111" i="281"/>
  <c r="G110" i="281"/>
  <c r="F110" i="281"/>
  <c r="G109" i="281"/>
  <c r="F109" i="281"/>
  <c r="K108" i="281"/>
  <c r="J108" i="281"/>
  <c r="I108" i="281"/>
  <c r="H108" i="281"/>
  <c r="G108" i="281"/>
  <c r="F108" i="281"/>
  <c r="G105" i="281"/>
  <c r="F105" i="281"/>
  <c r="G104" i="281"/>
  <c r="F104" i="281"/>
  <c r="G102" i="281"/>
  <c r="F102" i="281"/>
  <c r="K101" i="281"/>
  <c r="J101" i="281"/>
  <c r="I101" i="281"/>
  <c r="H101" i="281"/>
  <c r="G101" i="281"/>
  <c r="F101" i="281"/>
  <c r="G100" i="281"/>
  <c r="F100" i="281"/>
  <c r="G98" i="281"/>
  <c r="F98" i="281"/>
  <c r="K97" i="281"/>
  <c r="J97" i="281"/>
  <c r="I97" i="281"/>
  <c r="H97" i="281"/>
  <c r="G97" i="281"/>
  <c r="F97" i="281"/>
  <c r="G96" i="281"/>
  <c r="F96" i="281"/>
  <c r="G95" i="281"/>
  <c r="F95" i="281"/>
  <c r="G94" i="281"/>
  <c r="F94" i="281"/>
  <c r="G93" i="281"/>
  <c r="F93" i="281"/>
  <c r="K92" i="281"/>
  <c r="J92" i="281"/>
  <c r="I92" i="281"/>
  <c r="H92" i="281"/>
  <c r="G92" i="281"/>
  <c r="F92" i="281"/>
  <c r="K91" i="281"/>
  <c r="J91" i="281"/>
  <c r="I91" i="281"/>
  <c r="H91" i="281"/>
  <c r="G91" i="281"/>
  <c r="F91" i="281"/>
  <c r="G90" i="281"/>
  <c r="F90" i="281"/>
  <c r="G83" i="281"/>
  <c r="F83" i="281"/>
  <c r="K82" i="281"/>
  <c r="J82" i="281"/>
  <c r="I82" i="281"/>
  <c r="H82" i="281"/>
  <c r="G82" i="281"/>
  <c r="F82" i="281"/>
  <c r="G79" i="281"/>
  <c r="F79" i="281"/>
  <c r="G78" i="281"/>
  <c r="F78" i="281"/>
  <c r="K77" i="281"/>
  <c r="J77" i="281"/>
  <c r="I77" i="281"/>
  <c r="I56" i="281" s="1"/>
  <c r="H77" i="281"/>
  <c r="H56" i="281" s="1"/>
  <c r="G77" i="281"/>
  <c r="F77" i="281"/>
  <c r="G74" i="281"/>
  <c r="F74" i="281"/>
  <c r="G73" i="281"/>
  <c r="F73" i="281"/>
  <c r="G72" i="281"/>
  <c r="F72" i="281"/>
  <c r="K71" i="281"/>
  <c r="J71" i="281"/>
  <c r="I71" i="281"/>
  <c r="H71" i="281"/>
  <c r="G71" i="281"/>
  <c r="F71" i="281"/>
  <c r="G70" i="281"/>
  <c r="F70" i="281"/>
  <c r="G69" i="281"/>
  <c r="F69" i="281"/>
  <c r="G67" i="281"/>
  <c r="F67" i="281"/>
  <c r="K66" i="281"/>
  <c r="G66" i="281" s="1"/>
  <c r="J66" i="281"/>
  <c r="F66" i="281" s="1"/>
  <c r="I66" i="281"/>
  <c r="H66" i="281"/>
  <c r="G65" i="281"/>
  <c r="F65" i="281"/>
  <c r="G63" i="281"/>
  <c r="F63" i="281"/>
  <c r="K62" i="281"/>
  <c r="J62" i="281"/>
  <c r="I62" i="281"/>
  <c r="H62" i="281"/>
  <c r="G62" i="281"/>
  <c r="F62" i="281"/>
  <c r="G61" i="281"/>
  <c r="F61" i="281"/>
  <c r="G60" i="281"/>
  <c r="F60" i="281"/>
  <c r="G59" i="281"/>
  <c r="F59" i="281"/>
  <c r="G58" i="281"/>
  <c r="F58" i="281"/>
  <c r="K57" i="281"/>
  <c r="J57" i="281"/>
  <c r="I57" i="281"/>
  <c r="H57" i="281"/>
  <c r="G57" i="281"/>
  <c r="F57" i="281"/>
  <c r="G36" i="281"/>
  <c r="F36" i="281"/>
  <c r="G34" i="281"/>
  <c r="F34" i="281"/>
  <c r="G32" i="281"/>
  <c r="F32" i="281"/>
  <c r="K31" i="281"/>
  <c r="J31" i="281"/>
  <c r="I31" i="281"/>
  <c r="H31" i="281"/>
  <c r="G31" i="281"/>
  <c r="F31" i="281"/>
  <c r="G24" i="281"/>
  <c r="F24" i="281"/>
  <c r="G23" i="281"/>
  <c r="F23" i="281"/>
  <c r="K22" i="281"/>
  <c r="G22" i="281" s="1"/>
  <c r="J22" i="281"/>
  <c r="I22" i="281"/>
  <c r="H22" i="281"/>
  <c r="F22" i="281"/>
  <c r="G20" i="281"/>
  <c r="F20" i="281"/>
  <c r="G19" i="281"/>
  <c r="F19" i="281"/>
  <c r="G16" i="281"/>
  <c r="F16" i="281"/>
  <c r="G15" i="281"/>
  <c r="F15" i="281"/>
  <c r="K13" i="281"/>
  <c r="K8" i="281" s="1"/>
  <c r="K7" i="281" s="1"/>
  <c r="K43" i="281" s="1"/>
  <c r="J13" i="281"/>
  <c r="J8" i="281" s="1"/>
  <c r="J7" i="281" s="1"/>
  <c r="J43" i="281" s="1"/>
  <c r="I13" i="281"/>
  <c r="I8" i="281" s="1"/>
  <c r="H13" i="281"/>
  <c r="H8" i="281" s="1"/>
  <c r="G13" i="281"/>
  <c r="F13" i="281"/>
  <c r="G12" i="281"/>
  <c r="F12" i="281"/>
  <c r="G11" i="281"/>
  <c r="F11" i="281"/>
  <c r="G10" i="281"/>
  <c r="F10" i="281"/>
  <c r="G9" i="281"/>
  <c r="F9" i="281"/>
  <c r="J34" i="278"/>
  <c r="H34" i="278"/>
  <c r="F34" i="278"/>
  <c r="D34" i="278"/>
  <c r="J33" i="278"/>
  <c r="H33" i="278"/>
  <c r="F33" i="278"/>
  <c r="D33" i="278"/>
  <c r="J32" i="278"/>
  <c r="H32" i="278"/>
  <c r="J31" i="278"/>
  <c r="J30" i="278"/>
  <c r="H30" i="278"/>
  <c r="F30" i="278"/>
  <c r="D30" i="278"/>
  <c r="J29" i="278"/>
  <c r="H29" i="278"/>
  <c r="F29" i="278"/>
  <c r="H28" i="278"/>
  <c r="H27" i="278"/>
  <c r="J26" i="278"/>
  <c r="H26" i="278"/>
  <c r="F26" i="278"/>
  <c r="D26" i="278" s="1"/>
  <c r="J25" i="278"/>
  <c r="H25" i="278"/>
  <c r="J24" i="278"/>
  <c r="H24" i="278"/>
  <c r="J23" i="278"/>
  <c r="H23" i="278"/>
  <c r="F23" i="278"/>
  <c r="D23" i="278"/>
  <c r="J21" i="278"/>
  <c r="H21" i="278"/>
  <c r="H20" i="278"/>
  <c r="J19" i="278"/>
  <c r="H19" i="278"/>
  <c r="F19" i="278"/>
  <c r="H17" i="278"/>
  <c r="H15" i="278"/>
  <c r="J14" i="278"/>
  <c r="H14" i="278"/>
  <c r="H12" i="278"/>
  <c r="G122" i="277"/>
  <c r="F122" i="277"/>
  <c r="G120" i="277"/>
  <c r="F120" i="277"/>
  <c r="G117" i="277"/>
  <c r="F117" i="277"/>
  <c r="G116" i="277"/>
  <c r="F116" i="277"/>
  <c r="G115" i="277"/>
  <c r="F115" i="277"/>
  <c r="K114" i="277"/>
  <c r="J114" i="277"/>
  <c r="I114" i="277"/>
  <c r="H114" i="277"/>
  <c r="G114" i="277"/>
  <c r="F114" i="277"/>
  <c r="G111" i="277"/>
  <c r="F111" i="277"/>
  <c r="G110" i="277"/>
  <c r="F110" i="277"/>
  <c r="G109" i="277"/>
  <c r="F109" i="277"/>
  <c r="K108" i="277"/>
  <c r="J108" i="277"/>
  <c r="I108" i="277"/>
  <c r="H108" i="277"/>
  <c r="G108" i="277"/>
  <c r="F108" i="277"/>
  <c r="G105" i="277"/>
  <c r="F105" i="277"/>
  <c r="G104" i="277"/>
  <c r="F104" i="277"/>
  <c r="G102" i="277"/>
  <c r="F102" i="277"/>
  <c r="K101" i="277"/>
  <c r="J101" i="277"/>
  <c r="I101" i="277"/>
  <c r="H101" i="277"/>
  <c r="G101" i="277"/>
  <c r="F101" i="277"/>
  <c r="G100" i="277"/>
  <c r="F100" i="277"/>
  <c r="G98" i="277"/>
  <c r="F98" i="277"/>
  <c r="K97" i="277"/>
  <c r="J97" i="277"/>
  <c r="I97" i="277"/>
  <c r="I91" i="277" s="1"/>
  <c r="G91" i="277" s="1"/>
  <c r="H97" i="277"/>
  <c r="F97" i="277" s="1"/>
  <c r="G97" i="277"/>
  <c r="G96" i="277"/>
  <c r="F96" i="277"/>
  <c r="G95" i="277"/>
  <c r="F95" i="277"/>
  <c r="G94" i="277"/>
  <c r="F94" i="277"/>
  <c r="G93" i="277"/>
  <c r="F93" i="277"/>
  <c r="K92" i="277"/>
  <c r="J92" i="277"/>
  <c r="I92" i="277"/>
  <c r="H92" i="277"/>
  <c r="G92" i="277"/>
  <c r="F92" i="277"/>
  <c r="K91" i="277"/>
  <c r="J91" i="277"/>
  <c r="H91" i="277"/>
  <c r="F91" i="277" s="1"/>
  <c r="G90" i="277"/>
  <c r="F90" i="277"/>
  <c r="G83" i="277"/>
  <c r="F83" i="277"/>
  <c r="K82" i="277"/>
  <c r="J82" i="277"/>
  <c r="I82" i="277"/>
  <c r="H82" i="277"/>
  <c r="G82" i="277"/>
  <c r="F82" i="277"/>
  <c r="G79" i="277"/>
  <c r="F79" i="277"/>
  <c r="G78" i="277"/>
  <c r="F78" i="277"/>
  <c r="K77" i="277"/>
  <c r="J77" i="277"/>
  <c r="J56" i="277" s="1"/>
  <c r="J118" i="277" s="1"/>
  <c r="I77" i="277"/>
  <c r="I56" i="277" s="1"/>
  <c r="H77" i="277"/>
  <c r="F77" i="277" s="1"/>
  <c r="G77" i="277"/>
  <c r="G74" i="277"/>
  <c r="F74" i="277"/>
  <c r="G73" i="277"/>
  <c r="F73" i="277"/>
  <c r="G72" i="277"/>
  <c r="F72" i="277"/>
  <c r="K71" i="277"/>
  <c r="J71" i="277"/>
  <c r="I71" i="277"/>
  <c r="H71" i="277"/>
  <c r="G71" i="277"/>
  <c r="F71" i="277"/>
  <c r="G70" i="277"/>
  <c r="F70" i="277"/>
  <c r="G69" i="277"/>
  <c r="F69" i="277"/>
  <c r="G67" i="277"/>
  <c r="F67" i="277"/>
  <c r="K66" i="277"/>
  <c r="G66" i="277" s="1"/>
  <c r="J66" i="277"/>
  <c r="I66" i="277"/>
  <c r="H66" i="277"/>
  <c r="F66" i="277"/>
  <c r="G65" i="277"/>
  <c r="F65" i="277"/>
  <c r="G63" i="277"/>
  <c r="F63" i="277"/>
  <c r="K62" i="277"/>
  <c r="K56" i="277" s="1"/>
  <c r="K118" i="277" s="1"/>
  <c r="J62" i="277"/>
  <c r="I62" i="277"/>
  <c r="H62" i="277"/>
  <c r="G62" i="277"/>
  <c r="F62" i="277"/>
  <c r="G61" i="277"/>
  <c r="F61" i="277"/>
  <c r="G60" i="277"/>
  <c r="F60" i="277"/>
  <c r="G59" i="277"/>
  <c r="F59" i="277"/>
  <c r="G58" i="277"/>
  <c r="F58" i="277"/>
  <c r="K57" i="277"/>
  <c r="J57" i="277"/>
  <c r="I57" i="277"/>
  <c r="H57" i="277"/>
  <c r="G57" i="277"/>
  <c r="F57" i="277"/>
  <c r="G36" i="277"/>
  <c r="F36" i="277"/>
  <c r="G34" i="277"/>
  <c r="F34" i="277"/>
  <c r="G32" i="277"/>
  <c r="F32" i="277"/>
  <c r="K31" i="277"/>
  <c r="J31" i="277"/>
  <c r="I31" i="277"/>
  <c r="H31" i="277"/>
  <c r="G31" i="277"/>
  <c r="F31" i="277"/>
  <c r="G24" i="277"/>
  <c r="F24" i="277"/>
  <c r="G23" i="277"/>
  <c r="F23" i="277"/>
  <c r="K22" i="277"/>
  <c r="J22" i="277"/>
  <c r="I22" i="277"/>
  <c r="H22" i="277"/>
  <c r="G22" i="277"/>
  <c r="F22" i="277"/>
  <c r="G20" i="277"/>
  <c r="F20" i="277"/>
  <c r="G19" i="277"/>
  <c r="F19" i="277"/>
  <c r="G16" i="277"/>
  <c r="F16" i="277"/>
  <c r="G15" i="277"/>
  <c r="F15" i="277"/>
  <c r="K13" i="277"/>
  <c r="K8" i="277" s="1"/>
  <c r="K7" i="277" s="1"/>
  <c r="K43" i="277" s="1"/>
  <c r="J13" i="277"/>
  <c r="J8" i="277" s="1"/>
  <c r="J7" i="277" s="1"/>
  <c r="J43" i="277" s="1"/>
  <c r="I13" i="277"/>
  <c r="I8" i="277" s="1"/>
  <c r="H13" i="277"/>
  <c r="H8" i="277" s="1"/>
  <c r="G13" i="277"/>
  <c r="F13" i="277"/>
  <c r="G12" i="277"/>
  <c r="F12" i="277"/>
  <c r="G11" i="277"/>
  <c r="F11" i="277"/>
  <c r="G10" i="277"/>
  <c r="F10" i="277"/>
  <c r="G9" i="277"/>
  <c r="F9" i="277"/>
  <c r="D29" i="295" l="1"/>
  <c r="D23" i="295"/>
  <c r="D26" i="282"/>
  <c r="D29" i="278"/>
  <c r="J91" i="294"/>
  <c r="J118" i="294" s="1"/>
  <c r="F108" i="294"/>
  <c r="I118" i="294"/>
  <c r="G118" i="294" s="1"/>
  <c r="G127" i="294" s="1"/>
  <c r="G91" i="294"/>
  <c r="H118" i="294"/>
  <c r="F118" i="294" s="1"/>
  <c r="F127" i="294" s="1"/>
  <c r="F91" i="294"/>
  <c r="D33" i="282"/>
  <c r="F8" i="281"/>
  <c r="H7" i="281"/>
  <c r="G8" i="281"/>
  <c r="I7" i="281"/>
  <c r="H118" i="281"/>
  <c r="I118" i="281"/>
  <c r="J56" i="281"/>
  <c r="J118" i="281" s="1"/>
  <c r="K56" i="281"/>
  <c r="K118" i="281" s="1"/>
  <c r="D19" i="278"/>
  <c r="H7" i="277"/>
  <c r="F8" i="277"/>
  <c r="G8" i="277"/>
  <c r="I7" i="277"/>
  <c r="G56" i="277"/>
  <c r="I118" i="277"/>
  <c r="G118" i="277" s="1"/>
  <c r="G127" i="277" s="1"/>
  <c r="H56" i="277"/>
  <c r="J34" i="271"/>
  <c r="H34" i="271"/>
  <c r="F34" i="271"/>
  <c r="J33" i="271"/>
  <c r="H33" i="271"/>
  <c r="F33" i="271"/>
  <c r="J32" i="271"/>
  <c r="H32" i="271"/>
  <c r="J31" i="271"/>
  <c r="J30" i="271"/>
  <c r="H30" i="271"/>
  <c r="F30" i="271"/>
  <c r="D30" i="271" s="1"/>
  <c r="J29" i="271"/>
  <c r="H29" i="271"/>
  <c r="F29" i="271"/>
  <c r="D29" i="271"/>
  <c r="H28" i="271"/>
  <c r="H27" i="271"/>
  <c r="J26" i="271"/>
  <c r="H26" i="271"/>
  <c r="F26" i="271"/>
  <c r="J25" i="271"/>
  <c r="H25" i="271"/>
  <c r="F25" i="271"/>
  <c r="J24" i="271"/>
  <c r="H24" i="271"/>
  <c r="J23" i="271"/>
  <c r="H23" i="271"/>
  <c r="F23" i="271"/>
  <c r="J21" i="271"/>
  <c r="H21" i="271"/>
  <c r="H20" i="271"/>
  <c r="J19" i="271"/>
  <c r="H19" i="271"/>
  <c r="F19" i="271"/>
  <c r="H17" i="271"/>
  <c r="H15" i="271"/>
  <c r="J14" i="271"/>
  <c r="H14" i="271"/>
  <c r="H12" i="271"/>
  <c r="G122" i="270"/>
  <c r="F122" i="270"/>
  <c r="G120" i="270"/>
  <c r="F120" i="270"/>
  <c r="G117" i="270"/>
  <c r="F117" i="270"/>
  <c r="G116" i="270"/>
  <c r="F116" i="270"/>
  <c r="G115" i="270"/>
  <c r="F115" i="270"/>
  <c r="K114" i="270"/>
  <c r="K91" i="270" s="1"/>
  <c r="J114" i="270"/>
  <c r="J91" i="270" s="1"/>
  <c r="I114" i="270"/>
  <c r="G114" i="270" s="1"/>
  <c r="H114" i="270"/>
  <c r="F114" i="270" s="1"/>
  <c r="G111" i="270"/>
  <c r="F111" i="270"/>
  <c r="G110" i="270"/>
  <c r="F110" i="270"/>
  <c r="G109" i="270"/>
  <c r="F109" i="270"/>
  <c r="K108" i="270"/>
  <c r="J108" i="270"/>
  <c r="I108" i="270"/>
  <c r="H108" i="270"/>
  <c r="G108" i="270"/>
  <c r="F108" i="270"/>
  <c r="G105" i="270"/>
  <c r="F105" i="270"/>
  <c r="G104" i="270"/>
  <c r="F104" i="270"/>
  <c r="G102" i="270"/>
  <c r="F102" i="270"/>
  <c r="K101" i="270"/>
  <c r="J101" i="270"/>
  <c r="I101" i="270"/>
  <c r="H101" i="270"/>
  <c r="G101" i="270"/>
  <c r="F101" i="270"/>
  <c r="G100" i="270"/>
  <c r="F100" i="270"/>
  <c r="G98" i="270"/>
  <c r="F98" i="270"/>
  <c r="K97" i="270"/>
  <c r="J97" i="270"/>
  <c r="I97" i="270"/>
  <c r="H97" i="270"/>
  <c r="G97" i="270"/>
  <c r="F97" i="270"/>
  <c r="G96" i="270"/>
  <c r="F96" i="270"/>
  <c r="G95" i="270"/>
  <c r="F95" i="270"/>
  <c r="G94" i="270"/>
  <c r="F94" i="270"/>
  <c r="G93" i="270"/>
  <c r="F93" i="270"/>
  <c r="K92" i="270"/>
  <c r="J92" i="270"/>
  <c r="I92" i="270"/>
  <c r="H92" i="270"/>
  <c r="G92" i="270"/>
  <c r="F92" i="270"/>
  <c r="G90" i="270"/>
  <c r="F90" i="270"/>
  <c r="G83" i="270"/>
  <c r="F83" i="270"/>
  <c r="K82" i="270"/>
  <c r="J82" i="270"/>
  <c r="I82" i="270"/>
  <c r="H82" i="270"/>
  <c r="G82" i="270"/>
  <c r="F82" i="270"/>
  <c r="G79" i="270"/>
  <c r="F79" i="270"/>
  <c r="G78" i="270"/>
  <c r="F78" i="270"/>
  <c r="K77" i="270"/>
  <c r="J77" i="270"/>
  <c r="I77" i="270"/>
  <c r="H77" i="270"/>
  <c r="G77" i="270"/>
  <c r="F77" i="270"/>
  <c r="G74" i="270"/>
  <c r="F74" i="270"/>
  <c r="G73" i="270"/>
  <c r="F73" i="270"/>
  <c r="G72" i="270"/>
  <c r="F72" i="270"/>
  <c r="K71" i="270"/>
  <c r="J71" i="270"/>
  <c r="I71" i="270"/>
  <c r="H71" i="270"/>
  <c r="G71" i="270"/>
  <c r="F71" i="270"/>
  <c r="G70" i="270"/>
  <c r="F70" i="270"/>
  <c r="G69" i="270"/>
  <c r="F69" i="270"/>
  <c r="G67" i="270"/>
  <c r="F67" i="270"/>
  <c r="K66" i="270"/>
  <c r="J66" i="270"/>
  <c r="I66" i="270"/>
  <c r="I56" i="270" s="1"/>
  <c r="H66" i="270"/>
  <c r="H56" i="270" s="1"/>
  <c r="G66" i="270"/>
  <c r="F66" i="270"/>
  <c r="G65" i="270"/>
  <c r="F65" i="270"/>
  <c r="G63" i="270"/>
  <c r="F63" i="270"/>
  <c r="K62" i="270"/>
  <c r="J62" i="270"/>
  <c r="I62" i="270"/>
  <c r="H62" i="270"/>
  <c r="G62" i="270"/>
  <c r="F62" i="270"/>
  <c r="G61" i="270"/>
  <c r="F61" i="270"/>
  <c r="G60" i="270"/>
  <c r="F60" i="270"/>
  <c r="G59" i="270"/>
  <c r="F59" i="270"/>
  <c r="G58" i="270"/>
  <c r="F58" i="270"/>
  <c r="K57" i="270"/>
  <c r="G57" i="270" s="1"/>
  <c r="J57" i="270"/>
  <c r="F57" i="270" s="1"/>
  <c r="I57" i="270"/>
  <c r="H57" i="270"/>
  <c r="G36" i="270"/>
  <c r="F36" i="270"/>
  <c r="G34" i="270"/>
  <c r="F34" i="270"/>
  <c r="G32" i="270"/>
  <c r="F32" i="270"/>
  <c r="K31" i="270"/>
  <c r="J31" i="270"/>
  <c r="I31" i="270"/>
  <c r="H31" i="270"/>
  <c r="G31" i="270"/>
  <c r="F31" i="270"/>
  <c r="G24" i="270"/>
  <c r="F24" i="270"/>
  <c r="G23" i="270"/>
  <c r="F23" i="270"/>
  <c r="K22" i="270"/>
  <c r="J22" i="270"/>
  <c r="I22" i="270"/>
  <c r="H22" i="270"/>
  <c r="F22" i="270" s="1"/>
  <c r="G22" i="270"/>
  <c r="G20" i="270"/>
  <c r="F20" i="270"/>
  <c r="G19" i="270"/>
  <c r="F19" i="270"/>
  <c r="G16" i="270"/>
  <c r="F16" i="270"/>
  <c r="G15" i="270"/>
  <c r="F15" i="270"/>
  <c r="K13" i="270"/>
  <c r="K8" i="270" s="1"/>
  <c r="K7" i="270" s="1"/>
  <c r="K43" i="270" s="1"/>
  <c r="J13" i="270"/>
  <c r="J8" i="270" s="1"/>
  <c r="J7" i="270" s="1"/>
  <c r="J43" i="270" s="1"/>
  <c r="I13" i="270"/>
  <c r="I8" i="270" s="1"/>
  <c r="H13" i="270"/>
  <c r="H8" i="270" s="1"/>
  <c r="G13" i="270"/>
  <c r="F13" i="270"/>
  <c r="G12" i="270"/>
  <c r="F12" i="270"/>
  <c r="G11" i="270"/>
  <c r="F11" i="270"/>
  <c r="G10" i="270"/>
  <c r="F10" i="270"/>
  <c r="G9" i="270"/>
  <c r="F9" i="270"/>
  <c r="T33" i="269"/>
  <c r="O33" i="269"/>
  <c r="N33" i="269"/>
  <c r="T32" i="269"/>
  <c r="T31" i="269"/>
  <c r="B31" i="269"/>
  <c r="T30" i="269"/>
  <c r="T29" i="269"/>
  <c r="T28" i="269"/>
  <c r="V27" i="269"/>
  <c r="U27" i="269"/>
  <c r="T27" i="269"/>
  <c r="S27" i="269"/>
  <c r="Q27" i="269"/>
  <c r="T26" i="269"/>
  <c r="T25" i="269"/>
  <c r="K25" i="269"/>
  <c r="J25" i="269"/>
  <c r="I25" i="269"/>
  <c r="H25" i="269"/>
  <c r="G25" i="269"/>
  <c r="F25" i="269"/>
  <c r="E25" i="269"/>
  <c r="D25" i="269"/>
  <c r="C25" i="269"/>
  <c r="V24" i="269"/>
  <c r="U24" i="269"/>
  <c r="T24" i="269"/>
  <c r="S24" i="269"/>
  <c r="Q24" i="269"/>
  <c r="T23" i="269"/>
  <c r="O23" i="269"/>
  <c r="N23" i="269"/>
  <c r="T22" i="269"/>
  <c r="O22" i="269"/>
  <c r="N22" i="269"/>
  <c r="K22" i="269"/>
  <c r="J22" i="269"/>
  <c r="I22" i="269"/>
  <c r="H22" i="269"/>
  <c r="G22" i="269"/>
  <c r="F22" i="269"/>
  <c r="E22" i="269"/>
  <c r="D22" i="269"/>
  <c r="C22" i="269"/>
  <c r="T21" i="269"/>
  <c r="B21" i="269"/>
  <c r="T20" i="269"/>
  <c r="O20" i="269"/>
  <c r="N20" i="269"/>
  <c r="T19" i="269"/>
  <c r="T18" i="269"/>
  <c r="B18" i="269"/>
  <c r="V17" i="269"/>
  <c r="U17" i="269"/>
  <c r="T17" i="269"/>
  <c r="S17" i="269"/>
  <c r="Q17" i="269"/>
  <c r="B17" i="269"/>
  <c r="AA16" i="269"/>
  <c r="Z16" i="269"/>
  <c r="Y16" i="269"/>
  <c r="T16" i="269"/>
  <c r="T15" i="269"/>
  <c r="O15" i="269"/>
  <c r="N15" i="269" s="1"/>
  <c r="B15" i="269"/>
  <c r="AA14" i="269"/>
  <c r="Z14" i="269"/>
  <c r="Y14" i="269"/>
  <c r="T14" i="269"/>
  <c r="B14" i="269"/>
  <c r="AA13" i="269"/>
  <c r="Z13" i="269"/>
  <c r="Y13" i="269"/>
  <c r="T13" i="269"/>
  <c r="K13" i="269"/>
  <c r="K12" i="269" s="1"/>
  <c r="K11" i="269" s="1"/>
  <c r="J13" i="269"/>
  <c r="J12" i="269" s="1"/>
  <c r="J11" i="269" s="1"/>
  <c r="I13" i="269"/>
  <c r="I12" i="269" s="1"/>
  <c r="I11" i="269" s="1"/>
  <c r="H13" i="269"/>
  <c r="H12" i="269" s="1"/>
  <c r="H11" i="269" s="1"/>
  <c r="G13" i="269"/>
  <c r="G12" i="269" s="1"/>
  <c r="G11" i="269" s="1"/>
  <c r="F13" i="269"/>
  <c r="F12" i="269" s="1"/>
  <c r="F11" i="269" s="1"/>
  <c r="D13" i="269"/>
  <c r="D12" i="269" s="1"/>
  <c r="D11" i="269" s="1"/>
  <c r="C13" i="269"/>
  <c r="C12" i="269" s="1"/>
  <c r="C11" i="269" s="1"/>
  <c r="Z12" i="269"/>
  <c r="T12" i="269"/>
  <c r="O12" i="269"/>
  <c r="N12" i="269"/>
  <c r="Z11" i="269"/>
  <c r="T11" i="269"/>
  <c r="O11" i="269"/>
  <c r="N11" i="269"/>
  <c r="AA10" i="269"/>
  <c r="Z10" i="269"/>
  <c r="Y10" i="269"/>
  <c r="V10" i="269"/>
  <c r="U10" i="269"/>
  <c r="T10" i="269"/>
  <c r="T8" i="269" s="1"/>
  <c r="S10" i="269"/>
  <c r="R10" i="269"/>
  <c r="Q10" i="269"/>
  <c r="AA9" i="269"/>
  <c r="Z9" i="269"/>
  <c r="Z8" i="269" s="1"/>
  <c r="Y9" i="269"/>
  <c r="V9" i="269"/>
  <c r="V8" i="269" s="1"/>
  <c r="U9" i="269"/>
  <c r="U8" i="269" s="1"/>
  <c r="T9" i="269"/>
  <c r="S9" i="269"/>
  <c r="S8" i="269" s="1"/>
  <c r="Q9" i="269"/>
  <c r="Q8" i="269" s="1"/>
  <c r="AF8" i="269"/>
  <c r="AD8" i="269"/>
  <c r="AC8" i="269"/>
  <c r="AB8" i="269"/>
  <c r="AB7" i="269"/>
  <c r="J34" i="260"/>
  <c r="H34" i="260"/>
  <c r="F34" i="260"/>
  <c r="J33" i="260"/>
  <c r="H33" i="260"/>
  <c r="F33" i="260"/>
  <c r="J32" i="260"/>
  <c r="H32" i="260"/>
  <c r="J31" i="260"/>
  <c r="F31" i="260"/>
  <c r="J30" i="260"/>
  <c r="H30" i="260"/>
  <c r="F30" i="260"/>
  <c r="J29" i="260"/>
  <c r="H29" i="260"/>
  <c r="F29" i="260"/>
  <c r="J28" i="260"/>
  <c r="H28" i="260"/>
  <c r="H27" i="260"/>
  <c r="J26" i="260"/>
  <c r="H26" i="260"/>
  <c r="F26" i="260"/>
  <c r="J25" i="260"/>
  <c r="H25" i="260"/>
  <c r="F25" i="260"/>
  <c r="J24" i="260"/>
  <c r="H24" i="260"/>
  <c r="J23" i="260"/>
  <c r="H23" i="260"/>
  <c r="F23" i="260"/>
  <c r="J21" i="260"/>
  <c r="H21" i="260"/>
  <c r="H20" i="260"/>
  <c r="J19" i="260"/>
  <c r="H19" i="260"/>
  <c r="F19" i="260"/>
  <c r="H17" i="260"/>
  <c r="H15" i="260"/>
  <c r="J14" i="260"/>
  <c r="H14" i="260"/>
  <c r="H12" i="260"/>
  <c r="D25" i="260" l="1"/>
  <c r="D23" i="271"/>
  <c r="F128" i="294"/>
  <c r="D34" i="260"/>
  <c r="D25" i="271"/>
  <c r="D34" i="271"/>
  <c r="G56" i="281"/>
  <c r="G118" i="281"/>
  <c r="G127" i="281" s="1"/>
  <c r="F56" i="281"/>
  <c r="F118" i="281"/>
  <c r="F127" i="281" s="1"/>
  <c r="G7" i="281"/>
  <c r="I43" i="281"/>
  <c r="G43" i="281" s="1"/>
  <c r="G51" i="281" s="1"/>
  <c r="H43" i="281"/>
  <c r="F43" i="281" s="1"/>
  <c r="F51" i="281" s="1"/>
  <c r="F53" i="281" s="1"/>
  <c r="F128" i="281" s="1"/>
  <c r="F131" i="281" s="1"/>
  <c r="F7" i="281"/>
  <c r="D26" i="271"/>
  <c r="D33" i="260"/>
  <c r="H43" i="277"/>
  <c r="F43" i="277" s="1"/>
  <c r="F51" i="277" s="1"/>
  <c r="F53" i="277" s="1"/>
  <c r="F7" i="277"/>
  <c r="F56" i="277"/>
  <c r="H118" i="277"/>
  <c r="F118" i="277" s="1"/>
  <c r="F127" i="277" s="1"/>
  <c r="I43" i="277"/>
  <c r="G43" i="277" s="1"/>
  <c r="G51" i="277" s="1"/>
  <c r="G7" i="277"/>
  <c r="D33" i="271"/>
  <c r="D19" i="271"/>
  <c r="D19" i="260"/>
  <c r="D26" i="260"/>
  <c r="D29" i="260"/>
  <c r="D23" i="260"/>
  <c r="D30" i="260"/>
  <c r="G8" i="270"/>
  <c r="I7" i="270"/>
  <c r="I118" i="270"/>
  <c r="G118" i="270" s="1"/>
  <c r="G127" i="270" s="1"/>
  <c r="G56" i="270"/>
  <c r="F8" i="270"/>
  <c r="H7" i="270"/>
  <c r="H91" i="270"/>
  <c r="F91" i="270" s="1"/>
  <c r="I91" i="270"/>
  <c r="G91" i="270" s="1"/>
  <c r="J56" i="270"/>
  <c r="J118" i="270" s="1"/>
  <c r="K56" i="270"/>
  <c r="K118" i="270" s="1"/>
  <c r="G122" i="259"/>
  <c r="F122" i="259"/>
  <c r="G120" i="259"/>
  <c r="F120" i="259"/>
  <c r="G117" i="259"/>
  <c r="F117" i="259"/>
  <c r="G116" i="259"/>
  <c r="F116" i="259"/>
  <c r="G115" i="259"/>
  <c r="F115" i="259"/>
  <c r="K114" i="259"/>
  <c r="J114" i="259"/>
  <c r="I114" i="259"/>
  <c r="H114" i="259"/>
  <c r="G114" i="259"/>
  <c r="F114" i="259"/>
  <c r="G111" i="259"/>
  <c r="F111" i="259"/>
  <c r="G110" i="259"/>
  <c r="F110" i="259"/>
  <c r="G109" i="259"/>
  <c r="F109" i="259"/>
  <c r="K108" i="259"/>
  <c r="J108" i="259"/>
  <c r="I108" i="259"/>
  <c r="H108" i="259"/>
  <c r="G108" i="259"/>
  <c r="F108" i="259"/>
  <c r="G105" i="259"/>
  <c r="F105" i="259"/>
  <c r="G104" i="259"/>
  <c r="F104" i="259"/>
  <c r="G102" i="259"/>
  <c r="F102" i="259"/>
  <c r="K101" i="259"/>
  <c r="J101" i="259"/>
  <c r="I101" i="259"/>
  <c r="H101" i="259"/>
  <c r="G101" i="259"/>
  <c r="F101" i="259"/>
  <c r="G100" i="259"/>
  <c r="F100" i="259"/>
  <c r="G98" i="259"/>
  <c r="F98" i="259"/>
  <c r="K97" i="259"/>
  <c r="J97" i="259"/>
  <c r="I97" i="259"/>
  <c r="H97" i="259"/>
  <c r="F97" i="259" s="1"/>
  <c r="G97" i="259"/>
  <c r="G96" i="259"/>
  <c r="F96" i="259"/>
  <c r="G95" i="259"/>
  <c r="F95" i="259"/>
  <c r="G94" i="259"/>
  <c r="F94" i="259"/>
  <c r="G93" i="259"/>
  <c r="F93" i="259"/>
  <c r="K92" i="259"/>
  <c r="J92" i="259"/>
  <c r="I92" i="259"/>
  <c r="H92" i="259"/>
  <c r="G92" i="259"/>
  <c r="F92" i="259"/>
  <c r="K91" i="259"/>
  <c r="J91" i="259"/>
  <c r="I91" i="259"/>
  <c r="H91" i="259"/>
  <c r="F91" i="259" s="1"/>
  <c r="G91" i="259"/>
  <c r="G90" i="259"/>
  <c r="F90" i="259"/>
  <c r="G83" i="259"/>
  <c r="F83" i="259"/>
  <c r="K82" i="259"/>
  <c r="J82" i="259"/>
  <c r="I82" i="259"/>
  <c r="H82" i="259"/>
  <c r="G82" i="259"/>
  <c r="F82" i="259"/>
  <c r="G79" i="259"/>
  <c r="F79" i="259"/>
  <c r="G78" i="259"/>
  <c r="F78" i="259"/>
  <c r="K77" i="259"/>
  <c r="J77" i="259"/>
  <c r="J56" i="259" s="1"/>
  <c r="J118" i="259" s="1"/>
  <c r="I77" i="259"/>
  <c r="H77" i="259"/>
  <c r="F77" i="259" s="1"/>
  <c r="G77" i="259"/>
  <c r="G74" i="259"/>
  <c r="F74" i="259"/>
  <c r="G73" i="259"/>
  <c r="F73" i="259"/>
  <c r="G72" i="259"/>
  <c r="F72" i="259"/>
  <c r="K71" i="259"/>
  <c r="J71" i="259"/>
  <c r="I71" i="259"/>
  <c r="H71" i="259"/>
  <c r="G71" i="259"/>
  <c r="F71" i="259"/>
  <c r="G70" i="259"/>
  <c r="F70" i="259"/>
  <c r="G69" i="259"/>
  <c r="F69" i="259"/>
  <c r="G67" i="259"/>
  <c r="F67" i="259"/>
  <c r="K66" i="259"/>
  <c r="G66" i="259" s="1"/>
  <c r="J66" i="259"/>
  <c r="I66" i="259"/>
  <c r="H66" i="259"/>
  <c r="F66" i="259"/>
  <c r="G65" i="259"/>
  <c r="F65" i="259"/>
  <c r="G63" i="259"/>
  <c r="F63" i="259"/>
  <c r="K62" i="259"/>
  <c r="J62" i="259"/>
  <c r="I62" i="259"/>
  <c r="I56" i="259" s="1"/>
  <c r="H62" i="259"/>
  <c r="G62" i="259"/>
  <c r="F62" i="259"/>
  <c r="G61" i="259"/>
  <c r="F61" i="259"/>
  <c r="G60" i="259"/>
  <c r="F60" i="259"/>
  <c r="G59" i="259"/>
  <c r="F59" i="259"/>
  <c r="G58" i="259"/>
  <c r="F58" i="259"/>
  <c r="K57" i="259"/>
  <c r="J57" i="259"/>
  <c r="I57" i="259"/>
  <c r="H57" i="259"/>
  <c r="G57" i="259"/>
  <c r="F57" i="259"/>
  <c r="G36" i="259"/>
  <c r="F36" i="259"/>
  <c r="G34" i="259"/>
  <c r="F34" i="259"/>
  <c r="G32" i="259"/>
  <c r="F32" i="259"/>
  <c r="K31" i="259"/>
  <c r="J31" i="259"/>
  <c r="I31" i="259"/>
  <c r="H31" i="259"/>
  <c r="G31" i="259"/>
  <c r="F31" i="259"/>
  <c r="G24" i="259"/>
  <c r="F24" i="259"/>
  <c r="G23" i="259"/>
  <c r="F23" i="259"/>
  <c r="K22" i="259"/>
  <c r="J22" i="259"/>
  <c r="I22" i="259"/>
  <c r="H22" i="259"/>
  <c r="G22" i="259"/>
  <c r="F22" i="259"/>
  <c r="G20" i="259"/>
  <c r="F20" i="259"/>
  <c r="G19" i="259"/>
  <c r="F19" i="259"/>
  <c r="G16" i="259"/>
  <c r="F16" i="259"/>
  <c r="G15" i="259"/>
  <c r="F15" i="259"/>
  <c r="K13" i="259"/>
  <c r="K8" i="259" s="1"/>
  <c r="K7" i="259" s="1"/>
  <c r="K43" i="259" s="1"/>
  <c r="J13" i="259"/>
  <c r="J8" i="259" s="1"/>
  <c r="J7" i="259" s="1"/>
  <c r="J43" i="259" s="1"/>
  <c r="I13" i="259"/>
  <c r="I8" i="259" s="1"/>
  <c r="H13" i="259"/>
  <c r="H8" i="259" s="1"/>
  <c r="G13" i="259"/>
  <c r="F13" i="259"/>
  <c r="G12" i="259"/>
  <c r="F12" i="259"/>
  <c r="G11" i="259"/>
  <c r="F11" i="259"/>
  <c r="G10" i="259"/>
  <c r="F10" i="259"/>
  <c r="G9" i="259"/>
  <c r="F9" i="259"/>
  <c r="F131" i="294" l="1"/>
  <c r="F129" i="294"/>
  <c r="F129" i="281"/>
  <c r="F128" i="277"/>
  <c r="F131" i="277" s="1"/>
  <c r="F7" i="270"/>
  <c r="H43" i="270"/>
  <c r="F43" i="270" s="1"/>
  <c r="F51" i="270" s="1"/>
  <c r="F53" i="270" s="1"/>
  <c r="F56" i="270"/>
  <c r="H118" i="270"/>
  <c r="F118" i="270" s="1"/>
  <c r="F127" i="270" s="1"/>
  <c r="G7" i="270"/>
  <c r="I43" i="270"/>
  <c r="G43" i="270" s="1"/>
  <c r="G51" i="270" s="1"/>
  <c r="I118" i="259"/>
  <c r="H7" i="259"/>
  <c r="F8" i="259"/>
  <c r="I7" i="259"/>
  <c r="G8" i="259"/>
  <c r="H56" i="259"/>
  <c r="K56" i="259"/>
  <c r="K118" i="259" s="1"/>
  <c r="F129" i="277" l="1"/>
  <c r="F128" i="270"/>
  <c r="F131" i="270" s="1"/>
  <c r="H118" i="259"/>
  <c r="F118" i="259" s="1"/>
  <c r="F127" i="259" s="1"/>
  <c r="F56" i="259"/>
  <c r="I43" i="259"/>
  <c r="G43" i="259" s="1"/>
  <c r="G51" i="259" s="1"/>
  <c r="G7" i="259"/>
  <c r="H43" i="259"/>
  <c r="F43" i="259" s="1"/>
  <c r="F51" i="259" s="1"/>
  <c r="F53" i="259" s="1"/>
  <c r="F7" i="259"/>
  <c r="G56" i="259"/>
  <c r="G118" i="259"/>
  <c r="G127" i="259" s="1"/>
  <c r="F129" i="270" l="1"/>
  <c r="F129" i="259"/>
  <c r="F128" i="259"/>
  <c r="F131" i="259" s="1"/>
</calcChain>
</file>

<file path=xl/sharedStrings.xml><?xml version="1.0" encoding="utf-8"?>
<sst xmlns="http://schemas.openxmlformats.org/spreadsheetml/2006/main" count="5629" uniqueCount="1965">
  <si>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</si>
  <si>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</si>
  <si>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</si>
  <si>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</si>
  <si>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</si>
  <si>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</si>
  <si>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</si>
  <si>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</si>
  <si>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</si>
  <si>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</si>
  <si>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</si>
  <si>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</si>
  <si>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</si>
  <si>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</si>
  <si>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</si>
  <si>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</si>
  <si>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</si>
  <si>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</si>
  <si>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</si>
  <si>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</si>
  <si>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</si>
  <si>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</si>
  <si>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</si>
  <si>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</si>
  <si>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</si>
  <si>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</si>
  <si>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</si>
  <si>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</si>
  <si>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</si>
  <si>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</si>
  <si>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</si>
  <si>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</si>
  <si>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</si>
  <si>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</si>
  <si>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</si>
  <si>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</si>
  <si>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</si>
  <si>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</si>
  <si>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</si>
  <si>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</si>
  <si>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</si>
  <si>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</si>
  <si>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</si>
  <si>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</si>
  <si>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</si>
  <si>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</si>
  <si>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</si>
  <si>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</si>
  <si>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</si>
  <si>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</si>
  <si>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</si>
  <si>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</si>
  <si>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</si>
  <si>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</si>
  <si>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</si>
  <si>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</si>
  <si>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</si>
  <si>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</si>
  <si>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</si>
  <si>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</si>
  <si>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</si>
  <si>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</si>
  <si>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</si>
  <si>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</si>
  <si>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</si>
  <si>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</si>
  <si>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</si>
  <si>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</si>
  <si>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</si>
  <si>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</si>
  <si>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</si>
  <si>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</si>
  <si>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</si>
  <si>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</si>
  <si>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</si>
  <si>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</si>
  <si>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</si>
  <si>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</si>
  <si>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</si>
  <si>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</si>
  <si>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</si>
  <si>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</si>
  <si>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</si>
  <si>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</si>
  <si>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</si>
  <si>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</si>
  <si>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</si>
  <si>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</si>
  <si>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</si>
  <si>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</si>
  <si>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</si>
  <si>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</si>
  <si>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</si>
  <si>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</si>
  <si>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</si>
  <si>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</si>
  <si>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</si>
  <si>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</si>
  <si>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</si>
  <si>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</si>
  <si>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</si>
  <si>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</si>
  <si>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</si>
  <si>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</si>
  <si>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</si>
  <si>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</si>
  <si>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</si>
  <si>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</si>
  <si>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</si>
  <si>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</si>
  <si>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</si>
  <si>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</si>
  <si>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</si>
  <si>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</si>
  <si>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</si>
  <si>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</si>
  <si>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</si>
  <si>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</si>
  <si>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</si>
  <si>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</si>
  <si>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</si>
  <si>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</si>
  <si>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</si>
  <si>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</si>
  <si>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</si>
  <si>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</si>
  <si>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</si>
  <si>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</si>
  <si>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</si>
  <si>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</si>
  <si>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</si>
  <si>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</si>
  <si>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</si>
  <si>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</si>
  <si>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</si>
  <si>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</si>
  <si>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</si>
  <si>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</si>
  <si>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</si>
  <si>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</si>
  <si>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</si>
  <si>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</si>
  <si>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</si>
  <si>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</si>
  <si>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</si>
  <si>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</si>
  <si>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</si>
  <si>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</si>
  <si>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</si>
  <si>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</si>
  <si>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</si>
  <si>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</si>
  <si>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</si>
  <si>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</si>
  <si>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</si>
  <si>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</si>
  <si>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</si>
  <si>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</si>
  <si>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</si>
  <si>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</si>
  <si>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</si>
  <si>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</si>
  <si>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</si>
  <si>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</si>
  <si>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</si>
  <si>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</si>
  <si>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</si>
  <si>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</si>
  <si>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</si>
  <si>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</si>
  <si>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</si>
  <si>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</si>
  <si>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</si>
  <si>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</si>
  <si>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</si>
  <si>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</si>
  <si>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</si>
  <si>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</si>
  <si>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</si>
  <si>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</si>
  <si>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</si>
  <si>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</si>
  <si>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</si>
  <si>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</si>
  <si>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</si>
  <si>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</si>
  <si>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</si>
  <si>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</si>
  <si>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</si>
  <si>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</si>
  <si>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</si>
  <si>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</si>
  <si>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</si>
  <si>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</si>
  <si>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</si>
  <si>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</si>
  <si>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</si>
  <si>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</si>
  <si>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</si>
  <si>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</si>
  <si>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</si>
  <si>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</si>
  <si>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</si>
  <si>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</si>
  <si>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</si>
  <si>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</si>
  <si>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</si>
  <si>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</si>
  <si>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</si>
  <si>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</si>
  <si>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</si>
  <si>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</si>
  <si>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</si>
  <si>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</si>
  <si>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</si>
  <si>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</si>
  <si>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</si>
  <si>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</si>
  <si>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</si>
  <si>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</si>
  <si>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</si>
  <si>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</si>
  <si>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</si>
  <si>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</si>
  <si>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</si>
  <si>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</si>
  <si>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</si>
  <si>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</si>
  <si>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</si>
  <si>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</si>
  <si>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</si>
  <si>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</si>
  <si>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</si>
  <si>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</si>
  <si>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t>＊聯絡電話：</t>
  </si>
  <si>
    <t>＊傳真：</t>
  </si>
  <si>
    <t>＊電子信箱：</t>
  </si>
  <si>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</si>
  <si>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</si>
  <si>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</si>
  <si>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</si>
  <si>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</si>
  <si>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</si>
  <si>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</si>
  <si>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</si>
  <si>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</si>
  <si>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</si>
  <si>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</si>
  <si>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</si>
  <si>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</si>
  <si>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</si>
  <si>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</si>
  <si>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</si>
  <si>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</si>
  <si>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</si>
  <si>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</si>
  <si>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</si>
  <si>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</si>
  <si>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</si>
  <si>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</si>
  <si>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</si>
  <si>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</si>
  <si>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</si>
  <si>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</si>
  <si>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</si>
  <si>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</si>
  <si>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</si>
  <si>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</si>
  <si>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</si>
  <si>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</si>
  <si>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</si>
  <si>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</si>
  <si>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</si>
  <si>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</si>
  <si>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</si>
  <si>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</si>
  <si>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</si>
  <si>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</si>
  <si>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</si>
  <si>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</si>
  <si>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</si>
  <si>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</si>
  <si>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</si>
  <si>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</si>
  <si>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</si>
  <si>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</si>
  <si>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</si>
  <si>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</si>
  <si>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</si>
  <si>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</si>
  <si>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</si>
  <si>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</si>
  <si>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</si>
  <si>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</si>
  <si>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</si>
  <si>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</si>
  <si>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</si>
  <si>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</si>
  <si>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</si>
  <si>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</si>
  <si>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</si>
  <si>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</si>
  <si>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</si>
  <si>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</si>
  <si>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</si>
  <si>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</si>
  <si>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</si>
  <si>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</si>
  <si>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</si>
  <si>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</si>
  <si>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</si>
  <si>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</si>
  <si>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</si>
  <si>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</si>
  <si>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</si>
  <si>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</si>
  <si>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</si>
  <si>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</si>
  <si>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</si>
  <si>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</si>
  <si>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</si>
  <si>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</si>
  <si>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</si>
  <si>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</si>
  <si>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</si>
  <si>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</si>
  <si>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</si>
  <si>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</si>
  <si>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</si>
  <si>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</si>
  <si>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</si>
  <si>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</si>
  <si>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</si>
  <si>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</si>
  <si>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</si>
  <si>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</si>
  <si>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</si>
  <si>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</si>
  <si>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</si>
  <si>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</si>
  <si>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</si>
  <si>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</si>
  <si>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</si>
  <si>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</si>
  <si>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</si>
  <si>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</si>
  <si>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</si>
  <si>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</si>
  <si>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</si>
  <si>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</si>
  <si>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</si>
  <si>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</si>
  <si>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</si>
  <si>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</si>
  <si>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</si>
  <si>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</si>
  <si>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</si>
  <si>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</si>
  <si>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</si>
  <si>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</si>
  <si>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</si>
  <si>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</si>
  <si>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</si>
  <si>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</si>
  <si>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</si>
  <si>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</si>
  <si>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</si>
  <si>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</si>
  <si>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</si>
  <si>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</si>
  <si>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</si>
  <si>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</si>
  <si>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</si>
  <si>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</si>
  <si>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</si>
  <si>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</si>
  <si>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</si>
  <si>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</si>
  <si>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</si>
  <si>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</si>
  <si>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</si>
  <si>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</si>
  <si>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</si>
  <si>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</si>
  <si>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</si>
  <si>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</si>
  <si>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</si>
  <si>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</si>
  <si>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</si>
  <si>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</si>
  <si>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</si>
  <si>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</si>
  <si>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</si>
  <si>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</si>
  <si>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</si>
  <si>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</si>
  <si>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</si>
  <si>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t>＊統計分類：依本年度(總預算)、以前年度(總預算)、特別預算及預算外之收入、支出，分別填列本月數、累計數。</t>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</si>
  <si>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</si>
  <si>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</si>
  <si>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</si>
  <si>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</si>
  <si>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</si>
  <si>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</si>
  <si>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</si>
  <si>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</si>
  <si>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</si>
  <si>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</si>
  <si>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</si>
  <si>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</si>
  <si>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</si>
  <si>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</si>
  <si>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</si>
  <si>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</si>
  <si>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</si>
  <si>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</si>
  <si>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</si>
  <si>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</si>
  <si>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</si>
  <si>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</si>
  <si>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</si>
  <si>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</si>
  <si>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</si>
  <si>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</si>
  <si>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</si>
  <si>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</si>
  <si>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</si>
  <si>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</si>
  <si>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</si>
  <si>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t>資料項目：路邊停車位概況</t>
    <phoneticPr fontId="5"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</si>
  <si>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</si>
  <si>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</si>
  <si>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</si>
  <si>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</si>
  <si>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</si>
  <si>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</si>
  <si>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</si>
  <si>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</si>
  <si>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</si>
  <si>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</si>
  <si>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</si>
  <si>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</si>
  <si>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</si>
  <si>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</si>
  <si>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</si>
  <si>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</si>
  <si>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</si>
  <si>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</si>
  <si>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</si>
  <si>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</si>
  <si>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</si>
  <si>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</si>
  <si>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</si>
  <si>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</si>
  <si>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</si>
  <si>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</si>
  <si>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</si>
  <si>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</si>
  <si>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</si>
  <si>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</si>
  <si>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</si>
  <si>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</si>
  <si>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</si>
  <si>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</si>
  <si>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</si>
  <si>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</si>
  <si>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</si>
  <si>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</si>
  <si>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</si>
  <si>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</si>
  <si>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</si>
  <si>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</si>
  <si>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</si>
  <si>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</si>
  <si>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</si>
  <si>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</si>
  <si>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</si>
  <si>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</si>
  <si>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</si>
  <si>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</si>
  <si>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</si>
  <si>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</si>
  <si>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</si>
  <si>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</si>
  <si>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</si>
  <si>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</si>
  <si>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</si>
  <si>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</si>
  <si>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</si>
  <si>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</si>
  <si>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</si>
  <si>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</si>
  <si>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</si>
  <si>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</si>
  <si>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</si>
  <si>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</si>
  <si>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</si>
  <si>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</si>
  <si>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</si>
  <si>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</si>
  <si>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</si>
  <si>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</si>
  <si>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</si>
  <si>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</si>
  <si>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</si>
  <si>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</si>
  <si>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</si>
  <si>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</si>
  <si>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</si>
  <si>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</si>
  <si>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</si>
  <si>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</si>
  <si>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</si>
  <si>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</si>
  <si>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</si>
  <si>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</si>
  <si>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</si>
  <si>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</si>
  <si>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</si>
  <si>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</si>
  <si>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</si>
  <si>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</si>
  <si>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</si>
  <si>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</si>
  <si>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</si>
  <si>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</si>
  <si>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</si>
  <si>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</si>
  <si>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</si>
  <si>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</si>
  <si>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</si>
  <si>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</si>
  <si>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</si>
  <si>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</si>
  <si>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</si>
  <si>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</si>
  <si>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</si>
  <si>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</si>
  <si>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</si>
  <si>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</si>
  <si>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</si>
  <si>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</si>
  <si>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</si>
  <si>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</si>
  <si>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</si>
  <si>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</si>
  <si>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</si>
  <si>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</si>
  <si>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</si>
  <si>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</si>
  <si>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</si>
  <si>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</si>
  <si>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</si>
  <si>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</si>
  <si>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</si>
  <si>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</si>
  <si>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</si>
  <si>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rPr>
        <u/>
        <sz val="12"/>
        <color theme="10"/>
        <rFont val="標楷體"/>
        <family val="4"/>
        <charset val="136"/>
      </rPr>
      <t>推行社區發展工作概況</t>
    </r>
    <phoneticPr fontId="5" type="noConversion"/>
  </si>
  <si>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</si>
  <si>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</si>
  <si>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</si>
  <si>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</si>
  <si>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rPr>
        <u/>
        <sz val="12"/>
        <color theme="10"/>
        <rFont val="標楷體"/>
        <family val="4"/>
        <charset val="136"/>
      </rPr>
      <t>調解委員會組織概況</t>
    </r>
    <phoneticPr fontId="5" type="noConversion"/>
  </si>
  <si>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</si>
  <si>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</si>
  <si>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</si>
  <si>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</si>
  <si>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</si>
  <si>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</si>
  <si>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</si>
  <si>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</si>
  <si>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</si>
  <si>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</si>
  <si>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</si>
  <si>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</si>
  <si>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</si>
  <si>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</si>
  <si>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</si>
  <si>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</si>
  <si>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</si>
  <si>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</si>
  <si>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</si>
  <si>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</si>
  <si>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</si>
  <si>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</si>
  <si>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</si>
  <si>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</si>
  <si>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</si>
  <si>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</si>
  <si>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</si>
  <si>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</si>
  <si>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</si>
  <si>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</si>
  <si>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</si>
  <si>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</si>
  <si>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</si>
  <si>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</si>
  <si>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</si>
  <si>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</si>
  <si>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</si>
  <si>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</si>
  <si>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</si>
  <si>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</si>
  <si>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</si>
  <si>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</si>
  <si>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</si>
  <si>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</si>
  <si>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</si>
  <si>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</si>
  <si>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</si>
  <si>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</si>
  <si>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</si>
  <si>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</si>
  <si>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</si>
  <si>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</si>
  <si>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</si>
  <si>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</si>
  <si>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</si>
  <si>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</si>
  <si>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</si>
  <si>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</si>
  <si>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</si>
  <si>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</si>
  <si>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</si>
  <si>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</si>
  <si>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</si>
  <si>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</si>
  <si>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</si>
  <si>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</si>
  <si>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</si>
  <si>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</si>
  <si>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</si>
  <si>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</si>
  <si>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</si>
  <si>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</si>
  <si>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</si>
  <si>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</si>
  <si>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</si>
  <si>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</si>
  <si>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</si>
  <si>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</si>
  <si>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</si>
  <si>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</si>
  <si>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</si>
  <si>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</si>
  <si>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</si>
  <si>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</si>
  <si>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</si>
  <si>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</si>
  <si>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</si>
  <si>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</si>
  <si>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</si>
  <si>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</si>
  <si>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</si>
  <si>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</si>
  <si>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</si>
  <si>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</si>
  <si>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</si>
  <si>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</si>
  <si>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</si>
  <si>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</si>
  <si>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</si>
  <si>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</si>
  <si>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</si>
  <si>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</si>
  <si>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</si>
  <si>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</si>
  <si>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</si>
  <si>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</si>
  <si>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</si>
  <si>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</si>
  <si>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</si>
  <si>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</si>
  <si>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</si>
  <si>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</si>
  <si>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</si>
  <si>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</si>
  <si>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</si>
  <si>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</si>
  <si>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</si>
  <si>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</si>
  <si>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</si>
  <si>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</si>
  <si>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</si>
  <si>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</si>
  <si>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</si>
  <si>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</si>
  <si>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</si>
  <si>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</si>
  <si>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</si>
  <si>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</si>
  <si>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</si>
  <si>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</si>
  <si>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</si>
  <si>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</si>
  <si>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</si>
  <si>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</si>
  <si>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</si>
  <si>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</si>
  <si>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</si>
  <si>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</si>
  <si>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</si>
  <si>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</si>
  <si>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</si>
  <si>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</si>
  <si>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</si>
  <si>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</si>
  <si>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</si>
  <si>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</si>
  <si>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</si>
  <si>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</si>
  <si>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</si>
  <si>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</si>
  <si>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</si>
  <si>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</si>
  <si>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</si>
  <si>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</si>
  <si>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</si>
  <si>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</si>
  <si>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</si>
  <si>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</si>
  <si>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</si>
  <si>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</si>
  <si>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</si>
  <si>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</si>
  <si>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</si>
  <si>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</si>
  <si>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</si>
  <si>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</si>
  <si>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</si>
  <si>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</si>
  <si>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</si>
  <si>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</si>
  <si>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</si>
  <si>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</si>
  <si>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</si>
  <si>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</si>
  <si>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</si>
  <si>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</si>
  <si>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</si>
  <si>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</si>
  <si>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</si>
  <si>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</si>
  <si>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</si>
  <si>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</si>
  <si>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</si>
  <si>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</si>
  <si>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</si>
  <si>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</si>
  <si>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</si>
  <si>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</si>
  <si>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</si>
  <si>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</si>
  <si>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</si>
  <si>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</si>
  <si>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</si>
  <si>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</si>
  <si>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</si>
  <si>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</si>
  <si>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</si>
  <si>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</si>
  <si>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</si>
  <si>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</si>
  <si>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</si>
  <si>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</si>
  <si>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</si>
  <si>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</si>
  <si>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</si>
  <si>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</si>
  <si>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</si>
  <si>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</si>
  <si>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</si>
  <si>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</si>
  <si>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</si>
  <si>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</si>
  <si>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</si>
  <si>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</si>
  <si>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</si>
  <si>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</si>
  <si>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</si>
  <si>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</si>
  <si>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</si>
  <si>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</si>
  <si>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</si>
  <si>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</si>
  <si>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</si>
  <si>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</si>
  <si>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</si>
  <si>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</si>
  <si>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</si>
  <si>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</si>
  <si>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</si>
  <si>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</si>
  <si>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</si>
  <si>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</si>
  <si>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</si>
  <si>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</si>
  <si>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</si>
  <si>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</si>
  <si>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</si>
  <si>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</si>
  <si>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</si>
  <si>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</si>
  <si>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</si>
  <si>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</si>
  <si>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</si>
  <si>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</si>
  <si>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</si>
  <si>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</si>
  <si>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</si>
  <si>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</si>
  <si>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</si>
  <si>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</si>
  <si>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</si>
  <si>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</si>
  <si>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</si>
  <si>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</si>
  <si>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</si>
  <si>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</si>
  <si>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</si>
  <si>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</si>
  <si>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</si>
  <si>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</si>
  <si>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</si>
  <si>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</si>
  <si>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</si>
  <si>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</si>
  <si>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</si>
  <si>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</si>
  <si>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</si>
  <si>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</si>
  <si>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</si>
  <si>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</si>
  <si>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</si>
  <si>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</si>
  <si>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</si>
  <si>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</si>
  <si>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</si>
  <si>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</si>
  <si>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</si>
  <si>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孕婦及育有六歲以下兒童者停車位概況</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</si>
  <si>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</si>
  <si>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</si>
  <si>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b/>
        <sz val="11"/>
        <color indexed="8"/>
        <rFont val="標楷體"/>
        <family val="4"/>
        <charset val="136"/>
      </rPr>
      <t>其他統計</t>
    </r>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</si>
  <si>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</si>
  <si>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</si>
  <si>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</si>
  <si>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</si>
  <si>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</si>
  <si>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</si>
  <si>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</si>
  <si>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</si>
  <si>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</si>
  <si>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</si>
  <si>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</si>
  <si>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</si>
  <si>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</si>
  <si>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</si>
  <si>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</si>
  <si>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</si>
  <si>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</si>
  <si>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</si>
  <si>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</si>
  <si>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</si>
  <si>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</si>
  <si>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</si>
  <si>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</si>
  <si>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</si>
  <si>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</si>
  <si>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</si>
  <si>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</si>
  <si>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</si>
  <si>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</si>
  <si>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</si>
  <si>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</si>
  <si>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</si>
  <si>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</si>
  <si>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</si>
  <si>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</si>
  <si>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</si>
  <si>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</si>
  <si>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t>＊統計單位：人、人次。</t>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</si>
  <si>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</si>
  <si>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</si>
  <si>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</si>
  <si>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</si>
  <si>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</si>
  <si>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</si>
  <si>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</si>
  <si>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14" type="noConversion"/>
  </si>
  <si>
    <t>（五）未辦理財團法人登記數：寺廟依辦理寺廟登記須知完成寺廟登記程序但後續未申請許可設立為財團法人制寺廟者。</t>
    <phoneticPr fontId="14"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</si>
  <si>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14" type="noConversion"/>
  </si>
  <si>
    <t>(一)社區：依「社區發展工作綱要」第2條規定，係指「經鄉(鎮、市、區)社區發展主管機關劃定，供為依法設立社區發展協會，推動社區發展工作之組織與活動區域」。</t>
    <phoneticPr fontId="14"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</si>
  <si>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</si>
  <si>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</si>
  <si>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</si>
  <si>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</si>
  <si>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</si>
  <si>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</si>
  <si>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</si>
  <si>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</si>
  <si>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</si>
  <si>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</si>
  <si>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14" type="noConversion"/>
  </si>
  <si>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</si>
  <si>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</si>
  <si>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</si>
  <si>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</si>
  <si>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</si>
  <si>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</si>
  <si>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</si>
  <si>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5" type="noConversion"/>
  </si>
  <si>
    <r>
      <t>(115</t>
    </r>
    <r>
      <rPr>
        <sz val="10"/>
        <color theme="1"/>
        <rFont val="新細明體"/>
        <family val="1"/>
        <charset val="136"/>
      </rPr>
      <t>年第二季</t>
    </r>
    <r>
      <rPr>
        <sz val="10"/>
        <color theme="1"/>
        <rFont val="Times New Roman"/>
        <family val="1"/>
      </rPr>
      <t>)</t>
    </r>
    <phoneticPr fontId="5" type="noConversion"/>
  </si>
  <si>
    <r>
      <t>(115</t>
    </r>
    <r>
      <rPr>
        <sz val="10"/>
        <color theme="1"/>
        <rFont val="新細明體"/>
        <family val="1"/>
        <charset val="136"/>
      </rPr>
      <t>年第三季</t>
    </r>
    <r>
      <rPr>
        <sz val="10"/>
        <color theme="1"/>
        <rFont val="Times New Roman"/>
        <family val="1"/>
      </rPr>
      <t>)</t>
    </r>
    <phoneticPr fontId="5" type="noConversion"/>
  </si>
  <si>
    <t>獨居老人服務概況</t>
    <phoneticPr fontId="5" type="noConversion"/>
  </si>
  <si>
    <r>
      <t>(115</t>
    </r>
    <r>
      <rPr>
        <sz val="10"/>
        <rFont val="新細明體"/>
        <family val="1"/>
        <charset val="136"/>
      </rPr>
      <t>年第二季</t>
    </r>
    <r>
      <rPr>
        <sz val="10"/>
        <rFont val="Times New Roman"/>
        <family val="1"/>
      </rPr>
      <t>)</t>
    </r>
    <phoneticPr fontId="5" type="noConversion"/>
  </si>
  <si>
    <r>
      <t>(115</t>
    </r>
    <r>
      <rPr>
        <sz val="10"/>
        <rFont val="新細明體"/>
        <family val="1"/>
        <charset val="136"/>
      </rPr>
      <t>年第三季</t>
    </r>
    <r>
      <rPr>
        <sz val="10"/>
        <rFont val="Times New Roman"/>
        <family val="1"/>
      </rPr>
      <t>)</t>
    </r>
    <phoneticPr fontId="5" type="noConversion"/>
  </si>
  <si>
    <r>
      <t>(114</t>
    </r>
    <r>
      <rPr>
        <sz val="10"/>
        <rFont val="新細明體"/>
        <family val="1"/>
        <charset val="136"/>
      </rPr>
      <t>年</t>
    </r>
    <r>
      <rPr>
        <sz val="10"/>
        <rFont val="Times New Roman"/>
        <family val="1"/>
      </rPr>
      <t>)</t>
    </r>
    <phoneticPr fontId="5" type="noConversion"/>
  </si>
  <si>
    <t>環保人員概況</t>
    <phoneticPr fontId="5" type="noConversion"/>
  </si>
  <si>
    <r>
      <t>(115</t>
    </r>
    <r>
      <rPr>
        <sz val="10"/>
        <color theme="1"/>
        <rFont val="新細明體"/>
        <family val="1"/>
        <charset val="136"/>
      </rPr>
      <t>年上半年度</t>
    </r>
    <r>
      <rPr>
        <sz val="10"/>
        <color theme="1"/>
        <rFont val="Times New Roman"/>
        <family val="1"/>
      </rPr>
      <t>)</t>
    </r>
    <phoneticPr fontId="5" type="noConversion"/>
  </si>
  <si>
    <t>垃圾回收清除車輛數</t>
    <phoneticPr fontId="5" type="noConversion"/>
  </si>
  <si>
    <r>
      <t>(114</t>
    </r>
    <r>
      <rPr>
        <sz val="10"/>
        <rFont val="新細明體"/>
        <family val="1"/>
        <charset val="136"/>
      </rPr>
      <t>年下半年度</t>
    </r>
    <r>
      <rPr>
        <sz val="10"/>
        <rFont val="Times New Roman"/>
        <family val="1"/>
      </rPr>
      <t>)</t>
    </r>
    <phoneticPr fontId="5" type="noConversion"/>
  </si>
  <si>
    <r>
      <t>(115</t>
    </r>
    <r>
      <rPr>
        <sz val="10"/>
        <rFont val="新細明體"/>
        <family val="1"/>
        <charset val="136"/>
      </rPr>
      <t>年上半年度</t>
    </r>
    <r>
      <rPr>
        <sz val="10"/>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</si>
  <si>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</si>
  <si>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</si>
  <si>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(114</t>
    </r>
    <r>
      <rPr>
        <sz val="10"/>
        <color theme="1"/>
        <rFont val="新細明體"/>
        <family val="1"/>
        <charset val="136"/>
      </rPr>
      <t>年</t>
    </r>
    <r>
      <rPr>
        <sz val="10"/>
        <color theme="1"/>
        <rFont val="Times New Roman"/>
        <family val="1"/>
      </rPr>
      <t>)</t>
    </r>
    <phoneticPr fontId="5" type="noConversion"/>
  </si>
  <si>
    <r>
      <t>115</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</si>
  <si>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113</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13</t>
    </r>
    <r>
      <rPr>
        <sz val="11"/>
        <color indexed="8"/>
        <rFont val="標楷體"/>
        <family val="4"/>
        <charset val="136"/>
      </rPr>
      <t>日</t>
    </r>
    <phoneticPr fontId="5" type="noConversion"/>
  </si>
  <si>
    <r>
      <t>115</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</si>
  <si>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</si>
  <si>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115</t>
    </r>
    <r>
      <rPr>
        <sz val="12"/>
        <color indexed="8"/>
        <rFont val="標楷體"/>
        <family val="4"/>
        <charset val="136"/>
      </rPr>
      <t>年</t>
    </r>
    <r>
      <rPr>
        <sz val="12"/>
        <color indexed="8"/>
        <rFont val="Times New Roman"/>
        <family val="1"/>
      </rPr>
      <t>3月</t>
    </r>
    <r>
      <rPr>
        <sz val="12"/>
        <color indexed="8"/>
        <rFont val="標楷體"/>
        <family val="4"/>
        <charset val="136"/>
      </rPr>
      <t/>
    </r>
  </si>
  <si>
    <r>
      <t>115</t>
    </r>
    <r>
      <rPr>
        <sz val="12"/>
        <color indexed="8"/>
        <rFont val="標楷體"/>
        <family val="4"/>
        <charset val="136"/>
      </rPr>
      <t>年</t>
    </r>
    <r>
      <rPr>
        <sz val="12"/>
        <color indexed="8"/>
        <rFont val="Times New Roman"/>
        <family val="1"/>
      </rPr>
      <t>4月</t>
    </r>
    <r>
      <rPr>
        <sz val="12"/>
        <color indexed="8"/>
        <rFont val="標楷體"/>
        <family val="4"/>
        <charset val="136"/>
      </rPr>
      <t/>
    </r>
  </si>
  <si>
    <r>
      <t>115</t>
    </r>
    <r>
      <rPr>
        <sz val="12"/>
        <color indexed="8"/>
        <rFont val="標楷體"/>
        <family val="4"/>
        <charset val="136"/>
      </rPr>
      <t>年</t>
    </r>
    <r>
      <rPr>
        <sz val="12"/>
        <color indexed="8"/>
        <rFont val="Times New Roman"/>
        <family val="1"/>
      </rPr>
      <t>5月</t>
    </r>
    <r>
      <rPr>
        <sz val="12"/>
        <color indexed="8"/>
        <rFont val="標楷體"/>
        <family val="4"/>
        <charset val="136"/>
      </rPr>
      <t/>
    </r>
  </si>
  <si>
    <r>
      <t>115</t>
    </r>
    <r>
      <rPr>
        <sz val="12"/>
        <color indexed="8"/>
        <rFont val="標楷體"/>
        <family val="4"/>
        <charset val="136"/>
      </rPr>
      <t>年</t>
    </r>
    <r>
      <rPr>
        <sz val="12"/>
        <color indexed="8"/>
        <rFont val="Times New Roman"/>
        <family val="1"/>
      </rPr>
      <t>6月</t>
    </r>
    <r>
      <rPr>
        <sz val="12"/>
        <color indexed="8"/>
        <rFont val="標楷體"/>
        <family val="4"/>
        <charset val="136"/>
      </rPr>
      <t/>
    </r>
  </si>
  <si>
    <r>
      <t>115</t>
    </r>
    <r>
      <rPr>
        <sz val="12"/>
        <color indexed="8"/>
        <rFont val="標楷體"/>
        <family val="4"/>
        <charset val="136"/>
      </rPr>
      <t>年</t>
    </r>
    <r>
      <rPr>
        <sz val="12"/>
        <color indexed="8"/>
        <rFont val="Times New Roman"/>
        <family val="1"/>
      </rPr>
      <t>7月</t>
    </r>
    <r>
      <rPr>
        <sz val="12"/>
        <color indexed="8"/>
        <rFont val="標楷體"/>
        <family val="4"/>
        <charset val="136"/>
      </rPr>
      <t/>
    </r>
  </si>
  <si>
    <r>
      <t>115</t>
    </r>
    <r>
      <rPr>
        <sz val="12"/>
        <color indexed="8"/>
        <rFont val="標楷體"/>
        <family val="4"/>
        <charset val="136"/>
      </rPr>
      <t>年</t>
    </r>
    <r>
      <rPr>
        <sz val="12"/>
        <color indexed="8"/>
        <rFont val="Times New Roman"/>
        <family val="1"/>
      </rPr>
      <t>8月</t>
    </r>
    <r>
      <rPr>
        <sz val="12"/>
        <color indexed="8"/>
        <rFont val="標楷體"/>
        <family val="4"/>
        <charset val="136"/>
      </rPr>
      <t/>
    </r>
  </si>
  <si>
    <r>
      <t>115</t>
    </r>
    <r>
      <rPr>
        <sz val="12"/>
        <color indexed="8"/>
        <rFont val="標楷體"/>
        <family val="4"/>
        <charset val="136"/>
      </rPr>
      <t>年</t>
    </r>
    <r>
      <rPr>
        <sz val="12"/>
        <color indexed="8"/>
        <rFont val="Times New Roman"/>
        <family val="1"/>
      </rPr>
      <t>9月</t>
    </r>
    <r>
      <rPr>
        <sz val="12"/>
        <color indexed="8"/>
        <rFont val="標楷體"/>
        <family val="4"/>
        <charset val="136"/>
      </rPr>
      <t/>
    </r>
  </si>
  <si>
    <r>
      <t>115</t>
    </r>
    <r>
      <rPr>
        <sz val="12"/>
        <color indexed="8"/>
        <rFont val="標楷體"/>
        <family val="4"/>
        <charset val="136"/>
      </rPr>
      <t>年</t>
    </r>
    <r>
      <rPr>
        <sz val="12"/>
        <color indexed="8"/>
        <rFont val="Times New Roman"/>
        <family val="1"/>
      </rPr>
      <t>10月</t>
    </r>
    <r>
      <rPr>
        <sz val="12"/>
        <color indexed="8"/>
        <rFont val="標楷體"/>
        <family val="4"/>
        <charset val="136"/>
      </rPr>
      <t/>
    </r>
  </si>
  <si>
    <r>
      <t>115</t>
    </r>
    <r>
      <rPr>
        <sz val="12"/>
        <color indexed="8"/>
        <rFont val="標楷體"/>
        <family val="4"/>
        <charset val="136"/>
      </rPr>
      <t>年</t>
    </r>
    <r>
      <rPr>
        <sz val="12"/>
        <color indexed="8"/>
        <rFont val="Times New Roman"/>
        <family val="1"/>
      </rPr>
      <t>11月</t>
    </r>
    <r>
      <rPr>
        <sz val="12"/>
        <color indexed="8"/>
        <rFont val="標楷體"/>
        <family val="4"/>
        <charset val="136"/>
      </rPr>
      <t/>
    </r>
  </si>
  <si>
    <r>
      <t>115</t>
    </r>
    <r>
      <rPr>
        <sz val="12"/>
        <color indexed="8"/>
        <rFont val="標楷體"/>
        <family val="4"/>
        <charset val="136"/>
      </rPr>
      <t>年</t>
    </r>
    <r>
      <rPr>
        <sz val="12"/>
        <color indexed="8"/>
        <rFont val="Times New Roman"/>
        <family val="1"/>
      </rPr>
      <t>12月</t>
    </r>
    <r>
      <rPr>
        <sz val="12"/>
        <color indexed="8"/>
        <rFont val="標楷體"/>
        <family val="4"/>
        <charset val="136"/>
      </rPr>
      <t/>
    </r>
  </si>
  <si>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http://www.XXXXXXXXX.gov.tw/index.php?p=1）「資訊公開\統計年報\115年臺東縣OOOO公所預告統計資料發布時間表</t>
    </r>
    <r>
      <rPr>
        <sz val="14"/>
        <color indexed="8"/>
        <rFont val="標楷體"/>
        <family val="4"/>
        <charset val="136"/>
      </rPr>
      <t>」</t>
    </r>
    <phoneticPr fontId="14" type="noConversion"/>
  </si>
  <si>
    <t>臺東縣池上鄉公所</t>
    <phoneticPr fontId="5" type="noConversion"/>
  </si>
  <si>
    <t>聯絡人：吳政道</t>
    <phoneticPr fontId="5" type="noConversion"/>
  </si>
  <si>
    <t>電話：089-826041#103</t>
    <phoneticPr fontId="5" type="noConversion"/>
  </si>
  <si>
    <t>電子信箱：</t>
    <phoneticPr fontId="5" type="noConversion"/>
  </si>
  <si>
    <t xml:space="preserve">csh0003@cs.taitung.gov.tw
</t>
    <phoneticPr fontId="5" type="noConversion"/>
  </si>
  <si>
    <t>傳真：089-864705</t>
    <phoneticPr fontId="5" type="noConversion"/>
  </si>
  <si>
    <t>服務單位：池上鄉公所主計室</t>
    <phoneticPr fontId="5" type="noConversion"/>
  </si>
  <si>
    <t>「臺東縣池上鄉公庫收支」統計資料背景說明</t>
    <phoneticPr fontId="5" type="noConversion"/>
  </si>
  <si>
    <t>＊編製單位： 臺東縣池上鄉公所財政課</t>
    <phoneticPr fontId="5" type="noConversion"/>
  </si>
  <si>
    <t>＊聯絡電話：089-826041#107</t>
  </si>
  <si>
    <t>＊傳真：089-864705</t>
  </si>
  <si>
    <t>＊電子信箱：csf0009@cs.taitung.gov.tw</t>
  </si>
  <si>
    <t>＊電子媒體：
（◎）線上書刊及資料庫，網址：池上鄉公所全球資訊網https://www.cs.gov.tw/home/index.php/news/financial-and-statistical-information）「資訊公開\統計年報\115年臺東縣池上鄉公所預告統計資料發布時間表」</t>
    <phoneticPr fontId="5" type="noConversion"/>
  </si>
  <si>
    <t>＊發布機關、單位：臺東縣池上鄉公所主計室</t>
  </si>
  <si>
    <t>＊編製單位：臺東縣池上鄉公所清潔隊</t>
  </si>
  <si>
    <t>＊聯絡電話：089-826041#126</t>
  </si>
  <si>
    <t>＊電子信箱：cs011i@cs.taitung.gov.tw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</si>
  <si>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</si>
  <si>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</si>
  <si>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t>＊編製單位：臺東縣池上鄉公所建設課</t>
  </si>
  <si>
    <t>＊聯絡電話：089-826041 #111</t>
  </si>
  <si>
    <t>＊電子信箱：6000aa0003@cs.taitung.gov.tw</t>
  </si>
  <si>
    <t>＊書面： （ ）新聞稿 （◎）報表</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</si>
  <si>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</si>
  <si>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r>
      <t>「臺東縣池上</t>
    </r>
    <r>
      <rPr>
        <b/>
        <sz val="14"/>
        <color theme="1"/>
        <rFont val="標楷體"/>
        <family val="4"/>
        <charset val="136"/>
      </rPr>
      <t>鄉</t>
    </r>
    <r>
      <rPr>
        <b/>
        <sz val="14"/>
        <color indexed="8"/>
        <rFont val="標楷體"/>
        <family val="4"/>
        <charset val="136"/>
      </rPr>
      <t>資源回收量」統計資料背景說明</t>
    </r>
    <phoneticPr fontId="5" type="noConversion"/>
  </si>
  <si>
    <r>
      <t>「臺東縣池上</t>
    </r>
    <r>
      <rPr>
        <b/>
        <sz val="14"/>
        <color theme="1"/>
        <rFont val="標楷體"/>
        <family val="4"/>
        <charset val="136"/>
      </rPr>
      <t>鄉</t>
    </r>
    <r>
      <rPr>
        <b/>
        <sz val="14"/>
        <color indexed="8"/>
        <rFont val="標楷體"/>
        <family val="4"/>
        <charset val="136"/>
      </rPr>
      <t>一般垃圾及廚餘清理狀況」統計資料背景說明</t>
    </r>
    <phoneticPr fontId="5" type="noConversion"/>
  </si>
  <si>
    <r>
      <t>「臺東縣池</t>
    </r>
    <r>
      <rPr>
        <b/>
        <sz val="14"/>
        <color theme="1"/>
        <rFont val="標楷體"/>
        <family val="4"/>
        <charset val="136"/>
      </rPr>
      <t>上鄉</t>
    </r>
    <r>
      <rPr>
        <b/>
        <sz val="14"/>
        <rFont val="標楷體"/>
        <family val="4"/>
        <charset val="136"/>
      </rPr>
      <t>路外停車位概況</t>
    </r>
    <r>
      <rPr>
        <b/>
        <sz val="14"/>
        <color indexed="8"/>
        <rFont val="標楷體"/>
        <family val="4"/>
        <charset val="136"/>
      </rPr>
      <t>」統計資料背景說明</t>
    </r>
    <phoneticPr fontId="5" type="noConversion"/>
  </si>
  <si>
    <t>「臺東縣池上鄉路邊停車位概況－身心障礙者專用停車位」
統計資料背景說明</t>
    <phoneticPr fontId="5" type="noConversion"/>
  </si>
  <si>
    <t>＊編製單位：臺東縣池上鄉公所社會課</t>
  </si>
  <si>
    <t>＊聯絡電話：089-826041 #136</t>
  </si>
  <si>
    <t>＊電子信箱：cs0119@cs.taitung.gov.tw</t>
  </si>
  <si>
    <t xml:space="preserve">＊書面：       （ ）新聞稿   （◎）報表  </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</si>
  <si>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</si>
  <si>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</si>
  <si>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＊聯絡電話：089-826041 #135</t>
  </si>
  <si>
    <t>＊電子信箱：6000ak0011@cs.taitung.gov.tw</t>
  </si>
  <si>
    <t>「臺東縣池上鄉推行社區發展工作概況」統計資料背景說明</t>
    <phoneticPr fontId="5" type="noConversion"/>
  </si>
  <si>
    <t>「臺東縣池上鄉環保人員概況」統計資料背景說明</t>
    <phoneticPr fontId="5" type="noConversion"/>
  </si>
  <si>
    <t>＊聯絡電話：089-826041 #126</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</si>
  <si>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</si>
  <si>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「臺東縣池上鄉垃圾回收清除車輛數」統計資料背景說明</t>
    <phoneticPr fontId="5" type="noConversion"/>
  </si>
  <si>
    <t>「臺東縣池上鄉垃圾處理場(廠)數」統計資料背景說明</t>
    <phoneticPr fontId="5" type="noConversion"/>
  </si>
  <si>
    <t>「臺東縣池上鄉環境保護預算概況」統計資料背景說明</t>
    <phoneticPr fontId="5" type="noConversion"/>
  </si>
  <si>
    <t>「臺東縣池上鄉環境保護決算概況」統計資料背景說明</t>
    <phoneticPr fontId="5" type="noConversion"/>
  </si>
  <si>
    <t>「臺東縣池上鄉治山防災整體治理工程」統計資料背景說明</t>
    <phoneticPr fontId="5" type="noConversion"/>
  </si>
  <si>
    <t>＊聯絡電話：089-826041 #112</t>
  </si>
  <si>
    <t>＊電子信箱：6000ac0007@cs.taitung.gov.tw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</si>
  <si>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</si>
  <si>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「臺東縣池上鄉辦理調解業務概況」統計資料背景說明</t>
    <phoneticPr fontId="5" type="noConversion"/>
  </si>
  <si>
    <t>＊編製單位：臺東縣池上鄉公所民政課</t>
  </si>
  <si>
    <t>＊聯絡電話：089-826041 #129</t>
  </si>
  <si>
    <t>＊電子信箱：6000ab0009@cs.taitung.gov.tw</t>
  </si>
  <si>
    <t>「臺東縣池上鄉調解委員會組織概況」統計資料背景說明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</si>
  <si>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</si>
  <si>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「臺東縣池上鄉辦理調解方式概況」統計資料背景說明</t>
    <phoneticPr fontId="5" type="noConversion"/>
  </si>
  <si>
    <t>「臺東縣池上鄉宗教財團法人概況」統計資料背景說明</t>
    <phoneticPr fontId="5" type="noConversion"/>
  </si>
  <si>
    <t>＊電子信箱：6000ab0002@cs.taitung.gov.tw</t>
  </si>
  <si>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</si>
  <si>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「臺東縣池上鄉寺廟登記概況」統計資料背景說明</t>
    <phoneticPr fontId="5" type="noConversion"/>
  </si>
  <si>
    <t>「臺東縣池上鄉教會（堂）概況」統計資料背景說明</t>
    <phoneticPr fontId="5" type="noConversion"/>
  </si>
  <si>
    <t>＊聯絡電話：089-826041 #185</t>
    <phoneticPr fontId="14" type="noConversion"/>
  </si>
  <si>
    <t>＊聯絡電話：089-826041 #185</t>
    <phoneticPr fontId="14"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</si>
  <si>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</si>
  <si>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</si>
  <si>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＊聯絡電話：089-826041 #137</t>
  </si>
  <si>
    <t>＊電子信箱：6000ak0002@cs.taitung.gov.tw</t>
  </si>
  <si>
    <t>＊電子媒體：
（◎）線上書刊及資料庫，網址：池上鄉公所全球資訊網
https://www.cs.gov.tw/home/index.php/news/financial-and-statistical-information）「資訊公開\統計年報\115年臺東縣池上鄉公所預告統計資料發布時間表」</t>
    <phoneticPr fontId="5" type="noConversion"/>
  </si>
  <si>
    <t>「臺東縣池上鄉骨灰(骸)存放設施使用概況」統計資料背景說明</t>
    <phoneticPr fontId="5" type="noConversion"/>
  </si>
  <si>
    <t>「臺東縣池上鄉殯葬管理業務概況」統計資料背景說明</t>
    <phoneticPr fontId="5" type="noConversion"/>
  </si>
  <si>
    <t>「臺東縣池上鄉殯儀館設施概況」統計資料背景說明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</si>
  <si>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</si>
  <si>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「臺東縣池上鄉火化場設施概況」統計資料背景說明</t>
    <phoneticPr fontId="5" type="noConversion"/>
  </si>
  <si>
    <t>「臺東縣池上鄉農路改善及維護工程」統計資料背景說明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</si>
  <si>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</si>
  <si>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「臺東縣池上鄉都市計畫區域內公共工程實施數量」統計資料背景說明</t>
    <phoneticPr fontId="5" type="noConversion"/>
  </si>
  <si>
    <t>「臺東縣池上鄉都市計畫公共設施用地已取得面積」統計資料背景說明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</si>
  <si>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14"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</si>
  <si>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</si>
  <si>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</si>
  <si>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「臺東縣池上鄉農耕土地面積」統計資料背景說明</t>
    <phoneticPr fontId="5" type="noConversion"/>
  </si>
  <si>
    <t>＊編製單位：臺東縣池上鄉公所農觀課</t>
  </si>
  <si>
    <t>＊聯絡電話：089-826041 #119</t>
  </si>
  <si>
    <t>＊電子信箱：csg0011@cs.taitung.gov.tw</t>
  </si>
  <si>
    <t>「臺東縣池上鄉天然災害水土保持設施損失情形」統計資料背景說明</t>
    <phoneticPr fontId="5" type="noConversion"/>
  </si>
  <si>
    <t>＊電子媒體：
（◎）線上書刊及資料庫，網址：池上鄉公所全球資訊網
https://www.cs.gov.tw/home/index.php/news/financial-and-statistical-information）「資訊公開\統計年報\115年臺東縣池上鄉公所預告統計資料發布時間表」</t>
    <phoneticPr fontId="5" type="noConversion"/>
  </si>
  <si>
    <r>
      <t>＊發布機關、單位：臺東縣池上鄉</t>
    </r>
    <r>
      <rPr>
        <sz val="14"/>
        <color theme="1"/>
        <rFont val="標楷體"/>
        <family val="4"/>
        <charset val="136"/>
      </rPr>
      <t>公所主計室</t>
    </r>
    <phoneticPr fontId="5" type="noConversion"/>
  </si>
  <si>
    <r>
      <t>＊統計地區範圍及對象：以</t>
    </r>
    <r>
      <rPr>
        <sz val="13.5"/>
        <color theme="1"/>
        <rFont val="標楷體"/>
        <family val="4"/>
        <charset val="136"/>
      </rPr>
      <t>本鄉</t>
    </r>
    <r>
      <rPr>
        <sz val="13.5"/>
        <color indexed="8"/>
        <rFont val="標楷體"/>
        <family val="4"/>
        <charset val="136"/>
      </rPr>
      <t>公庫現金收支事項為統計範圍及對象。</t>
    </r>
    <phoneticPr fontId="5" type="noConversion"/>
  </si>
  <si>
    <t>資料項目：獨居老人服務概況</t>
    <phoneticPr fontId="5" type="noConversion"/>
  </si>
  <si>
    <t>＊時效：2個月又5日。</t>
    <phoneticPr fontId="5" type="noConversion"/>
  </si>
  <si>
    <t>＊預告發布日期（含預告方式及週期）：年度終了後2個月又5日內以公務統計報表發布(預定發布時間如遇例假日則順延至次一工作日)。</t>
    <phoneticPr fontId="5" type="noConversion"/>
  </si>
  <si>
    <t>＊時效：10日；12月之資料為25日</t>
    <phoneticPr fontId="5" type="noConversion"/>
  </si>
  <si>
    <t>＊預告發布日期（含預告方式及週期）：次月10日前以公務統計報表發布，其中12月之資料於次年1月25日前發布(預定發布時間如遇例假日則順延至次一工作日)。</t>
    <phoneticPr fontId="5" type="noConversion"/>
  </si>
  <si>
    <r>
      <rPr>
        <sz val="11"/>
        <color theme="1"/>
        <rFont val="標楷體"/>
        <family val="4"/>
        <charset val="136"/>
      </rPr>
      <t>本次預告日期</t>
    </r>
    <r>
      <rPr>
        <sz val="11"/>
        <color theme="1"/>
        <rFont val="Times New Roman"/>
        <family val="1"/>
      </rPr>
      <t>: 114</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12</t>
    </r>
    <r>
      <rPr>
        <sz val="11"/>
        <color theme="1"/>
        <rFont val="標楷體"/>
        <family val="4"/>
        <charset val="136"/>
      </rPr>
      <t>日</t>
    </r>
    <phoneticPr fontId="5" type="noConversion"/>
  </si>
  <si>
    <r>
      <t>(三)</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五日前編報，另於決算數產生時編製修正表，其資料應與總決算書內「歲入來源別決算表」及「歲出政事別決算表」相符。</t>
    </r>
    <phoneticPr fontId="5" type="noConversion"/>
  </si>
  <si>
    <t>＊預告發布日期（含預告方式及週期）：期間開始三月二十日前以公務統計報表發布(預定發布時間如遇例假日則順延至次一工作日)。</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</si>
  <si>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</si>
  <si>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</si>
  <si>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＊時效：1個月又25日。</t>
    <phoneticPr fontId="5" type="noConversion"/>
  </si>
  <si>
    <t>＊預告發布日期（含預告方式及週期）：次年2月25日前以公務統計報表發布(預定發布時間如遇例假日則順延至次一工作日)。</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</si>
  <si>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14" type="noConversion"/>
  </si>
  <si>
    <t>＊預告發布日期（含預告方式及週期）：每季終了後15日內以公務統計報表發布(預定發布時間如遇例假日則順延至次一工作日)。</t>
    <phoneticPr fontId="5" type="noConversion"/>
  </si>
  <si>
    <t>「臺東縣池上鄉路邊停車位概況」統計資料背景說明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</si>
  <si>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</si>
  <si>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</si>
  <si>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「臺東縣池上鄉路外停車位概況－身心障礙者專用停車位」
統計資料背景說明</t>
    <phoneticPr fontId="5" type="noConversion"/>
  </si>
  <si>
    <t>＊同步發送單位（說明資料發布時同步發送之單位或可同步查得該資料之網址）：臺東縣政府交通及觀光發展處交通事務科。</t>
    <phoneticPr fontId="5" type="noConversion"/>
  </si>
  <si>
    <t>＊同步發送單位（說明資料發布時同步發送之單位或可同步查得該資料之網址）：臺東縣政府交通及觀光發展處交通事務科。</t>
    <phoneticPr fontId="5" type="noConversion"/>
  </si>
  <si>
    <t>「臺東縣池上鄉路外停車位概況－電動汽車充電專用停車位」
統計資料背景說明</t>
    <phoneticPr fontId="5" type="noConversion"/>
  </si>
  <si>
    <t>＊時效：15日。</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</si>
  <si>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</si>
  <si>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</si>
  <si>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「臺東縣池上鄉路邊停車位概況－電動汽車充電專用停車位」
統計資料背景說明</t>
    <phoneticPr fontId="5" type="noConversion"/>
  </si>
  <si>
    <t>「臺東縣池上鄉孕婦及育有六歲以下兒童者停車位概況」
統計資料背景說明</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</si>
  <si>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</si>
  <si>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＊同步發送單位（說明資料發布時同步發送之單位或可同步查得該資料之網址）：臺東縣政府交通及觀光發展處交通事務科。</t>
    <phoneticPr fontId="5" type="noConversion"/>
  </si>
  <si>
    <t>「臺東縣池上鄉獨居老人服務概況」統計資料背景說明</t>
    <phoneticPr fontId="5"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</si>
  <si>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5"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</si>
  <si>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14" type="noConversion"/>
  </si>
  <si>
    <t>(三)期底安裝緊急救援裝置人數：
指為協助獨居老人於遇有突發或緊急危難時，能獲得及時救援所安裝緊急救援裝置之期底人數，不含服務期間拆機人數。</t>
    <phoneticPr fontId="14"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</si>
  <si>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14"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</si>
  <si>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5" type="noConversion"/>
  </si>
  <si>
    <t>＊統計指標編製方法與資料來源說明：
依據本所所報獨居老人服務概況資料彙編。</t>
    <phoneticPr fontId="5"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</si>
  <si>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14"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</si>
  <si>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14" type="noConversion"/>
  </si>
  <si>
    <t>＊時效：30日。</t>
    <phoneticPr fontId="5" type="noConversion"/>
  </si>
  <si>
    <t>「臺東縣池上鄉垃圾處理場(廠)及垃圾回收清除車輛統計」
統計資料背景說明</t>
    <phoneticPr fontId="5" type="noConversion"/>
  </si>
  <si>
    <t>＊時效（指統計標準時間至資料發布時間之間隔時間）：1個月又25日。</t>
    <phoneticPr fontId="14" type="noConversion"/>
  </si>
  <si>
    <t>＊預告發布日期（含預告方式及週期）：年度終了後1個月又25日內(若遇例假日順延)以公務統計報表發布。</t>
    <phoneticPr fontId="14" type="noConversion"/>
  </si>
  <si>
    <t>＊統計地區範圍及對象：凡轄內依據監督寺廟條例及寺廟登記相關規定，領有寺廟登記證者，均為統計對象。</t>
    <phoneticPr fontId="5"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</si>
  <si>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14" type="noConversion"/>
  </si>
  <si>
    <t>＊時效：1個月又25日。</t>
    <phoneticPr fontId="14" type="noConversion"/>
  </si>
  <si>
    <t>＊預告發布日期（含預告方式及週期）：每年終了後1個月又25日內以公務統計報表發布(預定發布時間如遇例假日則順延至次一工作日)。</t>
    <phoneticPr fontId="14" type="noConversion"/>
  </si>
  <si>
    <r>
      <t>(114</t>
    </r>
    <r>
      <rPr>
        <sz val="10"/>
        <color theme="1"/>
        <rFont val="細明體"/>
        <family val="3"/>
        <charset val="136"/>
      </rPr>
      <t>年</t>
    </r>
    <r>
      <rPr>
        <sz val="10"/>
        <color theme="1"/>
        <rFont val="Times New Roman"/>
        <family val="1"/>
      </rPr>
      <t>)</t>
    </r>
    <phoneticPr fontId="5" type="noConversion"/>
  </si>
  <si>
    <t>＊預告發布日期（含預告方式及週期）：次年四月五日前以公務統計報表發布(預定發布時間如遇例假日則順延至次一工作日)。</t>
    <phoneticPr fontId="5" type="noConversion"/>
  </si>
  <si>
    <t>＊時效：4個月又5日。</t>
    <phoneticPr fontId="5" type="noConversion"/>
  </si>
  <si>
    <t>＊時效：4個月又5日。</t>
    <phoneticPr fontId="5" type="noConversion"/>
  </si>
  <si>
    <t>＊時效：4個月又5日。</t>
    <phoneticPr fontId="5" type="noConversion"/>
  </si>
  <si>
    <t>＊預告發布日期（含預告方式及週期）：每年終了後4個月又五日內以公務統計報表發布(預定發布時間如遇例假日則順延至次一工作日)。</t>
    <phoneticPr fontId="5" type="noConversion"/>
  </si>
  <si>
    <t>＊預告發布日期（含預告方式及週期）：次年4月五日前以公務統計報表發布(預定發布時間如遇例假日則順延至次一工作日)。</t>
    <phoneticPr fontId="5" type="noConversion"/>
  </si>
  <si>
    <t>＊時效：4個月又5日。</t>
    <phoneticPr fontId="5" type="noConversion"/>
  </si>
  <si>
    <r>
      <t>5</t>
    </r>
    <r>
      <rPr>
        <sz val="11"/>
        <color theme="1"/>
        <rFont val="細明體"/>
        <family val="3"/>
        <charset val="136"/>
      </rPr>
      <t>月</t>
    </r>
    <r>
      <rPr>
        <sz val="11"/>
        <color theme="1"/>
        <rFont val="Times New Roman"/>
        <family val="1"/>
      </rPr>
      <t>5</t>
    </r>
    <r>
      <rPr>
        <sz val="11"/>
        <color theme="1"/>
        <rFont val="細明體"/>
        <family val="3"/>
        <charset val="136"/>
      </rPr>
      <t>日</t>
    </r>
    <phoneticPr fontId="5" type="noConversion"/>
  </si>
  <si>
    <t>＊時效：5個月又5日。</t>
    <phoneticPr fontId="5" type="noConversion"/>
  </si>
  <si>
    <t>＊預告發布日期（含預告方式及週期）：年度終了後5個月又5日內以公務統計報表發布(預定發布時間如遇例假日則順延至次一工作日)。</t>
    <phoneticPr fontId="5" type="noConversion"/>
  </si>
  <si>
    <t>＊時效：5個月又5日。</t>
    <phoneticPr fontId="5" type="noConversion"/>
  </si>
  <si>
    <t>＊預告發布日期（含預告方式及週期）：次年5月5日前以公務統計報表發布(預定發布時間如遇例假日則順延至次一工作日)。</t>
    <phoneticPr fontId="5" type="noConversion"/>
  </si>
  <si>
    <t>＊時效：5個月又5日。</t>
    <phoneticPr fontId="14" type="noConversion"/>
  </si>
  <si>
    <t>＊預告發布日期（含預告方式及週期）：年度終了後5個月又5日內以公務統計報表發布(預定發布時間如遇例假日則順延至次一工作日)。</t>
    <phoneticPr fontId="14" type="noConversion"/>
  </si>
  <si>
    <t>＊預告發布日期（含預告方式及週期）：年度終了後5個月又5日內以公務統計報表發布(預定發布時間如遇例假日則順延至次一工作日)。</t>
    <phoneticPr fontId="14" type="noConversion"/>
  </si>
  <si>
    <t>＊時效：5個月又5日。</t>
    <phoneticPr fontId="14" type="noConversion"/>
  </si>
  <si>
    <t>＊預告發布日期（含預告方式及週期）：年度終了後5個月又五日內以公務統計報表發布(預定發布時間如遇例假日則順延至次一工作日)。</t>
    <phoneticPr fontId="14" type="noConversion"/>
  </si>
  <si>
    <r>
      <t>4</t>
    </r>
    <r>
      <rPr>
        <sz val="11"/>
        <color theme="1"/>
        <rFont val="細明體"/>
        <family val="3"/>
        <charset val="136"/>
      </rPr>
      <t>月</t>
    </r>
    <r>
      <rPr>
        <sz val="11"/>
        <color theme="1"/>
        <rFont val="Times New Roman"/>
        <family val="1"/>
      </rPr>
      <t>7</t>
    </r>
    <r>
      <rPr>
        <sz val="11"/>
        <color theme="1"/>
        <rFont val="細明體"/>
        <family val="3"/>
        <charset val="136"/>
      </rPr>
      <t>日</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</si>
  <si>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</si>
  <si>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</si>
  <si>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池上鄉公所</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</si>
  <si>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</si>
  <si>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</si>
  <si>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</si>
  <si>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</si>
  <si>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</si>
  <si>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</si>
  <si>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</si>
  <si>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</si>
  <si>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</si>
  <si>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</si>
  <si>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</si>
  <si>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</si>
  <si>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</si>
  <si>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</si>
  <si>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</si>
  <si>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</si>
  <si>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</si>
  <si>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</si>
  <si>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</si>
  <si>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</si>
  <si>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</si>
  <si>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</si>
  <si>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</si>
  <si>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</si>
  <si>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</si>
  <si>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</si>
  <si>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</si>
  <si>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</si>
  <si>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</si>
  <si>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</si>
  <si>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</si>
  <si>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</si>
  <si>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</si>
  <si>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</si>
  <si>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</si>
  <si>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</si>
  <si>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</si>
  <si>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</si>
  <si>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</si>
  <si>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</si>
  <si>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</si>
  <si>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</si>
  <si>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</si>
  <si>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</si>
  <si>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</si>
  <si>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</si>
  <si>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</si>
  <si>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</si>
  <si>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</si>
  <si>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</si>
  <si>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</si>
  <si>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</si>
  <si>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</si>
  <si>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</si>
  <si>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</si>
  <si>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</si>
  <si>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</si>
  <si>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</si>
  <si>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</si>
  <si>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</si>
  <si>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</si>
  <si>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</si>
  <si>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</si>
  <si>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</si>
  <si>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</si>
  <si>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</si>
  <si>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</si>
  <si>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</si>
  <si>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</si>
  <si>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</si>
  <si>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</si>
  <si>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</si>
  <si>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</si>
  <si>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</si>
  <si>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</si>
  <si>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</si>
  <si>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</si>
  <si>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</si>
  <si>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</si>
  <si>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</si>
  <si>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</si>
  <si>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</si>
  <si>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</si>
  <si>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</si>
  <si>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</si>
  <si>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</si>
  <si>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</si>
  <si>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</si>
  <si>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</si>
  <si>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</si>
  <si>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</si>
  <si>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</si>
  <si>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</si>
  <si>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</si>
  <si>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</si>
  <si>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</si>
  <si>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</si>
  <si>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</si>
  <si>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</si>
  <si>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</si>
  <si>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</si>
  <si>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</si>
  <si>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</si>
  <si>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</si>
  <si>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</si>
  <si>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</si>
  <si>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</si>
  <si>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</si>
  <si>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</si>
  <si>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</si>
  <si>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</si>
  <si>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</si>
  <si>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</si>
  <si>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115   年  1  月  21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</si>
  <si>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</si>
  <si>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</si>
  <si>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</si>
  <si>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(114年12月)</t>
    <phoneticPr fontId="5" type="noConversion"/>
  </si>
  <si>
    <t>公  開  類</t>
  </si>
  <si>
    <t>編製機關</t>
  </si>
  <si>
    <t>清潔隊</t>
    <phoneticPr fontId="98" type="noConversion"/>
  </si>
  <si>
    <t>返回發布時間表</t>
    <phoneticPr fontId="5"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</si>
  <si>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</si>
  <si>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</si>
  <si>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</si>
  <si>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</si>
  <si>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9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</si>
  <si>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</si>
  <si>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</si>
  <si>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</si>
  <si>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</si>
  <si>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</si>
  <si>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</si>
  <si>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</si>
  <si>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</si>
  <si>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</si>
  <si>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</si>
  <si>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</si>
  <si>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</si>
  <si>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</si>
  <si>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</si>
  <si>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</si>
  <si>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</si>
  <si>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</si>
  <si>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</si>
  <si>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</si>
  <si>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</si>
  <si>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</si>
  <si>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</si>
  <si>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</si>
  <si>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</si>
  <si>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</si>
  <si>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</si>
  <si>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</si>
  <si>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</si>
  <si>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</si>
  <si>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填表</t>
  </si>
  <si>
    <t>審核</t>
  </si>
  <si>
    <t>業務主管人員</t>
  </si>
  <si>
    <t>主辦統計人員</t>
  </si>
  <si>
    <t>機關首長</t>
  </si>
  <si>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</si>
  <si>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</si>
  <si>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</si>
  <si>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t>
  </si>
  <si>
    <t>-</t>
    <phoneticPr fontId="14" type="noConversion"/>
  </si>
  <si>
    <t>其他金屬製品</t>
    <phoneticPr fontId="14" type="noConversion"/>
  </si>
  <si>
    <t>中華民國115年1月6日編製</t>
    <phoneticPr fontId="98" type="noConversion"/>
  </si>
  <si>
    <t xml:space="preserve"> 中華民國114年12月                      單位：公斤</t>
    <phoneticPr fontId="98" type="noConversion"/>
  </si>
  <si>
    <t xml:space="preserve"> 公　開　類 </t>
  </si>
  <si>
    <t>清潔隊</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</si>
  <si>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</si>
  <si>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</si>
  <si>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</si>
  <si>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</si>
  <si>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</si>
  <si>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</si>
  <si>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項  目  別</t>
    <phoneticPr fontId="5" type="noConversion"/>
  </si>
  <si>
    <t>一般垃圾</t>
    <phoneticPr fontId="5" type="noConversion"/>
  </si>
  <si>
    <t>廚　　餘</t>
    <phoneticPr fontId="5" type="noConversion"/>
  </si>
  <si>
    <t>事業員工
生活垃圾</t>
    <phoneticPr fontId="5" type="noConversion"/>
  </si>
  <si>
    <t>產生量</t>
    <phoneticPr fontId="5" type="noConversion"/>
  </si>
  <si>
    <t>總計</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</si>
  <si>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</si>
  <si>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</si>
  <si>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</si>
  <si>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</si>
  <si>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　　本月產生垃圾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</si>
  <si>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</si>
  <si>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</si>
  <si>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</si>
  <si>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</si>
  <si>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</si>
  <si>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</si>
  <si>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</si>
  <si>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回收再利用</t>
    <phoneticPr fontId="23" type="noConversion"/>
  </si>
  <si>
    <t>堆  肥</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</si>
  <si>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</si>
  <si>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</si>
  <si>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</si>
  <si>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</si>
  <si>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</si>
  <si>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</si>
  <si>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</si>
  <si>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</si>
  <si>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</si>
  <si>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 xml:space="preserve"> 中華民國　114　年　12　月                                  單位：公噸</t>
    <phoneticPr fontId="23" type="noConversion"/>
  </si>
  <si>
    <t>中華民國115 年01 月 05日編製</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</si>
  <si>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</si>
  <si>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</si>
  <si>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建設課</t>
    <phoneticPr fontId="5" type="noConversion"/>
  </si>
  <si>
    <t>回發布時間表</t>
  </si>
  <si>
    <t>季  報</t>
    <phoneticPr fontId="5" type="noConversion"/>
  </si>
  <si>
    <r>
      <t>每季終了</t>
    </r>
    <r>
      <rPr>
        <sz val="13"/>
        <rFont val="Times New Roman"/>
        <family val="1"/>
      </rPr>
      <t>20</t>
    </r>
    <r>
      <rPr>
        <sz val="13"/>
        <rFont val="標楷體"/>
        <family val="4"/>
        <charset val="136"/>
      </rPr>
      <t>日內編報</t>
    </r>
    <phoneticPr fontId="5" type="noConversion"/>
  </si>
  <si>
    <t>表號</t>
    <phoneticPr fontId="5" type="noConversion"/>
  </si>
  <si>
    <t>臺東縣池上鄉停車位概況-都市計畫區內路外</t>
  </si>
  <si>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</si>
  <si>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</si>
  <si>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</si>
  <si>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</si>
  <si>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</si>
  <si>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</si>
  <si>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</si>
  <si>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</si>
  <si>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</si>
  <si>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</si>
  <si>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平面</t>
    <phoneticPr fontId="5" type="noConversion"/>
  </si>
  <si>
    <t>立體</t>
    <phoneticPr fontId="5" type="noConversion"/>
  </si>
  <si>
    <t>總    計</t>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</si>
  <si>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</si>
  <si>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</si>
  <si>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</si>
  <si>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主辦業務人員</t>
    <phoneticPr fontId="5" type="noConversion"/>
  </si>
  <si>
    <t>機關長官</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</si>
  <si>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</si>
  <si>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</si>
  <si>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</si>
  <si>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</si>
  <si>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</si>
  <si>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中華民國114年第4季</t>
    <phoneticPr fontId="5" type="noConversion"/>
  </si>
  <si>
    <t>2522-14-03-3</t>
    <phoneticPr fontId="5" type="noConversion"/>
  </si>
  <si>
    <t>(114年第四季)</t>
    <phoneticPr fontId="5" type="noConversion"/>
  </si>
  <si>
    <t>公 開 類</t>
    <phoneticPr fontId="5" type="noConversion"/>
  </si>
  <si>
    <t>季   報</t>
    <phoneticPr fontId="5" type="noConversion"/>
  </si>
  <si>
    <t>每季終了後20日內編報</t>
    <phoneticPr fontId="5" type="noConversion"/>
  </si>
  <si>
    <t>表    號</t>
    <phoneticPr fontId="5" type="noConversion"/>
  </si>
  <si>
    <t>2522-14-04-3</t>
    <phoneticPr fontId="5" type="noConversion"/>
  </si>
  <si>
    <t>停車位概況－路邊停車位</t>
    <phoneticPr fontId="5" type="noConversion"/>
  </si>
  <si>
    <t>項目</t>
    <phoneticPr fontId="5" type="noConversion"/>
  </si>
  <si>
    <t>合計</t>
    <phoneticPr fontId="5" type="noConversion"/>
  </si>
  <si>
    <t>收費</t>
    <phoneticPr fontId="5" type="noConversion"/>
  </si>
  <si>
    <t>不收費</t>
    <phoneticPr fontId="5" type="noConversion"/>
  </si>
  <si>
    <t>計時</t>
    <phoneticPr fontId="5" type="noConversion"/>
  </si>
  <si>
    <t>計次</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</si>
  <si>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</si>
  <si>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</si>
  <si>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</si>
  <si>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</si>
  <si>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</si>
  <si>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</si>
  <si>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</si>
  <si>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</si>
  <si>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</si>
  <si>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</si>
  <si>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</si>
  <si>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中華民國   114 年  第 4  季</t>
    <phoneticPr fontId="5" type="noConversion"/>
  </si>
  <si>
    <t>中華民國  114 年 12  月 27  日編製</t>
    <phoneticPr fontId="5" type="noConversion"/>
  </si>
  <si>
    <t>2522-14-05-3</t>
    <phoneticPr fontId="5" type="noConversion"/>
  </si>
  <si>
    <t>單位：車位</t>
  </si>
  <si>
    <t>項目別</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</si>
  <si>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</si>
  <si>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</si>
  <si>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</si>
  <si>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</si>
  <si>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</si>
  <si>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計畫區內</t>
    <phoneticPr fontId="5" type="noConversion"/>
  </si>
  <si>
    <t>計畫區外</t>
    <phoneticPr fontId="5" type="noConversion"/>
  </si>
  <si>
    <t>中華民國 114  年 12  月 27  日編製</t>
    <phoneticPr fontId="5" type="noConversion"/>
  </si>
  <si>
    <t xml:space="preserve">          2.本表資料不含省(市)級風景遊樂區停車位。</t>
    <phoneticPr fontId="5" type="noConversion"/>
  </si>
  <si>
    <t>臺東縣池上鄉停車位概況－路外身心障礙專用停車位</t>
    <phoneticPr fontId="5" type="noConversion"/>
  </si>
  <si>
    <t>中華民國  114  年 第  4  季底</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</si>
  <si>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</si>
  <si>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每季終了35日內編報</t>
    <phoneticPr fontId="5" type="noConversion"/>
  </si>
  <si>
    <t>2522-14-07-3</t>
    <phoneticPr fontId="5" type="noConversion"/>
  </si>
  <si>
    <t>臺東縣池上鄉停車位概況－路邊身心障礙專用停車位</t>
  </si>
  <si>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</si>
  <si>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</si>
  <si>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</si>
  <si>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</si>
  <si>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4</t>
    </r>
    <r>
      <rPr>
        <sz val="14"/>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</si>
  <si>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</si>
  <si>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</si>
  <si>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</si>
  <si>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2522-14-08-3</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</si>
  <si>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</si>
  <si>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</si>
  <si>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</si>
  <si>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</si>
  <si>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</si>
  <si>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</si>
  <si>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</si>
  <si>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機</t>
    </r>
    <r>
      <rPr>
        <sz val="12"/>
        <color indexed="8"/>
        <rFont val="Times New Roman"/>
        <family val="1"/>
      </rPr>
      <t xml:space="preserve">   </t>
    </r>
    <r>
      <rPr>
        <sz val="12"/>
        <color indexed="8"/>
        <rFont val="標楷體"/>
        <family val="4"/>
        <charset val="136"/>
      </rPr>
      <t>車</t>
    </r>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</si>
  <si>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</si>
  <si>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</si>
  <si>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</si>
  <si>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池上鄉停車位概況－路外電動車專用停車位 </t>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</si>
  <si>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</si>
  <si>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 年12 月27 日編製</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</si>
  <si>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</si>
  <si>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</si>
  <si>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</si>
  <si>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</si>
  <si>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</si>
  <si>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</si>
  <si>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</si>
  <si>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</si>
  <si>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</si>
  <si>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</si>
  <si>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</si>
  <si>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</si>
  <si>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</si>
  <si>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</si>
  <si>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114年 12 月 27 日編製</t>
    <phoneticPr fontId="5" type="noConversion"/>
  </si>
  <si>
    <t>20623-05-07-3</t>
    <phoneticPr fontId="5" type="noConversion"/>
  </si>
  <si>
    <t xml:space="preserve">臺東縣池上鄉孕婦及育有六歲以下兒童者停車位概況 </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</si>
  <si>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</si>
  <si>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</si>
  <si>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</si>
  <si>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</si>
  <si>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</si>
  <si>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</si>
  <si>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</si>
  <si>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</si>
  <si>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</si>
  <si>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</si>
  <si>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</si>
  <si>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</si>
  <si>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 xml:space="preserve">      </t>
    </r>
    <r>
      <rPr>
        <sz val="14"/>
        <rFont val="細明體"/>
        <family val="3"/>
        <charset val="136"/>
      </rPr>
      <t>清潔隊</t>
    </r>
    <phoneticPr fontId="5" type="noConversion"/>
  </si>
  <si>
    <t>公  開  類</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</si>
  <si>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</si>
  <si>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</si>
  <si>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1139-07-01-3</t>
    <phoneticPr fontId="5" type="noConversion"/>
  </si>
  <si>
    <t>半  年  報</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</si>
  <si>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</si>
  <si>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</si>
  <si>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</si>
  <si>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 單位:人 </t>
    <phoneticPr fontId="5" type="noConversion"/>
  </si>
  <si>
    <t>三、本縣市環境保護單位</t>
    <phoneticPr fontId="5" type="noConversion"/>
  </si>
  <si>
    <t>單位:人</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</si>
  <si>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</si>
  <si>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</si>
  <si>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</si>
  <si>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</si>
  <si>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</si>
  <si>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</si>
  <si>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</si>
  <si>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總
計</t>
    <phoneticPr fontId="5" type="noConversion"/>
  </si>
  <si>
    <t>清   運   單   位</t>
    <phoneticPr fontId="5" type="noConversion"/>
  </si>
  <si>
    <t>處   理   單   位</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</si>
  <si>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</si>
  <si>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</si>
  <si>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</si>
  <si>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</si>
  <si>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</si>
  <si>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</si>
  <si>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</si>
  <si>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</si>
  <si>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</si>
  <si>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 xml:space="preserve">一、環境保護局                                                                     單位:人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</si>
  <si>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</si>
  <si>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</si>
  <si>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</si>
  <si>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</si>
  <si>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</si>
  <si>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</si>
  <si>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</si>
  <si>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</si>
  <si>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</si>
  <si>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</si>
  <si>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</si>
  <si>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</si>
  <si>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</si>
  <si>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</si>
  <si>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</si>
  <si>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</si>
  <si>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</si>
  <si>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</si>
  <si>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</si>
  <si>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</si>
  <si>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</si>
  <si>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</si>
  <si>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</si>
  <si>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</si>
  <si>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</si>
  <si>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</si>
  <si>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</si>
  <si>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</si>
  <si>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</si>
  <si>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</si>
  <si>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</si>
  <si>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</si>
  <si>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業務主管人員</t>
    <phoneticPr fontId="5" type="noConversion"/>
  </si>
  <si>
    <t xml:space="preserve">         隊員</t>
    <phoneticPr fontId="5"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</si>
  <si>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</si>
  <si>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</si>
  <si>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</si>
  <si>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</si>
  <si>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</si>
  <si>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</si>
  <si>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</si>
  <si>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</si>
  <si>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</si>
  <si>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</si>
  <si>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</si>
  <si>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</si>
  <si>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</si>
  <si>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</si>
  <si>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</si>
  <si>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</si>
  <si>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</si>
  <si>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</si>
  <si>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中華民國</t>
    </r>
    <r>
      <rPr>
        <sz val="12"/>
        <rFont val="Times New Roman"/>
        <family val="1"/>
      </rPr>
      <t xml:space="preserve">    115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12   </t>
    </r>
    <r>
      <rPr>
        <sz val="12"/>
        <rFont val="標楷體"/>
        <family val="4"/>
        <charset val="136"/>
      </rPr>
      <t>日編製</t>
    </r>
    <phoneticPr fontId="5" type="noConversion"/>
  </si>
  <si>
    <t xml:space="preserve">                             中華民國114年12月底</t>
    <phoneticPr fontId="5" type="noConversion"/>
  </si>
  <si>
    <t xml:space="preserve">中華民國  114   年   12  月底    </t>
    <phoneticPr fontId="5" type="noConversion"/>
  </si>
  <si>
    <t xml:space="preserve">  中華民國 114   年   12  月底       </t>
    <phoneticPr fontId="5" type="noConversion"/>
  </si>
  <si>
    <t>(114年下半年度)</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</si>
  <si>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</si>
  <si>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2  月  5  日編製</t>
    <phoneticPr fontId="5" type="noConversion"/>
  </si>
  <si>
    <t>(115年1月)</t>
    <phoneticPr fontId="5" type="noConversion"/>
  </si>
  <si>
    <t xml:space="preserve"> 中華民國115年1月                      單位：公斤</t>
    <phoneticPr fontId="98" type="noConversion"/>
  </si>
  <si>
    <t>中華民國115年2月5日編製</t>
    <phoneticPr fontId="98" type="noConversion"/>
  </si>
  <si>
    <t xml:space="preserve"> 中華民國　115　年　1　月                                  單位：公噸</t>
    <phoneticPr fontId="23" type="noConversion"/>
  </si>
  <si>
    <t>中華民國115 年02 月 05日編製</t>
    <phoneticPr fontId="5" type="noConversion"/>
  </si>
  <si>
    <t>(114年1月)</t>
  </si>
  <si>
    <t>台東縣池上鄉列冊需關懷獨居老人人數及服務狀況</t>
  </si>
  <si>
    <t>編制機關  社會課</t>
    <phoneticPr fontId="5" type="noConversion"/>
  </si>
  <si>
    <t xml:space="preserve">表號  </t>
    <phoneticPr fontId="5" type="noConversion"/>
  </si>
  <si>
    <t>10730-04-07-3</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</si>
  <si>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</si>
  <si>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</si>
  <si>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</si>
  <si>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</si>
  <si>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</si>
  <si>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</si>
  <si>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</si>
  <si>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</si>
  <si>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</si>
  <si>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</si>
  <si>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</si>
  <si>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</si>
  <si>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</si>
  <si>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</si>
  <si>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</si>
  <si>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</si>
  <si>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</si>
  <si>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</si>
  <si>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</si>
  <si>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</si>
  <si>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</si>
  <si>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</si>
  <si>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中華民國114年第4季(10-12月)</t>
    <phoneticPr fontId="5" type="noConversion"/>
  </si>
  <si>
    <t>中華民國 115年 1月 6日編製</t>
    <phoneticPr fontId="5" type="noConversion"/>
  </si>
  <si>
    <t>建設課</t>
    <phoneticPr fontId="23" type="noConversion"/>
  </si>
  <si>
    <t>年  度  報</t>
  </si>
  <si>
    <t>年度終了後2月內填報</t>
  </si>
  <si>
    <t>表    號</t>
  </si>
  <si>
    <t xml:space="preserve"> 20535-09-01-3</t>
    <phoneticPr fontId="14" type="noConversion"/>
  </si>
  <si>
    <t>臺東縣池上鄉治山防災整體治理工程</t>
  </si>
  <si>
    <t>臺東縣池上鄉治山防災整體治理工程(續)</t>
  </si>
  <si>
    <t xml:space="preserve"> </t>
  </si>
  <si>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</si>
  <si>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</si>
  <si>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</si>
  <si>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</si>
  <si>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</si>
  <si>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</si>
  <si>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</si>
  <si>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</si>
  <si>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</si>
  <si>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</si>
  <si>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</si>
  <si>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</si>
  <si>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</si>
  <si>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</si>
  <si>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</si>
  <si>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</si>
  <si>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</si>
  <si>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</si>
  <si>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</si>
  <si>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</si>
  <si>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</si>
  <si>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 xml:space="preserve"> 填表</t>
  </si>
  <si>
    <t xml:space="preserve"> 機關首長</t>
  </si>
  <si>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</si>
  <si>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</si>
  <si>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中華民國   114   年度</t>
    <phoneticPr fontId="23" type="noConversion"/>
  </si>
  <si>
    <t>中華民國   114     年度</t>
    <phoneticPr fontId="23" type="noConversion"/>
  </si>
  <si>
    <t>中華民國  113  年 2  月 24  日編製</t>
    <phoneticPr fontId="5" type="noConversion"/>
  </si>
  <si>
    <t>(114年)</t>
    <phoneticPr fontId="5" type="noConversion"/>
  </si>
  <si>
    <t>臺東縣池上鄉農路改善及維護工程</t>
    <phoneticPr fontId="14" type="noConversion"/>
  </si>
  <si>
    <t xml:space="preserve"> 20329-02-01-3</t>
    <phoneticPr fontId="14" type="noConversion"/>
  </si>
  <si>
    <t>無</t>
    <phoneticPr fontId="14" type="noConversion"/>
  </si>
  <si>
    <t>道路總長度</t>
    <phoneticPr fontId="14" type="noConversion"/>
  </si>
  <si>
    <t>總工程費(案 經 費 來 源 分)</t>
    <phoneticPr fontId="14" type="noConversion"/>
  </si>
  <si>
    <t>單位：道路長度-公里</t>
    <phoneticPr fontId="14" type="noConversion"/>
  </si>
  <si>
    <t>總工程費-新台幣元</t>
    <phoneticPr fontId="14" type="noConversion"/>
  </si>
  <si>
    <t>改善</t>
    <phoneticPr fontId="14" type="noConversion"/>
  </si>
  <si>
    <t>維護</t>
    <phoneticPr fontId="14" type="noConversion"/>
  </si>
  <si>
    <t>總計</t>
  </si>
  <si>
    <t>總計</t>
    <phoneticPr fontId="14" type="noConversion"/>
  </si>
  <si>
    <t>中央</t>
    <phoneticPr fontId="14" type="noConversion"/>
  </si>
  <si>
    <t>縣 (市)</t>
    <phoneticPr fontId="14" type="noConversion"/>
  </si>
  <si>
    <t>其他</t>
    <phoneticPr fontId="14" type="noConversion"/>
  </si>
  <si>
    <t>中華民國  115  年 2 月 24  日編製</t>
    <phoneticPr fontId="14" type="noConversion"/>
  </si>
  <si>
    <t>臺東縣池上鄉天然災害水土保持設施損失情形</t>
    <phoneticPr fontId="14" type="noConversion"/>
  </si>
  <si>
    <t xml:space="preserve"> 11260-02-04-3</t>
    <phoneticPr fontId="14" type="noConversion"/>
  </si>
  <si>
    <t>災害種類</t>
    <phoneticPr fontId="14" type="noConversion"/>
  </si>
  <si>
    <t>(災害名稱)</t>
    <phoneticPr fontId="14" type="noConversion"/>
  </si>
  <si>
    <t>地震</t>
    <phoneticPr fontId="14" type="noConversion"/>
  </si>
  <si>
    <t>合計</t>
  </si>
  <si>
    <t>合計(災害名稱)</t>
    <phoneticPr fontId="5" type="noConversion"/>
  </si>
  <si>
    <t>颱風</t>
    <phoneticPr fontId="14" type="noConversion"/>
  </si>
  <si>
    <t>合計(災害名稱)</t>
    <phoneticPr fontId="14" type="noConversion"/>
  </si>
  <si>
    <t>水災</t>
    <phoneticPr fontId="14" type="noConversion"/>
  </si>
  <si>
    <t>其他災害</t>
    <phoneticPr fontId="14" type="noConversion"/>
  </si>
  <si>
    <t>發生時間</t>
    <phoneticPr fontId="14" type="noConversion"/>
  </si>
  <si>
    <t>搶修(復健)經費</t>
    <phoneticPr fontId="14" type="noConversion"/>
  </si>
  <si>
    <t>農路</t>
    <phoneticPr fontId="14" type="noConversion"/>
  </si>
  <si>
    <t>治山防災設施</t>
    <phoneticPr fontId="14" type="noConversion"/>
  </si>
  <si>
    <t>一般水土保持設施</t>
    <phoneticPr fontId="14" type="noConversion"/>
  </si>
  <si>
    <t>備註</t>
  </si>
  <si>
    <t>備註</t>
    <phoneticPr fontId="14" type="noConversion"/>
  </si>
  <si>
    <t xml:space="preserve"> 機關首長</t>
    <phoneticPr fontId="14" type="noConversion"/>
  </si>
  <si>
    <t>中華民國  113  年 2 月 24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</si>
  <si>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</si>
  <si>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3  月  4  日編製</t>
    <phoneticPr fontId="5" type="noConversion"/>
  </si>
  <si>
    <t>(115年2月)</t>
    <phoneticPr fontId="5" type="noConversion"/>
  </si>
  <si>
    <t xml:space="preserve"> 中華民國115年2月                      單位：公斤</t>
    <phoneticPr fontId="98" type="noConversion"/>
  </si>
  <si>
    <t>中華民國115年3月5日編製</t>
    <phoneticPr fontId="98" type="noConversion"/>
  </si>
  <si>
    <t xml:space="preserve"> 中華民國　115　年　2　月                                  單位：公噸</t>
    <phoneticPr fontId="23" type="noConversion"/>
  </si>
  <si>
    <t>11251-01-03-3</t>
    <phoneticPr fontId="5" type="noConversion"/>
  </si>
  <si>
    <t>中華民國115 年03 月 03日編製</t>
    <phoneticPr fontId="5" type="noConversion"/>
  </si>
  <si>
    <t>(114年2月)</t>
  </si>
  <si>
    <t>公開類</t>
  </si>
  <si>
    <t>年度報</t>
    <phoneticPr fontId="100" type="noConversion"/>
  </si>
  <si>
    <t>每年終了後2個月內編送</t>
    <phoneticPr fontId="100" type="noConversion"/>
  </si>
  <si>
    <t>池上鄉推行社區發展工作概況</t>
    <phoneticPr fontId="5" type="noConversion"/>
  </si>
  <si>
    <t>池上鄉推行社區發展工作概況（續）</t>
    <phoneticPr fontId="5" type="noConversion"/>
  </si>
  <si>
    <t>鄉鎮市區</t>
  </si>
  <si>
    <t>社區發展協會數</t>
    <phoneticPr fontId="100"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</si>
  <si>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</si>
  <si>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</si>
  <si>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100" type="noConversion"/>
  </si>
  <si>
    <t>社區發展協會會員數</t>
    <phoneticPr fontId="100" type="noConversion"/>
  </si>
  <si>
    <t>設置社區生產建設基金</t>
    <phoneticPr fontId="100" type="noConversion"/>
  </si>
  <si>
    <t>實際使用經費(元)</t>
  </si>
  <si>
    <t>社區活動中心(幢)</t>
  </si>
  <si>
    <t>社區發展工作項目</t>
    <phoneticPr fontId="5" type="noConversion"/>
  </si>
  <si>
    <t>合計</t>
    <phoneticPr fontId="100" type="noConversion"/>
  </si>
  <si>
    <t>理事長</t>
  </si>
  <si>
    <t>理事(不含理事長)</t>
    <phoneticPr fontId="100" type="noConversion"/>
  </si>
  <si>
    <t>監事</t>
    <phoneticPr fontId="100" type="noConversion"/>
  </si>
  <si>
    <t>合  計</t>
    <phoneticPr fontId="100"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</si>
  <si>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</si>
  <si>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</si>
  <si>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100" type="noConversion"/>
  </si>
  <si>
    <t>社區內部組織</t>
    <phoneticPr fontId="100" type="noConversion"/>
  </si>
  <si>
    <t>辦理社區照顧關懷據點</t>
    <phoneticPr fontId="100" type="noConversion"/>
  </si>
  <si>
    <t>社區
圖書室</t>
    <phoneticPr fontId="5" type="noConversion"/>
  </si>
  <si>
    <t>社區
刊物</t>
    <phoneticPr fontId="100" type="noConversion"/>
  </si>
  <si>
    <t>服務成果</t>
    <phoneticPr fontId="100" type="noConversion"/>
  </si>
  <si>
    <t>男</t>
  </si>
  <si>
    <t>女</t>
  </si>
  <si>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</si>
  <si>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</si>
  <si>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</si>
  <si>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100" type="noConversion"/>
  </si>
  <si>
    <t>辦理社區觀摩</t>
  </si>
  <si>
    <t>社區長壽俱樂部</t>
    <phoneticPr fontId="100" type="noConversion"/>
  </si>
  <si>
    <t>社區成長教室</t>
    <phoneticPr fontId="100" type="noConversion"/>
  </si>
  <si>
    <t>社區守望相助隊</t>
    <phoneticPr fontId="100" type="noConversion"/>
  </si>
  <si>
    <t>社區民俗藝文康樂班隊</t>
    <phoneticPr fontId="100" type="noConversion"/>
  </si>
  <si>
    <t>社區志願服務</t>
    <phoneticPr fontId="100" type="noConversion"/>
  </si>
  <si>
    <t>福利服務或活動</t>
    <phoneticPr fontId="100" type="noConversion"/>
  </si>
  <si>
    <r>
      <t>其他
服務</t>
    </r>
    <r>
      <rPr>
        <sz val="12"/>
        <rFont val="Times New Roman"/>
        <family val="1"/>
      </rPr>
      <t xml:space="preserve">  </t>
    </r>
    <phoneticPr fontId="5" type="noConversion"/>
  </si>
  <si>
    <t>團隊</t>
    <phoneticPr fontId="100" type="noConversion"/>
  </si>
  <si>
    <t>志工數</t>
    <phoneticPr fontId="100" type="noConversion"/>
  </si>
  <si>
    <t>男</t>
    <phoneticPr fontId="100" type="noConversion"/>
  </si>
  <si>
    <t>女</t>
    <phoneticPr fontId="100"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</si>
  <si>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</si>
  <si>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</si>
  <si>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</si>
  <si>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</si>
  <si>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</si>
  <si>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</si>
  <si>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</si>
  <si>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</si>
  <si>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</si>
  <si>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</si>
  <si>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</si>
  <si>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</si>
  <si>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100" type="noConversion"/>
  </si>
  <si>
    <t>主辦統計人員</t>
    <phoneticPr fontId="42" type="noConversion"/>
  </si>
  <si>
    <t>資料來源：依據各公所轄內已成立社區發展協會所報工作概況資料審核彙編。</t>
    <phoneticPr fontId="100"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</si>
  <si>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</si>
  <si>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</si>
  <si>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114年 </t>
    <phoneticPr fontId="5" type="noConversion"/>
  </si>
  <si>
    <t>中華民國114　年</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</si>
  <si>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t>
    </r>
    <r>
      <rPr>
        <sz val="12"/>
        <rFont val="標楷體"/>
        <family val="4"/>
        <charset val="136"/>
      </rPr>
      <t>處。</t>
    </r>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</si>
  <si>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</si>
  <si>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4  月  13  日編製</t>
    <phoneticPr fontId="5" type="noConversion"/>
  </si>
  <si>
    <t>(115年3月)</t>
  </si>
  <si>
    <t xml:space="preserve"> 中華民國115年3月                      單位：公斤</t>
    <phoneticPr fontId="98" type="noConversion"/>
  </si>
  <si>
    <t>中華民國115年4月09日編製</t>
    <phoneticPr fontId="98" type="noConversion"/>
  </si>
  <si>
    <t xml:space="preserve"> 中華民國　115　年　3　月                                  單位：公噸</t>
    <phoneticPr fontId="23" type="noConversion"/>
  </si>
  <si>
    <t>中華民國115 年04 月 09日編製</t>
    <phoneticPr fontId="5" type="noConversion"/>
  </si>
  <si>
    <t>(114年3月)</t>
    <phoneticPr fontId="5" type="noConversion"/>
  </si>
  <si>
    <t>中華民國115年第1季</t>
    <phoneticPr fontId="5" type="noConversion"/>
  </si>
  <si>
    <t>(115年第一季)</t>
    <phoneticPr fontId="5" type="noConversion"/>
  </si>
  <si>
    <t xml:space="preserve">                          中華民國   115 年  第 1  季</t>
    <phoneticPr fontId="5" type="noConversion"/>
  </si>
  <si>
    <t>中華民國  115 年 4  月 13  日編製</t>
    <phoneticPr fontId="5" type="noConversion"/>
  </si>
  <si>
    <t>中華民國  115  年 第  1  季底</t>
    <phoneticPr fontId="5" type="noConversion"/>
  </si>
  <si>
    <t>中華民國 115  年 4  月 13  日編製</t>
    <phoneticPr fontId="5" type="noConversion"/>
  </si>
  <si>
    <r>
      <rPr>
        <sz val="14"/>
        <rFont val="Times New Roman"/>
        <family val="1"/>
      </rPr>
      <t xml:space="preserve">                   </t>
    </r>
    <r>
      <rPr>
        <sz val="14"/>
        <rFont val="標楷體"/>
        <family val="4"/>
        <charset val="136"/>
      </rPr>
      <t>中華民國</t>
    </r>
    <r>
      <rPr>
        <sz val="14"/>
        <rFont val="Times New Roman"/>
        <family val="1"/>
      </rPr>
      <t>115</t>
    </r>
    <r>
      <rPr>
        <sz val="14"/>
        <rFont val="標楷體"/>
        <family val="4"/>
        <charset val="136"/>
      </rPr>
      <t>年第</t>
    </r>
    <r>
      <rPr>
        <sz val="14"/>
        <rFont val="Times New Roman"/>
        <family val="1"/>
      </rPr>
      <t>1</t>
    </r>
    <r>
      <rPr>
        <sz val="14"/>
        <rFont val="標楷體"/>
        <family val="4"/>
        <charset val="136"/>
      </rPr>
      <t>季</t>
    </r>
    <phoneticPr fontId="5" type="noConversion"/>
  </si>
  <si>
    <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</si>
  <si>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 年04 月13 日編製</t>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</si>
  <si>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</si>
  <si>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r>
      <rPr>
        <sz val="14"/>
        <color indexed="8"/>
        <rFont val="標楷體"/>
        <family val="4"/>
        <charset val="136"/>
      </rPr>
      <t>中華民國</t>
    </r>
    <r>
      <rPr>
        <sz val="14"/>
        <color indexed="8"/>
        <rFont val="Times New Roman"/>
        <family val="1"/>
      </rPr>
      <t xml:space="preserve">     115</t>
    </r>
    <r>
      <rPr>
        <sz val="14"/>
        <color indexed="8"/>
        <rFont val="標楷體"/>
        <family val="4"/>
        <charset val="136"/>
      </rPr>
      <t>年第</t>
    </r>
    <r>
      <rPr>
        <sz val="14"/>
        <color indexed="8"/>
        <rFont val="Times New Roman"/>
        <family val="1"/>
      </rPr>
      <t xml:space="preserve">   1</t>
    </r>
    <r>
      <rPr>
        <sz val="14"/>
        <color indexed="8"/>
        <rFont val="標楷體"/>
        <family val="4"/>
        <charset val="136"/>
      </rPr>
      <t>季</t>
    </r>
    <phoneticPr fontId="5" type="noConversion"/>
  </si>
  <si>
    <t>中華民國  115年 04 月 13 日編製</t>
    <phoneticPr fontId="5" type="noConversion"/>
  </si>
  <si>
    <t>公　開　類</t>
    <phoneticPr fontId="5" type="noConversion"/>
  </si>
  <si>
    <t>民政課</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</si>
  <si>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</si>
  <si>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</si>
  <si>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3311-04-01-3</t>
    <phoneticPr fontId="23"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</si>
  <si>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</si>
  <si>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</si>
  <si>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</si>
  <si>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</si>
  <si>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</si>
  <si>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</si>
  <si>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</si>
  <si>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</si>
  <si>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</si>
  <si>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</si>
  <si>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</si>
  <si>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</si>
  <si>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</si>
  <si>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</si>
  <si>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</si>
  <si>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</si>
  <si>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</si>
  <si>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</si>
  <si>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</si>
  <si>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</si>
  <si>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</si>
  <si>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</si>
  <si>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</si>
  <si>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</si>
  <si>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</si>
  <si>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</si>
  <si>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</si>
  <si>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</si>
  <si>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</si>
  <si>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</si>
  <si>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</si>
  <si>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</si>
  <si>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</si>
  <si>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114  年</t>
    <phoneticPr fontId="5" type="noConversion"/>
  </si>
  <si>
    <t>臺東縣辦理調解業務概況</t>
    <phoneticPr fontId="14" type="noConversion"/>
  </si>
  <si>
    <r>
      <t>年</t>
    </r>
    <r>
      <rPr>
        <sz val="14"/>
        <rFont val="Times New Roman"/>
        <family val="1"/>
      </rPr>
      <t xml:space="preserve">            </t>
    </r>
    <r>
      <rPr>
        <sz val="14"/>
        <rFont val="標楷體"/>
        <family val="4"/>
        <charset val="136"/>
      </rPr>
      <t>報</t>
    </r>
    <phoneticPr fontId="146" type="noConversion"/>
  </si>
  <si>
    <t>每年終了後2個月內編報</t>
  </si>
  <si>
    <t>3311-04-02-3</t>
    <phoneticPr fontId="23" type="noConversion"/>
  </si>
  <si>
    <t>臺東縣池上鄉調解委員會組織概況</t>
    <phoneticPr fontId="14"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</si>
  <si>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</si>
  <si>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</si>
  <si>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</si>
  <si>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</si>
  <si>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</si>
  <si>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</si>
  <si>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</si>
  <si>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</si>
  <si>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</si>
  <si>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</si>
  <si>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</si>
  <si>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</si>
  <si>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</si>
  <si>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</si>
  <si>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</si>
  <si>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</si>
  <si>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</si>
  <si>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</si>
  <si>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</si>
  <si>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</si>
  <si>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</si>
  <si>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</si>
  <si>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</si>
  <si>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</si>
  <si>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</si>
  <si>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</si>
  <si>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</si>
  <si>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　東河鄉</t>
    <phoneticPr fontId="5" type="noConversion"/>
  </si>
  <si>
    <t>備註</t>
    <phoneticPr fontId="5" type="noConversion"/>
  </si>
  <si>
    <t xml:space="preserve">                 中 華 民 國 114 年度</t>
    <phoneticPr fontId="5" type="noConversion"/>
  </si>
  <si>
    <t>公開類</t>
    <phoneticPr fontId="5" type="noConversion"/>
  </si>
  <si>
    <t>編製機關</t>
    <phoneticPr fontId="23" type="noConversion"/>
  </si>
  <si>
    <t>民政課</t>
    <phoneticPr fontId="23" type="noConversion"/>
  </si>
  <si>
    <t>年報</t>
    <phoneticPr fontId="146"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</si>
  <si>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</si>
  <si>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</si>
  <si>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</si>
  <si>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</si>
  <si>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</si>
  <si>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</si>
  <si>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</si>
  <si>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</si>
  <si>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</si>
  <si>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</si>
  <si>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</si>
  <si>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</si>
  <si>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</si>
  <si>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</si>
  <si>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</si>
  <si>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r>
      <t xml:space="preserve">成立比率
</t>
    </r>
    <r>
      <rPr>
        <sz val="12"/>
        <rFont val="Times New Roman"/>
        <family val="1"/>
      </rPr>
      <t>(%)</t>
    </r>
    <phoneticPr fontId="23" type="noConversion"/>
  </si>
  <si>
    <t>池上鄉</t>
    <phoneticPr fontId="14" type="noConversion"/>
  </si>
  <si>
    <t>備  註</t>
    <phoneticPr fontId="5" type="noConversion"/>
  </si>
  <si>
    <t>機關首長</t>
    <phoneticPr fontId="23" type="noConversion"/>
  </si>
  <si>
    <t>資料來源：依據本所業務登記資料彙編。</t>
    <phoneticPr fontId="23"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</si>
  <si>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</si>
  <si>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</si>
  <si>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中華民國　115　年　2　月　10　日編製</t>
    <phoneticPr fontId="5" type="noConversion"/>
  </si>
  <si>
    <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115</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</si>
  <si>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115   年  5  月  6  日編製</t>
    <phoneticPr fontId="5" type="noConversion"/>
  </si>
  <si>
    <t>(115年4月)</t>
  </si>
  <si>
    <t xml:space="preserve"> 中華民國115年4月                      單位：公斤</t>
    <phoneticPr fontId="98" type="noConversion"/>
  </si>
  <si>
    <t>中華民國115年5月06日編製</t>
    <phoneticPr fontId="98" type="noConversion"/>
  </si>
  <si>
    <t xml:space="preserve"> 公　開　類 </t>
    <phoneticPr fontId="14" type="noConversion"/>
  </si>
  <si>
    <t xml:space="preserve"> 中華民國　115　年　4　月                                  單位：公噸</t>
    <phoneticPr fontId="23" type="noConversion"/>
  </si>
  <si>
    <t>中華民國115 年05 月 04日編製</t>
    <phoneticPr fontId="5" type="noConversion"/>
  </si>
  <si>
    <t>(114年4月)</t>
  </si>
  <si>
    <t>中華民國115年第1季(1-3月)</t>
    <phoneticPr fontId="5" type="noConversion"/>
  </si>
  <si>
    <t>中華民國 115年 4月16日編製</t>
    <phoneticPr fontId="5" type="noConversion"/>
  </si>
  <si>
    <t xml:space="preserve"> 公  開  類</t>
    <phoneticPr fontId="5" type="noConversion"/>
  </si>
  <si>
    <t>池上鄉清潔隊</t>
    <phoneticPr fontId="109" type="noConversion"/>
  </si>
  <si>
    <t xml:space="preserve"> 年  度  報</t>
    <phoneticPr fontId="150" type="noConversion"/>
  </si>
  <si>
    <t>期間開始2.5個月內編報</t>
    <phoneticPr fontId="150" type="noConversion"/>
  </si>
  <si>
    <t>表    號</t>
    <phoneticPr fontId="150" type="noConversion"/>
  </si>
  <si>
    <t>30910-02-01-3</t>
    <phoneticPr fontId="150" type="noConversion"/>
  </si>
  <si>
    <t>臺東縣池上鄉環境保護預算</t>
    <phoneticPr fontId="5" type="noConversion"/>
  </si>
  <si>
    <r>
      <t>一、</t>
    </r>
    <r>
      <rPr>
        <sz val="14"/>
        <rFont val="標楷體"/>
        <family val="4"/>
        <charset val="136"/>
      </rPr>
      <t>經資門合計</t>
    </r>
    <phoneticPr fontId="109" type="noConversion"/>
  </si>
  <si>
    <t>單位：千元</t>
  </si>
  <si>
    <t>單   位   及   業   務  別</t>
    <phoneticPr fontId="5" type="noConversion"/>
  </si>
  <si>
    <t>歲  出  項  目</t>
    <phoneticPr fontId="150" type="noConversion"/>
  </si>
  <si>
    <t>歲  入  項  目</t>
    <phoneticPr fontId="150" type="noConversion"/>
  </si>
  <si>
    <t>預  算  數</t>
    <phoneticPr fontId="150" type="noConversion"/>
  </si>
  <si>
    <t>環境部
補助款</t>
    <phoneticPr fontId="150" type="noConversion"/>
  </si>
  <si>
    <t>其他政府
補助款</t>
    <phoneticPr fontId="150" type="noConversion"/>
  </si>
  <si>
    <r>
      <rPr>
        <sz val="14"/>
        <color rgb="FFFF0000"/>
        <rFont val="標楷體"/>
        <family val="4"/>
        <charset val="136"/>
      </rPr>
      <t>合</t>
    </r>
    <r>
      <rPr>
        <sz val="14"/>
        <rFont val="標楷體"/>
        <family val="4"/>
        <charset val="136"/>
      </rPr>
      <t>計</t>
    </r>
    <phoneticPr fontId="150" type="noConversion"/>
  </si>
  <si>
    <t>人事費</t>
  </si>
  <si>
    <t>約用人員
酬金</t>
    <phoneticPr fontId="150" type="noConversion"/>
  </si>
  <si>
    <t>委辦費</t>
    <phoneticPr fontId="150" type="noConversion"/>
  </si>
  <si>
    <t>其他支出</t>
    <phoneticPr fontId="150" type="noConversion"/>
  </si>
  <si>
    <t>鄉 鎮 市 公 所 清 潔 隊 預 算</t>
    <phoneticPr fontId="5" type="noConversion"/>
  </si>
  <si>
    <r>
      <t>二、</t>
    </r>
    <r>
      <rPr>
        <sz val="14"/>
        <rFont val="標楷體"/>
        <family val="4"/>
        <charset val="136"/>
      </rPr>
      <t>經常門</t>
    </r>
    <phoneticPr fontId="109" type="noConversion"/>
  </si>
  <si>
    <t>歲  出  項  目</t>
    <phoneticPr fontId="5" type="noConversion"/>
  </si>
  <si>
    <t>歲  入  項  目</t>
    <phoneticPr fontId="5" type="noConversion"/>
  </si>
  <si>
    <t>其他
經常支出</t>
    <phoneticPr fontId="150" type="noConversion"/>
  </si>
  <si>
    <t>三、資本門</t>
    <phoneticPr fontId="109" type="noConversion"/>
  </si>
  <si>
    <t>其他
資本支出</t>
    <phoneticPr fontId="150"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</si>
  <si>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</si>
  <si>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</si>
  <si>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</si>
  <si>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</si>
  <si>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</si>
  <si>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r>
      <t>___</t>
    </r>
    <r>
      <rPr>
        <u/>
        <sz val="14"/>
        <rFont val="標楷體"/>
        <family val="4"/>
        <charset val="136"/>
      </rPr>
      <t>115</t>
    </r>
    <r>
      <rPr>
        <sz val="14"/>
        <rFont val="標楷體"/>
        <family val="4"/>
        <charset val="136"/>
      </rPr>
      <t>_會計年度</t>
    </r>
    <phoneticPr fontId="150" type="noConversion"/>
  </si>
  <si>
    <t>中華民國 114 年 01 月 12 日編製</t>
    <phoneticPr fontId="5" type="noConversion"/>
  </si>
  <si>
    <t>(115年)</t>
    <phoneticPr fontId="5" type="noConversion"/>
  </si>
  <si>
    <t xml:space="preserve">    社會課</t>
    <phoneticPr fontId="5" type="noConversion"/>
  </si>
  <si>
    <t>次年3月15日前編報</t>
    <phoneticPr fontId="23"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</si>
  <si>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</si>
  <si>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</si>
  <si>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</si>
  <si>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</si>
  <si>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</si>
  <si>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</si>
  <si>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</si>
  <si>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</si>
  <si>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</si>
  <si>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</si>
  <si>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</si>
  <si>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</si>
  <si>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</si>
  <si>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</si>
  <si>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</si>
  <si>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</si>
  <si>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</si>
  <si>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</si>
  <si>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</si>
  <si>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</si>
  <si>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</si>
  <si>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</si>
  <si>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</si>
  <si>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</si>
  <si>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</si>
  <si>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</si>
  <si>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機關長官</t>
  </si>
  <si>
    <t>2.所轄如有以土葬之墓基供埋葬骨灰使用，則會產生1墓基有多個骨灰盒(罐)之情況，年度埋葬數會大於年度墓基使用數。</t>
    <phoneticPr fontId="5" type="noConversion"/>
  </si>
  <si>
    <t>中華民國　114 年</t>
    <phoneticPr fontId="5" type="noConversion"/>
  </si>
  <si>
    <t>中華民國　115　年　03　月　18　日編製</t>
    <phoneticPr fontId="5" type="noConversion"/>
  </si>
  <si>
    <r>
      <t xml:space="preserve">    社會</t>
    </r>
    <r>
      <rPr>
        <sz val="12"/>
        <color indexed="10"/>
        <rFont val="標楷體"/>
        <family val="4"/>
        <charset val="136"/>
      </rPr>
      <t>課</t>
    </r>
    <phoneticPr fontId="5" type="noConversion"/>
  </si>
  <si>
    <t>3312-04-02-3</t>
    <phoneticPr fontId="5" type="noConversion"/>
  </si>
  <si>
    <t xml:space="preserve">池上鄉骨灰(骸)存放設施概況 </t>
    <phoneticPr fontId="5" type="noConversion"/>
  </si>
  <si>
    <t>鄉鎮市
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</si>
  <si>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</si>
  <si>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</si>
  <si>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</si>
  <si>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</si>
  <si>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</si>
  <si>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
（位）</t>
    <phoneticPr fontId="5" type="noConversion"/>
  </si>
  <si>
    <t>骨骸
（位）</t>
    <phoneticPr fontId="5" type="noConversion"/>
  </si>
  <si>
    <t>骨灰
（位）</t>
    <phoneticPr fontId="5" type="noConversion"/>
  </si>
  <si>
    <t xml:space="preserve">填表說明：本表編製三份，一份送臺東縣政府民政處，一份送主計室，一份自存。 </t>
    <phoneticPr fontId="5" type="noConversion"/>
  </si>
  <si>
    <t>中華民國　 114    年</t>
    <phoneticPr fontId="5" type="noConversion"/>
  </si>
  <si>
    <t xml:space="preserve">     社會課</t>
    <phoneticPr fontId="5" type="noConversion"/>
  </si>
  <si>
    <t>3312-04-03-3</t>
    <phoneticPr fontId="5" type="noConversion"/>
  </si>
  <si>
    <t xml:space="preserve">     池上鄉殯葬管理業務概況</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</si>
  <si>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</si>
  <si>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</si>
  <si>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</si>
  <si>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</si>
  <si>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</si>
  <si>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</si>
  <si>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</si>
  <si>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</si>
  <si>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</si>
  <si>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</si>
  <si>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</si>
  <si>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</si>
  <si>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</si>
  <si>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</si>
  <si>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</si>
  <si>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</si>
  <si>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</si>
  <si>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</si>
  <si>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</si>
  <si>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</si>
  <si>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中華民國　114　　年</t>
    <phoneticPr fontId="5" type="noConversion"/>
  </si>
  <si>
    <t xml:space="preserve">     社會課</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</si>
  <si>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</si>
  <si>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</si>
  <si>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</si>
  <si>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</si>
  <si>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</si>
  <si>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</si>
  <si>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</si>
  <si>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</si>
  <si>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</si>
  <si>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中華民國　　114　年</t>
    <phoneticPr fontId="5" type="noConversion"/>
  </si>
  <si>
    <t>每年終了後4個月內編報</t>
    <phoneticPr fontId="23" type="noConversion"/>
  </si>
  <si>
    <t>臺 東 縣 火 化 場 設 施 概 況</t>
    <phoneticPr fontId="5" type="noConversion"/>
  </si>
  <si>
    <t>鄉鎮市區別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</si>
  <si>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</si>
  <si>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</si>
  <si>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</si>
  <si>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</si>
  <si>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</si>
  <si>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</si>
  <si>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池上鄉</t>
  </si>
  <si>
    <r>
      <t>合</t>
    </r>
    <r>
      <rPr>
        <sz val="14"/>
        <rFont val="標楷體"/>
        <family val="4"/>
        <charset val="136"/>
      </rPr>
      <t>計</t>
    </r>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</si>
  <si>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</si>
  <si>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中華民國 114年</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</si>
</sst>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quot;-&quot;;General"/>
    <numFmt numFmtId="186" formatCode="#,##0_);[Red]\(#,##0\)"/>
    <numFmt numFmtId="187" formatCode="0_)"/>
    <numFmt numFmtId="188" formatCode="#,##0.00_ "/>
    <numFmt numFmtId="189" formatCode="##,##0;\-##,##0;&quot;    －&quot;"/>
    <numFmt numFmtId="190" formatCode="##,##0"/>
    <numFmt numFmtId="191" formatCode="###,##0;\-###,##0;&quot;     －&quot;"/>
    <numFmt numFmtId="192" formatCode="#,##0;&quot;-&quot;#,##0"/>
    <numFmt numFmtId="193" formatCode="&quot; &quot;0&quot; &quot;;&quot;-&quot;0&quot; &quot;;&quot;-&quot;00&quot; &quot;;&quot; &quot;@&quot; &quot;"/>
    <numFmt numFmtId="194" formatCode="0&quot; &quot;;[Red]&quot;(&quot;0&quot;)&quot;"/>
    <numFmt numFmtId="195" formatCode="0.00_ "/>
    <numFmt numFmtId="196" formatCode="* #,##0;\(* \(#,##0\);_(* &quot;-&quot;_);_(@_)"/>
    <numFmt numFmtId="197" formatCode="0_);[Red]\(0\)"/>
    <numFmt numFmtId="198" formatCode="#,##0.0000;\-#,##0.0000;&quot;－&quot;"/>
    <numFmt numFmtId="199" formatCode="#,##0.000000_);[Red]\(#,##0.000000\)"/>
    <numFmt numFmtId="200" formatCode="#,##0;\-#,##0;&quot;－&quot;"/>
  </numFmts>
  <fonts count="156">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u/>
      <sz val="10.55"/>
      <color theme="1"/>
      <name val="新細明體"/>
      <family val="1"/>
      <charset val="136"/>
    </font>
    <font>
      <sz val="14"/>
      <color rgb="FF000000"/>
      <name val="標楷體"/>
      <family val="4"/>
      <charset val="136"/>
    </font>
    <font>
      <b/>
      <sz val="14"/>
      <color theme="1"/>
      <name val="標楷體"/>
      <family val="4"/>
      <charset val="136"/>
    </font>
    <font>
      <sz val="11"/>
      <color theme="1"/>
      <name val="細明體"/>
      <family val="3"/>
      <charset val="136"/>
    </font>
    <font>
      <sz val="10"/>
      <color theme="1"/>
      <name val="細明體"/>
      <family val="3"/>
      <charset val="136"/>
    </font>
    <font>
      <sz val="13"/>
      <name val="標楷體"/>
      <family val="4"/>
      <charset val="136"/>
    </font>
    <font>
      <sz val="13"/>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細明體"/>
      <family val="3"/>
      <charset val="136"/>
    </font>
    <font>
      <sz val="12"/>
      <color rgb="FF000000"/>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sz val="12"/>
      <name val="標楷體"/>
      <family val="4"/>
      <charset val="136"/>
    </font>
    <font>
      <b/>
      <sz val="18"/>
      <color rgb="FF000000"/>
      <name val="標楷體"/>
      <family val="4"/>
      <charset val="136"/>
    </font>
    <font>
      <sz val="11"/>
      <color rgb="FF000000"/>
      <name val="標楷體"/>
      <family val="4"/>
      <charset val="136"/>
    </font>
    <font>
      <sz val="10"/>
      <color rgb="FF000000"/>
      <name val="標楷體"/>
      <family val="4"/>
      <charset val="136"/>
    </font>
    <font>
      <sz val="10"/>
      <color rgb="FF000000"/>
      <name val="新細明體1"/>
      <charset val="136"/>
    </font>
    <font>
      <sz val="11"/>
      <name val="標楷體"/>
      <family val="4"/>
      <charset val="136"/>
    </font>
    <font>
      <b/>
      <sz val="20"/>
      <name val="標楷體"/>
      <family val="4"/>
      <charset val="136"/>
    </font>
    <font>
      <sz val="18"/>
      <color indexed="8"/>
      <name val="標楷體"/>
      <family val="4"/>
      <charset val="136"/>
    </font>
    <font>
      <sz val="16"/>
      <name val="標楷體"/>
      <family val="4"/>
      <charset val="136"/>
    </font>
    <font>
      <sz val="12"/>
      <name val="Times New Roman"/>
      <family val="1"/>
    </font>
    <font>
      <sz val="22"/>
      <name val="標楷體"/>
      <family val="4"/>
      <charset val="136"/>
    </font>
    <font>
      <u/>
      <sz val="22"/>
      <name val="Times New Roman"/>
      <family val="1"/>
    </font>
    <font>
      <sz val="10"/>
      <name val="標楷體"/>
      <family val="4"/>
      <charset val="136"/>
    </font>
    <font>
      <sz val="11"/>
      <name val="新細明體"/>
      <family val="1"/>
      <charset val="136"/>
    </font>
    <font>
      <sz val="18"/>
      <name val="Times New Roman"/>
      <family val="1"/>
    </font>
    <font>
      <sz val="18"/>
      <name val="標楷體"/>
      <family val="4"/>
      <charset val="136"/>
    </font>
    <font>
      <sz val="14"/>
      <name val="細明體"/>
      <family val="3"/>
      <charset val="136"/>
    </font>
    <font>
      <sz val="14"/>
      <name val="標楷體"/>
      <family val="1"/>
      <charset val="136"/>
    </font>
    <font>
      <sz val="16"/>
      <color indexed="8"/>
      <name val="標楷體"/>
      <family val="4"/>
      <charset val="136"/>
    </font>
    <font>
      <sz val="16"/>
      <name val="Times New Roman"/>
      <family val="1"/>
    </font>
    <font>
      <sz val="12"/>
      <color indexed="12"/>
      <name val="Times New Roman"/>
      <family val="1"/>
    </font>
    <font>
      <sz val="14"/>
      <name val="Times New Roman"/>
      <family val="4"/>
      <charset val="136"/>
    </font>
    <font>
      <sz val="16"/>
      <color indexed="8"/>
      <name val="Times New Roman"/>
      <family val="4"/>
      <charset val="136"/>
    </font>
    <font>
      <sz val="16"/>
      <color rgb="FF000000"/>
      <name val="標楷體"/>
      <family val="4"/>
      <charset val="136"/>
    </font>
    <font>
      <sz val="16"/>
      <color indexed="8"/>
      <name val="Times New Roman"/>
      <family val="1"/>
    </font>
    <font>
      <sz val="14"/>
      <color indexed="8"/>
      <name val="Times New Roman"/>
      <family val="4"/>
      <charset val="136"/>
    </font>
    <font>
      <sz val="12"/>
      <color indexed="8"/>
      <name val="Times New Roman"/>
      <family val="4"/>
      <charset val="136"/>
    </font>
    <font>
      <sz val="12"/>
      <color rgb="FF000000"/>
      <name val="Microsoft JhengHei"/>
      <family val="4"/>
    </font>
    <font>
      <sz val="9"/>
      <name val="標楷體"/>
      <family val="4"/>
      <charset val="136"/>
    </font>
    <font>
      <sz val="12"/>
      <color theme="1"/>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u/>
      <sz val="14"/>
      <name val="標楷體"/>
      <family val="4"/>
      <charset val="136"/>
    </font>
    <font>
      <b/>
      <sz val="12"/>
      <color indexed="8"/>
      <name val="標楷體"/>
      <family val="4"/>
      <charset val="136"/>
    </font>
    <font>
      <b/>
      <sz val="12"/>
      <name val="標楷體"/>
      <family val="4"/>
      <charset val="136"/>
    </font>
    <font>
      <u/>
      <sz val="12"/>
      <name val="標楷體"/>
      <family val="4"/>
      <charset val="136"/>
    </font>
    <font>
      <sz val="13"/>
      <color rgb="FF000000"/>
      <name val="標楷體"/>
      <family val="4"/>
      <charset val="136"/>
    </font>
    <font>
      <u/>
      <sz val="11"/>
      <color rgb="FFFF0000"/>
      <name val="標楷體"/>
      <family val="4"/>
      <charset val="136"/>
    </font>
    <font>
      <sz val="12"/>
      <color rgb="FFFF0000"/>
      <name val="標楷體"/>
      <family val="4"/>
      <charset val="136"/>
    </font>
    <font>
      <sz val="8"/>
      <color rgb="FF000000"/>
      <name val="標楷體"/>
      <family val="4"/>
      <charset val="136"/>
    </font>
    <font>
      <u/>
      <sz val="12"/>
      <color rgb="FF000000"/>
      <name val="標楷體"/>
      <family val="4"/>
      <charset val="136"/>
    </font>
    <font>
      <sz val="20"/>
      <name val="標楷體"/>
      <family val="4"/>
      <charset val="136"/>
    </font>
    <font>
      <sz val="12"/>
      <name val="Arial"/>
      <family val="2"/>
    </font>
    <font>
      <u/>
      <sz val="12"/>
      <color rgb="FFFF0000"/>
      <name val="標楷體"/>
      <family val="4"/>
      <charset val="136"/>
    </font>
    <font>
      <sz val="12"/>
      <name val="細明體"/>
      <family val="3"/>
      <charset val="136"/>
    </font>
    <font>
      <b/>
      <sz val="16"/>
      <name val="標楷體"/>
      <family val="4"/>
      <charset val="136"/>
    </font>
    <font>
      <sz val="15"/>
      <name val="標楷體"/>
      <family val="4"/>
      <charset val="136"/>
    </font>
    <font>
      <sz val="8"/>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CCFFFF"/>
        <bgColor rgb="FFCCFFFF"/>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5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left/>
      <right style="double">
        <color indexed="64"/>
      </right>
      <top/>
      <bottom style="thin">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9" fontId="32" fillId="0" borderId="0" applyFont="0" applyFill="0" applyBorder="0" applyAlignment="0" applyProtection="0">
      <alignment vertical="center"/>
    </xf>
    <xf numFmtId="0" fontId="95" fillId="0" borderId="0" applyNumberFormat="0" applyBorder="0" applyProtection="0"/>
    <xf numFmtId="37" fontId="42" fillId="0" borderId="0"/>
    <xf numFmtId="0" fontId="97" fillId="0" borderId="0" applyNumberFormat="0" applyBorder="0" applyProtection="0"/>
    <xf numFmtId="187" fontId="42" fillId="0" borderId="0"/>
    <xf numFmtId="0" fontId="16" fillId="0" borderId="0"/>
    <xf numFmtId="0" fontId="40" fillId="0" borderId="0"/>
    <xf numFmtId="0" fontId="16" fillId="0" borderId="0">
      <alignment vertical="center"/>
    </xf>
    <xf numFmtId="43" fontId="32" fillId="0" borderId="0" applyFont="0" applyFill="0" applyBorder="0" applyAlignment="0" applyProtection="0">
      <alignment vertical="center"/>
    </xf>
    <xf numFmtId="192" fontId="41" fillId="0" borderId="0" applyFont="0" applyBorder="0" applyProtection="0"/>
    <xf numFmtId="192" fontId="41" fillId="0" borderId="0" applyFont="0" applyBorder="0" applyProtection="0"/>
    <xf numFmtId="0" fontId="109" fillId="0" borderId="0"/>
    <xf numFmtId="0" fontId="109" fillId="0" borderId="0"/>
  </cellStyleXfs>
  <cellXfs count="1252">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69" fillId="0" borderId="12" xfId="0" applyFont="1" applyBorder="1" applyAlignment="1">
      <alignment vertical="center" wrapText="1"/>
    </xf>
    <xf numFmtId="0" fontId="69" fillId="0" borderId="14" xfId="0" applyFont="1" applyBorder="1" applyAlignment="1">
      <alignment vertical="center" wrapText="1"/>
    </xf>
    <xf numFmtId="0" fontId="69" fillId="0" borderId="0" xfId="0" applyFont="1">
      <alignment vertical="center"/>
    </xf>
    <xf numFmtId="0" fontId="69" fillId="0" borderId="18" xfId="0" applyFont="1" applyBorder="1" applyAlignment="1">
      <alignment vertical="center" wrapText="1"/>
    </xf>
    <xf numFmtId="0" fontId="69" fillId="0" borderId="11" xfId="0" applyFont="1" applyBorder="1">
      <alignment vertical="center"/>
    </xf>
    <xf numFmtId="0" fontId="69"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69" fillId="0" borderId="9" xfId="0" applyFont="1" applyBorder="1" applyAlignment="1">
      <alignment vertical="center" wrapText="1"/>
    </xf>
    <xf numFmtId="0" fontId="69" fillId="0" borderId="10" xfId="0" applyFont="1" applyBorder="1" applyAlignment="1">
      <alignment vertical="center" wrapText="1"/>
    </xf>
    <xf numFmtId="0" fontId="69" fillId="4" borderId="4" xfId="0" applyFont="1" applyFill="1" applyBorder="1" applyAlignment="1">
      <alignment horizontal="center" vertical="center" wrapText="1"/>
    </xf>
    <xf numFmtId="0" fontId="70" fillId="0" borderId="4" xfId="1" applyFont="1" applyBorder="1" applyAlignment="1">
      <alignment horizontal="center" vertical="center" wrapText="1"/>
    </xf>
    <xf numFmtId="0" fontId="69" fillId="4" borderId="5" xfId="0" applyFont="1" applyFill="1" applyBorder="1" applyAlignment="1">
      <alignment horizontal="center" vertical="center" wrapText="1"/>
    </xf>
    <xf numFmtId="176" fontId="69" fillId="0" borderId="35" xfId="1" applyNumberFormat="1" applyFont="1" applyBorder="1" applyAlignment="1">
      <alignment horizontal="center" vertical="center" wrapText="1"/>
    </xf>
    <xf numFmtId="20" fontId="73"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4" fillId="0" borderId="7" xfId="2" applyFont="1" applyFill="1" applyBorder="1" applyAlignment="1" applyProtection="1">
      <alignment horizontal="center" vertical="center" wrapText="1"/>
    </xf>
    <xf numFmtId="177" fontId="73"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69" fillId="0" borderId="7" xfId="0" applyFont="1" applyBorder="1" applyAlignment="1">
      <alignment vertical="center" wrapText="1"/>
    </xf>
    <xf numFmtId="20" fontId="69" fillId="0" borderId="6" xfId="1" applyNumberFormat="1" applyFont="1" applyBorder="1" applyAlignment="1">
      <alignment horizontal="center" vertical="center" wrapText="1"/>
    </xf>
    <xf numFmtId="0" fontId="76" fillId="0" borderId="7" xfId="2" applyFont="1" applyFill="1" applyBorder="1" applyAlignment="1" applyProtection="1">
      <alignment horizontal="center" vertical="center" wrapText="1"/>
    </xf>
    <xf numFmtId="0" fontId="69"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69"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176" fontId="78" fillId="4" borderId="5" xfId="1" applyNumberFormat="1" applyFont="1" applyFill="1" applyBorder="1" applyAlignment="1">
      <alignment vertical="center" wrapText="1"/>
    </xf>
    <xf numFmtId="0" fontId="65" fillId="0" borderId="7" xfId="0" applyFont="1" applyBorder="1" applyAlignment="1">
      <alignment vertical="center" wrapText="1"/>
    </xf>
    <xf numFmtId="0" fontId="77" fillId="0" borderId="6" xfId="2" applyFont="1" applyFill="1" applyBorder="1" applyAlignment="1" applyProtection="1">
      <alignment horizontal="center" vertical="center" wrapText="1"/>
    </xf>
    <xf numFmtId="0" fontId="74" fillId="0" borderId="6" xfId="2" applyFont="1" applyFill="1" applyBorder="1" applyAlignment="1" applyProtection="1">
      <alignment horizontal="center" vertical="center" wrapText="1"/>
    </xf>
    <xf numFmtId="176" fontId="78" fillId="4" borderId="6" xfId="1" applyNumberFormat="1" applyFont="1" applyFill="1" applyBorder="1" applyAlignment="1">
      <alignment vertical="center" wrapText="1"/>
    </xf>
    <xf numFmtId="0" fontId="77" fillId="0" borderId="5" xfId="2" applyFont="1" applyFill="1" applyBorder="1" applyAlignment="1" applyProtection="1">
      <alignment horizontal="center" vertical="center" wrapText="1"/>
    </xf>
    <xf numFmtId="0" fontId="74" fillId="0" borderId="5" xfId="2" applyFont="1" applyFill="1" applyBorder="1" applyAlignment="1" applyProtection="1">
      <alignment horizontal="center" vertical="center" wrapText="1"/>
    </xf>
    <xf numFmtId="0" fontId="69"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69" fillId="0" borderId="0" xfId="0" applyFont="1" applyAlignment="1">
      <alignment vertical="center" wrapText="1"/>
    </xf>
    <xf numFmtId="0" fontId="75" fillId="5" borderId="0" xfId="2" applyFont="1" applyFill="1" applyAlignment="1" applyProtection="1">
      <alignment horizontal="center" vertical="center"/>
    </xf>
    <xf numFmtId="0" fontId="65" fillId="5" borderId="0" xfId="0" applyFont="1" applyFill="1" applyAlignment="1">
      <alignment horizontal="center" vertical="center"/>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5" fillId="7" borderId="0" xfId="2" applyFont="1" applyFill="1" applyAlignment="1" applyProtection="1">
      <alignment horizontal="center" vertical="center"/>
    </xf>
    <xf numFmtId="0" fontId="13" fillId="5" borderId="0" xfId="2" applyFill="1" applyAlignment="1" applyProtection="1">
      <alignment horizontal="center" vertical="center"/>
    </xf>
    <xf numFmtId="0" fontId="13" fillId="7" borderId="0" xfId="2" applyFill="1" applyAlignment="1" applyProtection="1">
      <alignment horizontal="center" vertical="center"/>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9" fillId="0" borderId="11" xfId="2" applyFont="1" applyFill="1" applyBorder="1" applyAlignment="1" applyProtection="1">
      <alignment vertical="top" wrapText="1"/>
    </xf>
    <xf numFmtId="0" fontId="80" fillId="37" borderId="40" xfId="0" applyFont="1" applyFill="1" applyBorder="1" applyAlignment="1">
      <alignment horizontal="left" vertical="center" indent="3"/>
    </xf>
    <xf numFmtId="0" fontId="80" fillId="37" borderId="40" xfId="0" applyFont="1" applyFill="1" applyBorder="1" applyAlignment="1">
      <alignment horizontal="left" vertical="center" wrapText="1" indent="3"/>
    </xf>
    <xf numFmtId="0" fontId="80" fillId="37" borderId="40" xfId="0" applyFont="1" applyFill="1" applyBorder="1" applyAlignment="1">
      <alignment horizontal="justify" vertical="center"/>
    </xf>
    <xf numFmtId="0" fontId="80" fillId="37" borderId="40" xfId="7" applyFont="1" applyFill="1" applyBorder="1" applyAlignment="1">
      <alignment horizontal="left" vertical="center" indent="3"/>
    </xf>
    <xf numFmtId="0" fontId="80" fillId="37" borderId="40" xfId="7" applyFont="1" applyFill="1" applyBorder="1" applyAlignment="1">
      <alignment horizontal="justify" vertical="center"/>
    </xf>
    <xf numFmtId="0" fontId="21" fillId="3" borderId="2" xfId="0" applyFont="1" applyFill="1" applyBorder="1">
      <alignment vertical="center"/>
    </xf>
    <xf numFmtId="0" fontId="31" fillId="3" borderId="2" xfId="0" applyFont="1" applyFill="1" applyBorder="1" applyAlignment="1">
      <alignment horizontal="left" vertical="center" wrapText="1" indent="2"/>
    </xf>
    <xf numFmtId="176" fontId="65" fillId="0" borderId="0" xfId="0" applyNumberFormat="1" applyFont="1" applyAlignment="1">
      <alignment horizontal="center" vertical="center" wrapText="1"/>
    </xf>
    <xf numFmtId="177" fontId="69" fillId="0" borderId="35" xfId="1" applyNumberFormat="1" applyFont="1" applyBorder="1" applyAlignment="1">
      <alignment horizontal="center" vertical="center" wrapText="1"/>
    </xf>
    <xf numFmtId="0" fontId="81" fillId="2" borderId="1" xfId="0" applyFont="1" applyFill="1" applyBorder="1" applyAlignment="1">
      <alignment horizontal="center" vertical="center"/>
    </xf>
    <xf numFmtId="0" fontId="79" fillId="0" borderId="0" xfId="2" applyFont="1" applyAlignment="1" applyProtection="1">
      <alignment vertical="center"/>
    </xf>
    <xf numFmtId="0" fontId="21" fillId="37" borderId="40" xfId="0" applyFont="1" applyFill="1" applyBorder="1" applyAlignment="1">
      <alignment horizontal="left" vertical="center" indent="3"/>
    </xf>
    <xf numFmtId="0" fontId="21" fillId="37" borderId="40" xfId="0" applyFont="1" applyFill="1" applyBorder="1" applyAlignment="1">
      <alignment horizontal="justify" vertical="center"/>
    </xf>
    <xf numFmtId="0" fontId="21" fillId="37" borderId="40" xfId="0" applyFont="1" applyFill="1" applyBorder="1" applyAlignment="1">
      <alignment horizontal="left" vertical="center" wrapText="1" indent="3"/>
    </xf>
    <xf numFmtId="0" fontId="81" fillId="2" borderId="1" xfId="0" applyFont="1" applyFill="1" applyBorder="1" applyAlignment="1">
      <alignment horizontal="center" vertical="center" wrapText="1"/>
    </xf>
    <xf numFmtId="0" fontId="21" fillId="37" borderId="40" xfId="7" applyFont="1" applyFill="1" applyBorder="1" applyAlignment="1">
      <alignment horizontal="left" vertical="center" indent="3"/>
    </xf>
    <xf numFmtId="0" fontId="21" fillId="37" borderId="40" xfId="7" applyFont="1" applyFill="1" applyBorder="1" applyAlignment="1">
      <alignment horizontal="justify" vertical="center"/>
    </xf>
    <xf numFmtId="0" fontId="21" fillId="0" borderId="0" xfId="0" applyFont="1" applyAlignment="1">
      <alignment vertical="center" wrapText="1"/>
    </xf>
    <xf numFmtId="0" fontId="21" fillId="36" borderId="28" xfId="105" applyFont="1" applyFill="1" applyBorder="1" applyAlignment="1">
      <alignment horizontal="justify" vertical="center"/>
    </xf>
    <xf numFmtId="0" fontId="85" fillId="0" borderId="0" xfId="0" applyFont="1" applyAlignment="1" applyProtection="1">
      <protection locked="0"/>
    </xf>
    <xf numFmtId="182" fontId="84" fillId="4" borderId="0" xfId="0" applyNumberFormat="1" applyFont="1" applyFill="1" applyAlignment="1" applyProtection="1">
      <protection locked="0"/>
    </xf>
    <xf numFmtId="182" fontId="22" fillId="4" borderId="4" xfId="0" applyNumberFormat="1" applyFont="1" applyFill="1" applyBorder="1" applyAlignment="1" applyProtection="1">
      <alignment horizontal="center"/>
      <protection locked="0"/>
    </xf>
    <xf numFmtId="182" fontId="8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2" fontId="84" fillId="4" borderId="11" xfId="0" applyNumberFormat="1" applyFont="1" applyFill="1" applyBorder="1" applyAlignment="1" applyProtection="1">
      <protection locked="0"/>
    </xf>
    <xf numFmtId="182" fontId="86"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2" fontId="22" fillId="4" borderId="11" xfId="0" applyNumberFormat="1" applyFont="1" applyFill="1" applyBorder="1" applyAlignment="1" applyProtection="1">
      <alignment horizontal="center" vertical="top"/>
      <protection locked="0"/>
    </xf>
    <xf numFmtId="182" fontId="24" fillId="4" borderId="11" xfId="0" applyNumberFormat="1" applyFont="1" applyFill="1" applyBorder="1" applyAlignment="1" applyProtection="1">
      <alignment horizontal="left" vertical="center"/>
      <protection locked="0"/>
    </xf>
    <xf numFmtId="182" fontId="22" fillId="4" borderId="11" xfId="0" applyNumberFormat="1" applyFont="1" applyFill="1" applyBorder="1" applyAlignment="1" applyProtection="1">
      <alignment horizontal="center" vertical="center"/>
      <protection locked="0"/>
    </xf>
    <xf numFmtId="182" fontId="22" fillId="4" borderId="8" xfId="0" applyNumberFormat="1" applyFont="1" applyFill="1" applyBorder="1" applyAlignment="1" applyProtection="1">
      <alignment horizontal="center"/>
      <protection locked="0"/>
    </xf>
    <xf numFmtId="182" fontId="22" fillId="4" borderId="8" xfId="0" applyNumberFormat="1" applyFont="1" applyFill="1" applyBorder="1" applyAlignment="1" applyProtection="1">
      <alignment horizontal="right"/>
      <protection locked="0"/>
    </xf>
    <xf numFmtId="182" fontId="22" fillId="4" borderId="10" xfId="0" applyNumberFormat="1" applyFont="1" applyFill="1" applyBorder="1" applyAlignment="1" applyProtection="1">
      <alignment horizontal="left"/>
      <protection locked="0"/>
    </xf>
    <xf numFmtId="182" fontId="22" fillId="4" borderId="9" xfId="0" applyNumberFormat="1" applyFont="1" applyFill="1" applyBorder="1" applyAlignment="1" applyProtection="1">
      <alignment horizontal="left"/>
      <protection locked="0"/>
    </xf>
    <xf numFmtId="0" fontId="84" fillId="0" borderId="0" xfId="0" applyFont="1" applyAlignment="1" applyProtection="1">
      <protection locked="0"/>
    </xf>
    <xf numFmtId="0" fontId="84" fillId="0" borderId="0" xfId="0" quotePrefix="1" applyFont="1" applyAlignment="1" applyProtection="1">
      <alignment horizontal="left"/>
      <protection locked="0"/>
    </xf>
    <xf numFmtId="182" fontId="0" fillId="0" borderId="4" xfId="0" applyNumberFormat="1" applyBorder="1" applyAlignment="1"/>
    <xf numFmtId="0" fontId="84" fillId="0" borderId="9" xfId="0" applyFont="1" applyBorder="1" applyAlignment="1" applyProtection="1">
      <protection locked="0"/>
    </xf>
    <xf numFmtId="0" fontId="84" fillId="0" borderId="9" xfId="0" quotePrefix="1" applyFont="1" applyBorder="1" applyAlignment="1" applyProtection="1">
      <alignment horizontal="left"/>
      <protection locked="0"/>
    </xf>
    <xf numFmtId="182" fontId="0" fillId="0" borderId="8" xfId="0" applyNumberFormat="1" applyBorder="1" applyAlignment="1"/>
    <xf numFmtId="0" fontId="84" fillId="0" borderId="9" xfId="0" applyFont="1" applyBorder="1" applyAlignment="1" applyProtection="1">
      <alignment horizontal="left"/>
      <protection locked="0"/>
    </xf>
    <xf numFmtId="0" fontId="90" fillId="0" borderId="9" xfId="0" applyFont="1" applyBorder="1" applyAlignment="1" applyProtection="1">
      <protection locked="0"/>
    </xf>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2" fontId="0" fillId="0" borderId="46" xfId="0" applyNumberFormat="1" applyBorder="1" applyAlignment="1"/>
    <xf numFmtId="184" fontId="92" fillId="0" borderId="10" xfId="0" applyNumberFormat="1" applyFont="1" applyBorder="1" applyAlignment="1" applyProtection="1">
      <protection locked="0"/>
    </xf>
    <xf numFmtId="0" fontId="84" fillId="0" borderId="10" xfId="0" applyFont="1" applyBorder="1" applyAlignment="1" applyProtection="1">
      <protection locked="0"/>
    </xf>
    <xf numFmtId="182" fontId="0" fillId="0" borderId="10" xfId="0" applyNumberFormat="1" applyBorder="1" applyAlignment="1">
      <alignment horizontal="right"/>
    </xf>
    <xf numFmtId="182" fontId="0" fillId="0" borderId="4" xfId="0" applyNumberFormat="1" applyBorder="1" applyAlignment="1">
      <alignment horizontal="right"/>
    </xf>
    <xf numFmtId="182" fontId="0" fillId="0" borderId="47" xfId="0" applyNumberFormat="1" applyBorder="1" applyAlignment="1"/>
    <xf numFmtId="182" fontId="0" fillId="0" borderId="48" xfId="0" applyNumberFormat="1" applyBorder="1" applyAlignment="1"/>
    <xf numFmtId="182" fontId="0" fillId="0" borderId="49" xfId="0" applyNumberFormat="1" applyBorder="1" applyAlignment="1"/>
    <xf numFmtId="182" fontId="22" fillId="4" borderId="8" xfId="0" applyNumberFormat="1" applyFont="1" applyFill="1" applyBorder="1" applyAlignment="1">
      <alignment horizontal="center"/>
    </xf>
    <xf numFmtId="182" fontId="22" fillId="4" borderId="8" xfId="0" applyNumberFormat="1" applyFont="1" applyFill="1" applyBorder="1" applyAlignment="1">
      <alignment horizontal="right"/>
    </xf>
    <xf numFmtId="182" fontId="22" fillId="4" borderId="10" xfId="0" applyNumberFormat="1" applyFont="1" applyFill="1" applyBorder="1" applyAlignment="1">
      <alignment horizontal="left"/>
    </xf>
    <xf numFmtId="182" fontId="22" fillId="4" borderId="9" xfId="0" applyNumberFormat="1" applyFont="1" applyFill="1" applyBorder="1" applyAlignment="1">
      <alignment horizontal="left"/>
    </xf>
    <xf numFmtId="182" fontId="22" fillId="4" borderId="4" xfId="0" applyNumberFormat="1" applyFont="1" applyFill="1" applyBorder="1" applyAlignment="1">
      <alignment horizontal="center"/>
    </xf>
    <xf numFmtId="0" fontId="93" fillId="0" borderId="9" xfId="0" applyFont="1" applyBorder="1" applyAlignment="1" applyProtection="1">
      <protection locked="0"/>
    </xf>
    <xf numFmtId="0" fontId="93" fillId="0" borderId="0" xfId="0" applyFont="1" applyAlignment="1" applyProtection="1">
      <protection locked="0"/>
    </xf>
    <xf numFmtId="184" fontId="92" fillId="0" borderId="9" xfId="0" applyNumberFormat="1" applyFont="1" applyBorder="1" applyAlignment="1" applyProtection="1">
      <protection locked="0"/>
    </xf>
    <xf numFmtId="184" fontId="84" fillId="0" borderId="9" xfId="0" applyNumberFormat="1" applyFont="1" applyBorder="1" applyAlignment="1" applyProtection="1">
      <protection locked="0"/>
    </xf>
    <xf numFmtId="182" fontId="0" fillId="0" borderId="44" xfId="0" applyNumberFormat="1" applyBorder="1" applyAlignment="1">
      <alignment horizontal="right"/>
    </xf>
    <xf numFmtId="182" fontId="0" fillId="0" borderId="47" xfId="0" applyNumberFormat="1" applyBorder="1" applyAlignment="1">
      <alignment horizontal="right"/>
    </xf>
    <xf numFmtId="182" fontId="84" fillId="0" borderId="0" xfId="0" applyNumberFormat="1" applyFont="1" applyAlignment="1" applyProtection="1">
      <protection locked="0"/>
    </xf>
    <xf numFmtId="182" fontId="0" fillId="0" borderId="0" xfId="0" applyNumberFormat="1" applyAlignment="1" applyProtection="1">
      <protection locked="0"/>
    </xf>
    <xf numFmtId="0" fontId="0" fillId="0" borderId="0" xfId="0" applyAlignment="1" applyProtection="1">
      <protection locked="0"/>
    </xf>
    <xf numFmtId="0" fontId="13" fillId="0" borderId="7" xfId="2" applyFill="1" applyBorder="1" applyAlignment="1" applyProtection="1">
      <alignment horizontal="center" vertical="center" wrapText="1"/>
    </xf>
    <xf numFmtId="0" fontId="96" fillId="0" borderId="50" xfId="127" applyFont="1" applyBorder="1" applyAlignment="1">
      <alignment horizontal="center" vertical="center"/>
    </xf>
    <xf numFmtId="0" fontId="97" fillId="0" borderId="0" xfId="0" applyFont="1" applyAlignment="1"/>
    <xf numFmtId="37" fontId="37" fillId="0" borderId="0" xfId="10" applyNumberFormat="1" applyAlignment="1"/>
    <xf numFmtId="0" fontId="96" fillId="0" borderId="51" xfId="127" applyFont="1" applyBorder="1"/>
    <xf numFmtId="0" fontId="96" fillId="0" borderId="52" xfId="127" applyFont="1" applyBorder="1"/>
    <xf numFmtId="37" fontId="100" fillId="0" borderId="0" xfId="128" applyFont="1"/>
    <xf numFmtId="37" fontId="100" fillId="0" borderId="0" xfId="128" applyFont="1" applyAlignment="1">
      <alignment horizontal="center" vertical="center"/>
    </xf>
    <xf numFmtId="37" fontId="100" fillId="0" borderId="0" xfId="128" applyFont="1" applyAlignment="1">
      <alignment vertical="center"/>
    </xf>
    <xf numFmtId="185" fontId="96" fillId="0" borderId="0" xfId="0" applyNumberFormat="1" applyFont="1" applyAlignment="1"/>
    <xf numFmtId="41" fontId="96" fillId="0" borderId="0" xfId="0" applyNumberFormat="1" applyFont="1" applyAlignment="1"/>
    <xf numFmtId="186" fontId="96" fillId="0" borderId="0" xfId="127" applyNumberFormat="1" applyFont="1" applyAlignment="1">
      <alignment horizontal="right" vertical="center"/>
    </xf>
    <xf numFmtId="41" fontId="96" fillId="0" borderId="0" xfId="127" applyNumberFormat="1" applyFont="1" applyAlignment="1">
      <alignment horizontal="right" vertical="center"/>
    </xf>
    <xf numFmtId="41" fontId="96" fillId="0" borderId="0" xfId="127" applyNumberFormat="1" applyFont="1" applyAlignment="1">
      <alignment vertical="center"/>
    </xf>
    <xf numFmtId="41" fontId="96" fillId="0" borderId="0" xfId="0" applyNumberFormat="1" applyFont="1">
      <alignment vertical="center"/>
    </xf>
    <xf numFmtId="185" fontId="96" fillId="0" borderId="52" xfId="0" applyNumberFormat="1" applyFont="1" applyBorder="1" applyAlignment="1"/>
    <xf numFmtId="41" fontId="96" fillId="0" borderId="11" xfId="0" applyNumberFormat="1" applyFont="1" applyBorder="1" applyAlignment="1"/>
    <xf numFmtId="41" fontId="96" fillId="0" borderId="52" xfId="127" applyNumberFormat="1" applyFont="1" applyBorder="1" applyAlignment="1">
      <alignment vertical="center"/>
    </xf>
    <xf numFmtId="0" fontId="102" fillId="0" borderId="0" xfId="0" applyFont="1" applyAlignment="1">
      <alignment horizontal="left" vertical="center"/>
    </xf>
    <xf numFmtId="0" fontId="96" fillId="0" borderId="0" xfId="0" applyFont="1" applyAlignment="1">
      <alignment horizontal="center"/>
    </xf>
    <xf numFmtId="0" fontId="102" fillId="0" borderId="0" xfId="0" applyFont="1" applyAlignment="1">
      <alignment horizontal="right" vertical="center"/>
    </xf>
    <xf numFmtId="0" fontId="102" fillId="0" borderId="0" xfId="0" applyFont="1">
      <alignment vertical="center"/>
    </xf>
    <xf numFmtId="187" fontId="103" fillId="0" borderId="0" xfId="130" applyFont="1" applyAlignment="1" applyProtection="1">
      <alignment horizontal="left" vertical="center"/>
      <protection locked="0"/>
    </xf>
    <xf numFmtId="0" fontId="104" fillId="0" borderId="0" xfId="0" applyFont="1" applyAlignment="1"/>
    <xf numFmtId="41" fontId="96" fillId="0" borderId="0" xfId="0" applyNumberFormat="1" applyFont="1" applyAlignment="1">
      <alignment horizontal="right"/>
    </xf>
    <xf numFmtId="41" fontId="96" fillId="0" borderId="0" xfId="0" applyNumberFormat="1" applyFont="1" applyAlignment="1">
      <alignment horizontal="right" vertical="center"/>
    </xf>
    <xf numFmtId="0" fontId="105" fillId="0" borderId="59" xfId="0" applyFont="1" applyBorder="1" applyAlignment="1">
      <alignment horizontal="center" vertical="center"/>
    </xf>
    <xf numFmtId="0" fontId="105" fillId="0" borderId="0" xfId="0" applyFont="1">
      <alignment vertical="center"/>
    </xf>
    <xf numFmtId="0" fontId="105" fillId="0" borderId="62" xfId="0" applyFont="1" applyBorder="1" applyAlignment="1">
      <alignment horizontal="left" vertical="center"/>
    </xf>
    <xf numFmtId="0" fontId="105" fillId="0" borderId="63" xfId="0" applyFont="1" applyBorder="1" applyAlignment="1">
      <alignment horizontal="left" vertical="center"/>
    </xf>
    <xf numFmtId="0" fontId="37" fillId="0" borderId="0" xfId="10">
      <alignment vertical="center"/>
    </xf>
    <xf numFmtId="0" fontId="105" fillId="0" borderId="64" xfId="0" applyFont="1" applyBorder="1">
      <alignment vertical="center"/>
    </xf>
    <xf numFmtId="0" fontId="22" fillId="0" borderId="69" xfId="0" applyFont="1" applyBorder="1" applyAlignment="1">
      <alignment horizontal="center" vertical="center" wrapText="1"/>
    </xf>
    <xf numFmtId="183" fontId="22" fillId="0" borderId="11" xfId="0" applyNumberFormat="1" applyFont="1" applyBorder="1">
      <alignment vertical="center"/>
    </xf>
    <xf numFmtId="188"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8" fontId="22" fillId="0" borderId="8" xfId="0" applyNumberFormat="1" applyFont="1" applyBorder="1">
      <alignment vertical="center"/>
    </xf>
    <xf numFmtId="183" fontId="22" fillId="0" borderId="8" xfId="0" applyNumberFormat="1" applyFont="1" applyBorder="1">
      <alignment vertical="center"/>
    </xf>
    <xf numFmtId="0" fontId="22" fillId="0" borderId="74" xfId="0" applyFont="1" applyBorder="1">
      <alignment vertical="center"/>
    </xf>
    <xf numFmtId="183" fontId="22" fillId="38" borderId="8" xfId="0" applyNumberFormat="1" applyFont="1" applyFill="1" applyBorder="1">
      <alignment vertical="center"/>
    </xf>
    <xf numFmtId="0" fontId="22" fillId="0" borderId="75" xfId="0" applyFont="1" applyBorder="1">
      <alignment vertical="center"/>
    </xf>
    <xf numFmtId="188" fontId="22" fillId="0" borderId="10" xfId="0" applyNumberFormat="1" applyFont="1" applyBorder="1">
      <alignment vertical="center"/>
    </xf>
    <xf numFmtId="188"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8" borderId="10" xfId="0" applyNumberFormat="1" applyFont="1" applyFill="1" applyBorder="1">
      <alignment vertical="center"/>
    </xf>
    <xf numFmtId="188" fontId="22" fillId="0" borderId="78" xfId="0" applyNumberFormat="1" applyFont="1" applyBorder="1">
      <alignment vertical="center"/>
    </xf>
    <xf numFmtId="183" fontId="22" fillId="0" borderId="76" xfId="0" applyNumberFormat="1" applyFont="1" applyBorder="1">
      <alignment vertical="center"/>
    </xf>
    <xf numFmtId="183" fontId="22" fillId="38" borderId="69" xfId="0" applyNumberFormat="1" applyFont="1" applyFill="1" applyBorder="1">
      <alignment vertical="center"/>
    </xf>
    <xf numFmtId="0" fontId="105" fillId="0" borderId="0" xfId="0" applyFont="1" applyAlignment="1">
      <alignment horizontal="left" vertical="center"/>
    </xf>
    <xf numFmtId="0" fontId="105" fillId="0" borderId="0" xfId="0" applyFont="1" applyAlignment="1">
      <alignment horizontal="right" vertical="center"/>
    </xf>
    <xf numFmtId="0" fontId="105" fillId="0" borderId="0" xfId="0" applyFont="1" applyAlignment="1"/>
    <xf numFmtId="0" fontId="105" fillId="0" borderId="0" xfId="0" applyFont="1" applyAlignment="1">
      <alignment horizontal="right"/>
    </xf>
    <xf numFmtId="0" fontId="105" fillId="0" borderId="0" xfId="0" quotePrefix="1" applyFont="1">
      <alignment vertical="center"/>
    </xf>
    <xf numFmtId="188" fontId="22" fillId="0" borderId="16" xfId="0" applyNumberFormat="1" applyFont="1" applyBorder="1">
      <alignment vertical="center"/>
    </xf>
    <xf numFmtId="188" fontId="22" fillId="0" borderId="16" xfId="0" applyNumberFormat="1" applyFont="1" applyBorder="1" applyAlignment="1">
      <alignment horizontal="right" vertical="center"/>
    </xf>
    <xf numFmtId="188" fontId="22" fillId="38" borderId="15" xfId="0" applyNumberFormat="1" applyFont="1" applyFill="1" applyBorder="1">
      <alignment vertical="center"/>
    </xf>
    <xf numFmtId="188" fontId="22" fillId="38" borderId="8" xfId="0" applyNumberFormat="1" applyFont="1" applyFill="1" applyBorder="1">
      <alignment vertical="center"/>
    </xf>
    <xf numFmtId="0" fontId="84" fillId="0" borderId="4" xfId="4" applyFont="1" applyBorder="1" applyAlignment="1" applyProtection="1">
      <alignment horizontal="center" vertical="center"/>
      <protection locked="0"/>
    </xf>
    <xf numFmtId="0" fontId="84" fillId="0" borderId="0" xfId="4" applyFont="1" applyAlignment="1" applyProtection="1">
      <alignment horizontal="center" vertical="center"/>
      <protection locked="0"/>
    </xf>
    <xf numFmtId="0" fontId="84" fillId="0" borderId="0" xfId="4" applyFont="1" applyAlignment="1" applyProtection="1">
      <alignment vertical="center"/>
      <protection locked="0"/>
    </xf>
    <xf numFmtId="0" fontId="37" fillId="0" borderId="0" xfId="10" applyAlignment="1" applyProtection="1">
      <alignment vertical="center"/>
      <protection locked="0"/>
    </xf>
    <xf numFmtId="0" fontId="84" fillId="0" borderId="11" xfId="4" applyFont="1" applyBorder="1" applyAlignment="1" applyProtection="1">
      <alignment vertical="center"/>
      <protection locked="0"/>
    </xf>
    <xf numFmtId="0" fontId="8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108"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100" fillId="0" borderId="0" xfId="4" applyFont="1" applyAlignment="1" applyProtection="1">
      <alignment horizontal="right"/>
      <protection locked="0"/>
    </xf>
    <xf numFmtId="0" fontId="100" fillId="0" borderId="0" xfId="4" applyFont="1" applyProtection="1">
      <protection locked="0"/>
    </xf>
    <xf numFmtId="0" fontId="100" fillId="0" borderId="0" xfId="4" applyFont="1" applyAlignment="1" applyProtection="1">
      <alignment horizontal="center" vertical="center"/>
      <protection locked="0"/>
    </xf>
    <xf numFmtId="0" fontId="3" fillId="0" borderId="86"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41" fontId="100" fillId="0" borderId="16" xfId="4" quotePrefix="1" applyNumberFormat="1" applyFont="1" applyBorder="1" applyAlignment="1" applyProtection="1">
      <alignment horizontal="center" vertical="center"/>
      <protection hidden="1"/>
    </xf>
    <xf numFmtId="41" fontId="100" fillId="0" borderId="81" xfId="4" quotePrefix="1" applyNumberFormat="1" applyFont="1" applyBorder="1" applyAlignment="1" applyProtection="1">
      <alignment horizontal="center" vertical="center"/>
      <protection hidden="1"/>
    </xf>
    <xf numFmtId="0" fontId="3" fillId="0" borderId="73" xfId="4" applyFont="1" applyBorder="1" applyAlignment="1" applyProtection="1">
      <alignment horizontal="center" vertical="center"/>
      <protection locked="0"/>
    </xf>
    <xf numFmtId="41" fontId="100" fillId="0" borderId="10" xfId="4" quotePrefix="1" applyNumberFormat="1" applyFont="1" applyBorder="1" applyAlignment="1" applyProtection="1">
      <alignment horizontal="center" vertical="center"/>
      <protection hidden="1"/>
    </xf>
    <xf numFmtId="41" fontId="100" fillId="0" borderId="4" xfId="4" quotePrefix="1" applyNumberFormat="1" applyFont="1" applyBorder="1" applyAlignment="1" applyProtection="1">
      <alignment horizontal="center" vertical="center"/>
      <protection hidden="1"/>
    </xf>
    <xf numFmtId="0" fontId="3" fillId="0" borderId="77" xfId="4" applyFont="1" applyBorder="1" applyAlignment="1" applyProtection="1">
      <alignment horizontal="center" vertical="center"/>
      <protection locked="0"/>
    </xf>
    <xf numFmtId="41" fontId="100" fillId="0" borderId="78" xfId="4" quotePrefix="1" applyNumberFormat="1" applyFont="1" applyBorder="1" applyAlignment="1" applyProtection="1">
      <alignment horizontal="center" vertical="center"/>
      <protection hidden="1"/>
    </xf>
    <xf numFmtId="41" fontId="100" fillId="0" borderId="86" xfId="4" quotePrefix="1" applyNumberFormat="1" applyFont="1" applyBorder="1" applyAlignment="1" applyProtection="1">
      <alignment horizontal="center" vertical="center"/>
      <protection hidden="1"/>
    </xf>
    <xf numFmtId="0" fontId="100" fillId="0" borderId="0" xfId="4" applyFont="1" applyAlignment="1" applyProtection="1">
      <alignment horizontal="left"/>
      <protection locked="0"/>
    </xf>
    <xf numFmtId="0" fontId="100" fillId="0" borderId="0" xfId="4" applyFont="1" applyAlignment="1" applyProtection="1">
      <alignment horizontal="center"/>
      <protection locked="0"/>
    </xf>
    <xf numFmtId="0" fontId="100"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100" fillId="0" borderId="4" xfId="0" applyFont="1" applyBorder="1" applyAlignment="1" applyProtection="1">
      <alignment horizontal="center" vertical="center"/>
      <protection locked="0"/>
    </xf>
    <xf numFmtId="0" fontId="100" fillId="0" borderId="0" xfId="0" applyFont="1" applyAlignment="1" applyProtection="1">
      <alignment horizontal="center" vertical="center"/>
      <protection locked="0"/>
    </xf>
    <xf numFmtId="0" fontId="100" fillId="0" borderId="0" xfId="0" applyFont="1" applyProtection="1">
      <alignment vertical="center"/>
      <protection locked="0"/>
    </xf>
    <xf numFmtId="0" fontId="100" fillId="0" borderId="4" xfId="0" applyFont="1" applyBorder="1" applyAlignment="1">
      <alignment horizontal="center" vertical="center" shrinkToFit="1"/>
    </xf>
    <xf numFmtId="0" fontId="100" fillId="0" borderId="11" xfId="0" applyFont="1" applyBorder="1" applyProtection="1">
      <alignment vertical="center"/>
      <protection locked="0"/>
    </xf>
    <xf numFmtId="0" fontId="108" fillId="0" borderId="0" xfId="0" applyFont="1" applyProtection="1">
      <alignment vertical="center"/>
      <protection locked="0"/>
    </xf>
    <xf numFmtId="0" fontId="22" fillId="0" borderId="11" xfId="0" applyFont="1" applyBorder="1" applyAlignment="1" applyProtection="1">
      <alignment horizontal="right"/>
      <protection locked="0"/>
    </xf>
    <xf numFmtId="0" fontId="100" fillId="0" borderId="10" xfId="0" applyFont="1" applyBorder="1" applyAlignment="1" applyProtection="1">
      <alignment horizontal="center" vertical="center"/>
      <protection locked="0"/>
    </xf>
    <xf numFmtId="41" fontId="100" fillId="0" borderId="4" xfId="0" applyNumberFormat="1" applyFont="1" applyBorder="1" applyAlignment="1" applyProtection="1">
      <alignment horizontal="center" vertical="center"/>
      <protection hidden="1"/>
    </xf>
    <xf numFmtId="41" fontId="100" fillId="0" borderId="8" xfId="0" applyNumberFormat="1" applyFont="1" applyBorder="1" applyAlignment="1" applyProtection="1">
      <alignment horizontal="center" vertical="center"/>
      <protection hidden="1"/>
    </xf>
    <xf numFmtId="41" fontId="100" fillId="0" borderId="4" xfId="0" applyNumberFormat="1" applyFont="1" applyBorder="1" applyAlignment="1" applyProtection="1">
      <alignment horizontal="center" vertical="center"/>
      <protection locked="0"/>
    </xf>
    <xf numFmtId="41" fontId="100" fillId="0" borderId="8" xfId="0" applyNumberFormat="1" applyFont="1" applyBorder="1" applyAlignment="1" applyProtection="1">
      <alignment horizontal="center" vertical="center"/>
      <protection locked="0"/>
    </xf>
    <xf numFmtId="0" fontId="100" fillId="0" borderId="0" xfId="0" applyFont="1" applyAlignment="1" applyProtection="1">
      <alignment horizontal="left" vertical="center"/>
      <protection locked="0"/>
    </xf>
    <xf numFmtId="0" fontId="100" fillId="0" borderId="12" xfId="0" applyFont="1" applyBorder="1" applyAlignment="1" applyProtection="1">
      <alignment horizontal="left" vertical="center"/>
      <protection locked="0"/>
    </xf>
    <xf numFmtId="0" fontId="100" fillId="0" borderId="0" xfId="0" applyFont="1" applyAlignment="1" applyProtection="1">
      <alignment horizontal="left"/>
      <protection locked="0"/>
    </xf>
    <xf numFmtId="0" fontId="100" fillId="0" borderId="0" xfId="0" applyFont="1" applyAlignment="1" applyProtection="1">
      <alignment horizontal="center"/>
      <protection locked="0"/>
    </xf>
    <xf numFmtId="0" fontId="16" fillId="0" borderId="0" xfId="0" applyFont="1">
      <alignment vertical="center"/>
    </xf>
    <xf numFmtId="0" fontId="100" fillId="0" borderId="4" xfId="131" applyFont="1" applyBorder="1" applyAlignment="1" applyProtection="1">
      <alignment horizontal="center" vertical="center"/>
      <protection locked="0"/>
    </xf>
    <xf numFmtId="0" fontId="100" fillId="0" borderId="0" xfId="131" applyFont="1" applyAlignment="1" applyProtection="1">
      <alignment horizontal="center" vertical="center"/>
      <protection locked="0"/>
    </xf>
    <xf numFmtId="0" fontId="100" fillId="0" borderId="0" xfId="131" applyFont="1" applyAlignment="1" applyProtection="1">
      <alignment vertical="center"/>
      <protection locked="0"/>
    </xf>
    <xf numFmtId="0" fontId="100" fillId="0" borderId="0" xfId="132" applyFont="1" applyAlignment="1">
      <alignment horizontal="justify" vertical="center" wrapText="1"/>
    </xf>
    <xf numFmtId="0" fontId="100" fillId="0" borderId="11" xfId="131" applyFont="1" applyBorder="1" applyAlignment="1" applyProtection="1">
      <alignment vertical="center"/>
      <protection locked="0"/>
    </xf>
    <xf numFmtId="0" fontId="100" fillId="0" borderId="11" xfId="132" applyFont="1" applyBorder="1" applyAlignment="1">
      <alignment horizontal="justify" vertical="center" wrapText="1"/>
    </xf>
    <xf numFmtId="0" fontId="100" fillId="0" borderId="11" xfId="132" applyFont="1" applyBorder="1" applyAlignment="1">
      <alignment wrapText="1"/>
    </xf>
    <xf numFmtId="0" fontId="100" fillId="0" borderId="11" xfId="132" applyFont="1" applyBorder="1"/>
    <xf numFmtId="0" fontId="100" fillId="0" borderId="10" xfId="132" applyFont="1" applyBorder="1" applyAlignment="1">
      <alignment horizontal="distributed" vertical="center" wrapText="1"/>
    </xf>
    <xf numFmtId="0" fontId="100" fillId="0" borderId="16" xfId="132" applyFont="1" applyBorder="1" applyAlignment="1">
      <alignment horizontal="distributed" vertical="center" wrapText="1"/>
    </xf>
    <xf numFmtId="0" fontId="100" fillId="0" borderId="4" xfId="132" applyFont="1" applyBorder="1" applyAlignment="1">
      <alignment horizontal="distributed" vertical="center" wrapText="1"/>
    </xf>
    <xf numFmtId="0" fontId="100" fillId="0" borderId="11" xfId="132" applyFont="1" applyBorder="1" applyAlignment="1">
      <alignment horizontal="distributed" vertical="center" wrapText="1"/>
    </xf>
    <xf numFmtId="0" fontId="100" fillId="0" borderId="16" xfId="133" applyFont="1" applyBorder="1" applyAlignment="1">
      <alignment horizontal="center" vertical="center"/>
    </xf>
    <xf numFmtId="189" fontId="113" fillId="0" borderId="16" xfId="132" applyNumberFormat="1" applyFont="1" applyBorder="1" applyAlignment="1">
      <alignment horizontal="right" vertical="center"/>
    </xf>
    <xf numFmtId="189" fontId="113" fillId="0" borderId="7" xfId="132" applyNumberFormat="1" applyFont="1" applyBorder="1" applyAlignment="1">
      <alignment horizontal="right" vertical="center"/>
    </xf>
    <xf numFmtId="0" fontId="100" fillId="0" borderId="10" xfId="133" applyFont="1" applyBorder="1" applyAlignment="1">
      <alignment horizontal="center" vertical="center"/>
    </xf>
    <xf numFmtId="190" fontId="113" fillId="0" borderId="10" xfId="132" applyNumberFormat="1" applyFont="1" applyBorder="1" applyAlignment="1">
      <alignment horizontal="right" vertical="center"/>
    </xf>
    <xf numFmtId="190" fontId="113" fillId="0" borderId="4" xfId="132" applyNumberFormat="1" applyFont="1" applyBorder="1" applyAlignment="1">
      <alignment horizontal="right" vertical="center"/>
    </xf>
    <xf numFmtId="0" fontId="100" fillId="0" borderId="0" xfId="0" applyFont="1" applyAlignment="1" applyProtection="1">
      <alignment horizontal="right" vertical="center"/>
      <protection locked="0"/>
    </xf>
    <xf numFmtId="0" fontId="40" fillId="0" borderId="0" xfId="132" applyAlignment="1">
      <alignment vertical="center"/>
    </xf>
    <xf numFmtId="0" fontId="100" fillId="0" borderId="0" xfId="0" applyFont="1" applyAlignment="1" applyProtection="1">
      <protection locked="0"/>
    </xf>
    <xf numFmtId="0" fontId="100" fillId="0" borderId="59" xfId="131" applyFont="1" applyBorder="1" applyAlignment="1" applyProtection="1">
      <alignment horizontal="center" vertical="center"/>
      <protection locked="0"/>
    </xf>
    <xf numFmtId="0" fontId="22" fillId="0" borderId="0" xfId="132" applyFont="1" applyAlignment="1">
      <alignment horizontal="justify" wrapText="1"/>
    </xf>
    <xf numFmtId="0" fontId="24" fillId="0" borderId="0" xfId="132" applyFont="1"/>
    <xf numFmtId="0" fontId="22" fillId="0" borderId="84" xfId="131" applyFont="1" applyBorder="1" applyAlignment="1" applyProtection="1">
      <alignment horizontal="center" vertical="center"/>
      <protection locked="0"/>
    </xf>
    <xf numFmtId="0" fontId="100" fillId="0" borderId="87" xfId="131" applyFont="1" applyBorder="1" applyAlignment="1" applyProtection="1">
      <alignment horizontal="center" vertical="center"/>
      <protection locked="0"/>
    </xf>
    <xf numFmtId="0" fontId="105" fillId="0" borderId="88" xfId="131" applyFont="1" applyBorder="1" applyAlignment="1" applyProtection="1">
      <alignment horizontal="center" vertical="center"/>
      <protection locked="0"/>
    </xf>
    <xf numFmtId="0" fontId="37" fillId="0" borderId="0" xfId="10" applyBorder="1" applyAlignment="1"/>
    <xf numFmtId="0" fontId="100" fillId="0" borderId="63" xfId="131" applyFont="1" applyBorder="1" applyAlignment="1" applyProtection="1">
      <alignment vertical="center"/>
      <protection locked="0"/>
    </xf>
    <xf numFmtId="0" fontId="22" fillId="0" borderId="63" xfId="132" applyFont="1" applyBorder="1" applyAlignment="1">
      <alignment horizontal="justify" wrapText="1"/>
    </xf>
    <xf numFmtId="0" fontId="24" fillId="0" borderId="63" xfId="132" applyFont="1" applyBorder="1"/>
    <xf numFmtId="0" fontId="22" fillId="0" borderId="68" xfId="131" applyFont="1" applyBorder="1" applyAlignment="1" applyProtection="1">
      <alignment horizontal="center" vertical="center"/>
      <protection locked="0"/>
    </xf>
    <xf numFmtId="0" fontId="100" fillId="0" borderId="89" xfId="131" applyFont="1" applyBorder="1" applyAlignment="1" applyProtection="1">
      <alignment horizontal="center" vertical="center"/>
      <protection locked="0"/>
    </xf>
    <xf numFmtId="0" fontId="100" fillId="0" borderId="90" xfId="131" applyFont="1" applyBorder="1" applyAlignment="1" applyProtection="1">
      <alignment horizontal="center" vertical="center"/>
      <protection locked="0"/>
    </xf>
    <xf numFmtId="0" fontId="40" fillId="0" borderId="0" xfId="132"/>
    <xf numFmtId="0" fontId="100" fillId="0" borderId="63" xfId="132" applyFont="1" applyBorder="1" applyAlignment="1">
      <alignment horizontal="right" wrapText="1"/>
    </xf>
    <xf numFmtId="0" fontId="109" fillId="0" borderId="0" xfId="132" applyFont="1" applyAlignment="1">
      <alignment horizontal="center" vertical="center"/>
    </xf>
    <xf numFmtId="0" fontId="100" fillId="0" borderId="78" xfId="132" applyFont="1" applyBorder="1" applyAlignment="1">
      <alignment horizontal="distributed" vertical="center" wrapText="1" justifyLastLine="1"/>
    </xf>
    <xf numFmtId="0" fontId="100" fillId="0" borderId="85" xfId="132" applyFont="1" applyBorder="1" applyAlignment="1">
      <alignment horizontal="distributed" vertical="center" wrapText="1" justifyLastLine="1"/>
    </xf>
    <xf numFmtId="0" fontId="100" fillId="0" borderId="86" xfId="132" applyFont="1" applyBorder="1" applyAlignment="1">
      <alignment horizontal="distributed" vertical="center" wrapText="1" justifyLastLine="1"/>
    </xf>
    <xf numFmtId="0" fontId="100" fillId="0" borderId="93" xfId="132" applyFont="1" applyBorder="1" applyAlignment="1">
      <alignment horizontal="distributed" vertical="center" wrapText="1" justifyLastLine="1"/>
    </xf>
    <xf numFmtId="0" fontId="100" fillId="0" borderId="94" xfId="133" applyFont="1" applyBorder="1" applyAlignment="1">
      <alignment horizontal="center" vertical="center"/>
    </xf>
    <xf numFmtId="0" fontId="40" fillId="0" borderId="0" xfId="132" applyAlignment="1">
      <alignment horizontal="center" vertical="center"/>
    </xf>
    <xf numFmtId="0" fontId="100" fillId="0" borderId="73" xfId="133" applyFont="1" applyBorder="1" applyAlignment="1">
      <alignment horizontal="center" vertical="center"/>
    </xf>
    <xf numFmtId="0" fontId="100" fillId="0" borderId="77" xfId="133" applyFont="1" applyBorder="1" applyAlignment="1">
      <alignment horizontal="center" vertical="center"/>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24" fillId="0" borderId="4" xfId="0" applyFont="1" applyBorder="1" applyAlignment="1" applyProtection="1">
      <alignment horizontal="center" vertical="center"/>
      <protection locked="0"/>
    </xf>
    <xf numFmtId="0" fontId="119" fillId="0" borderId="0" xfId="0" applyFont="1" applyProtection="1">
      <alignment vertical="center"/>
      <protection locked="0"/>
    </xf>
    <xf numFmtId="0" fontId="109" fillId="0" borderId="0" xfId="0" applyFont="1" applyAlignment="1" applyProtection="1">
      <protection locked="0"/>
    </xf>
    <xf numFmtId="0" fontId="109" fillId="0" borderId="0" xfId="0" applyFont="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1" xfId="0" applyFont="1" applyBorder="1" applyAlignment="1" applyProtection="1">
      <alignment horizontal="center" vertical="center"/>
      <protection locked="0"/>
    </xf>
    <xf numFmtId="41" fontId="70" fillId="0" borderId="16" xfId="0" applyNumberFormat="1" applyFont="1" applyBorder="1" applyAlignment="1" applyProtection="1">
      <alignment horizontal="right" vertical="center"/>
      <protection hidden="1"/>
    </xf>
    <xf numFmtId="41" fontId="109" fillId="0" borderId="7" xfId="0" applyNumberFormat="1" applyFont="1" applyBorder="1" applyAlignment="1" applyProtection="1">
      <alignment horizontal="right" vertical="center"/>
      <protection locked="0"/>
    </xf>
    <xf numFmtId="41" fontId="109" fillId="0" borderId="15" xfId="0" applyNumberFormat="1" applyFont="1" applyBorder="1" applyAlignment="1" applyProtection="1">
      <alignment horizontal="right" vertical="center"/>
      <protection locked="0"/>
    </xf>
    <xf numFmtId="0" fontId="3" fillId="0" borderId="73" xfId="0" applyFont="1" applyBorder="1" applyAlignment="1" applyProtection="1">
      <alignment horizontal="center" vertical="center"/>
      <protection locked="0"/>
    </xf>
    <xf numFmtId="41" fontId="109" fillId="0" borderId="10" xfId="0" applyNumberFormat="1" applyFont="1" applyBorder="1" applyAlignment="1" applyProtection="1">
      <alignment horizontal="right" vertical="center"/>
      <protection hidden="1"/>
    </xf>
    <xf numFmtId="41" fontId="109" fillId="0" borderId="4" xfId="0" applyNumberFormat="1" applyFont="1" applyBorder="1" applyAlignment="1" applyProtection="1">
      <alignment horizontal="right" vertical="center"/>
      <protection locked="0"/>
    </xf>
    <xf numFmtId="41" fontId="120" fillId="0" borderId="4" xfId="0" applyNumberFormat="1" applyFont="1" applyBorder="1" applyAlignment="1" applyProtection="1">
      <alignment horizontal="right" vertical="center"/>
      <protection locked="0"/>
    </xf>
    <xf numFmtId="41" fontId="120" fillId="0" borderId="8" xfId="0" applyNumberFormat="1" applyFont="1" applyBorder="1" applyAlignment="1" applyProtection="1">
      <alignment horizontal="right" vertical="center"/>
      <protection locked="0"/>
    </xf>
    <xf numFmtId="0" fontId="3" fillId="0" borderId="77" xfId="0" applyFont="1" applyBorder="1" applyAlignment="1" applyProtection="1">
      <alignment horizontal="center" vertical="center"/>
      <protection locked="0"/>
    </xf>
    <xf numFmtId="41" fontId="70" fillId="0" borderId="78" xfId="0" applyNumberFormat="1" applyFont="1" applyBorder="1" applyAlignment="1" applyProtection="1">
      <alignment horizontal="right" vertical="center"/>
      <protection hidden="1"/>
    </xf>
    <xf numFmtId="41" fontId="109" fillId="0" borderId="86" xfId="0" applyNumberFormat="1" applyFont="1" applyBorder="1" applyAlignment="1" applyProtection="1">
      <alignment horizontal="right" vertical="center"/>
      <protection locked="0"/>
    </xf>
    <xf numFmtId="41" fontId="120" fillId="0" borderId="86" xfId="0" applyNumberFormat="1" applyFont="1" applyBorder="1" applyAlignment="1" applyProtection="1">
      <alignment horizontal="right" vertical="center"/>
      <protection locked="0"/>
    </xf>
    <xf numFmtId="41" fontId="120" fillId="0" borderId="69" xfId="0" applyNumberFormat="1" applyFont="1" applyBorder="1" applyAlignment="1" applyProtection="1">
      <alignment horizontal="right" vertical="center"/>
      <protection locked="0"/>
    </xf>
    <xf numFmtId="0" fontId="100" fillId="0" borderId="0" xfId="0" applyFont="1" applyAlignment="1" applyProtection="1">
      <alignment horizontal="left" vertical="top"/>
      <protection locked="0"/>
    </xf>
    <xf numFmtId="0" fontId="109" fillId="0" borderId="0" xfId="0" applyFont="1" applyAlignment="1" applyProtection="1">
      <alignment vertical="top"/>
      <protection locked="0"/>
    </xf>
    <xf numFmtId="0" fontId="100" fillId="0" borderId="0" xfId="0" applyFont="1" applyAlignment="1" applyProtection="1">
      <alignment vertical="top"/>
      <protection locked="0"/>
    </xf>
    <xf numFmtId="0" fontId="100" fillId="0" borderId="0" xfId="0" applyFont="1" applyAlignment="1" applyProtection="1">
      <alignment horizontal="center" vertical="top"/>
      <protection locked="0"/>
    </xf>
    <xf numFmtId="0" fontId="70" fillId="0" borderId="0" xfId="0" applyFont="1" applyAlignment="1" applyProtection="1">
      <alignment horizontal="right" vertical="top"/>
      <protection locked="0"/>
    </xf>
    <xf numFmtId="0" fontId="109" fillId="0" borderId="0" xfId="0" applyFont="1" applyAlignment="1" applyProtection="1">
      <alignment horizontal="center"/>
      <protection locked="0"/>
    </xf>
    <xf numFmtId="0" fontId="109" fillId="0" borderId="0" xfId="0" applyFont="1" applyAlignment="1" applyProtection="1">
      <alignment horizontal="left"/>
      <protection locked="0"/>
    </xf>
    <xf numFmtId="0" fontId="121" fillId="0" borderId="4" xfId="0" applyFont="1" applyBorder="1" applyAlignment="1" applyProtection="1">
      <alignment horizontal="center" vertical="center"/>
      <protection locked="0"/>
    </xf>
    <xf numFmtId="0" fontId="70" fillId="0" borderId="73" xfId="0" applyFont="1" applyBorder="1" applyAlignment="1" applyProtection="1">
      <alignment horizontal="center" vertical="center"/>
      <protection locked="0"/>
    </xf>
    <xf numFmtId="0" fontId="70" fillId="0" borderId="77" xfId="0" applyFont="1" applyBorder="1" applyAlignment="1" applyProtection="1">
      <alignment horizontal="center" vertical="center"/>
      <protection locked="0"/>
    </xf>
    <xf numFmtId="0" fontId="22" fillId="0" borderId="59" xfId="0" applyFont="1" applyBorder="1" applyAlignment="1" applyProtection="1">
      <alignment horizontal="center"/>
      <protection locked="0"/>
    </xf>
    <xf numFmtId="0" fontId="24" fillId="0" borderId="59" xfId="0" applyFont="1" applyBorder="1" applyAlignment="1" applyProtection="1">
      <alignment horizontal="center"/>
      <protection locked="0"/>
    </xf>
    <xf numFmtId="0" fontId="80" fillId="0" borderId="0" xfId="6" applyFont="1" applyProtection="1">
      <protection locked="0"/>
    </xf>
    <xf numFmtId="0" fontId="22" fillId="0" borderId="60" xfId="0" applyFont="1" applyBorder="1" applyAlignment="1" applyProtection="1">
      <alignment horizontal="center"/>
      <protection locked="0"/>
    </xf>
    <xf numFmtId="0" fontId="100" fillId="0" borderId="63" xfId="0" applyFont="1" applyBorder="1" applyAlignment="1" applyProtection="1">
      <protection locked="0"/>
    </xf>
    <xf numFmtId="0" fontId="130" fillId="0" borderId="0" xfId="10" applyFont="1" applyFill="1" applyAlignment="1">
      <alignment vertical="center"/>
    </xf>
    <xf numFmtId="0" fontId="96" fillId="0" borderId="0" xfId="6" applyFont="1" applyAlignment="1" applyProtection="1">
      <alignment vertical="center"/>
      <protection locked="0"/>
    </xf>
    <xf numFmtId="0" fontId="134" fillId="0" borderId="64" xfId="0" applyFont="1" applyBorder="1" applyAlignment="1" applyProtection="1">
      <alignment horizontal="left"/>
      <protection locked="0"/>
    </xf>
    <xf numFmtId="0" fontId="134" fillId="0" borderId="64" xfId="0" applyFont="1" applyBorder="1" applyAlignment="1" applyProtection="1">
      <alignment horizontal="center"/>
      <protection locked="0"/>
    </xf>
    <xf numFmtId="0" fontId="22" fillId="0" borderId="64" xfId="0" applyFont="1" applyBorder="1" applyAlignment="1" applyProtection="1">
      <alignment horizontal="right"/>
      <protection locked="0"/>
    </xf>
    <xf numFmtId="0" fontId="108"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62" xfId="0" applyFont="1" applyBorder="1" applyAlignment="1" applyProtection="1">
      <protection locked="0"/>
    </xf>
    <xf numFmtId="0" fontId="0" fillId="0" borderId="63" xfId="0" applyBorder="1" applyAlignment="1" applyProtection="1">
      <protection locked="0"/>
    </xf>
    <xf numFmtId="0" fontId="22" fillId="0" borderId="89" xfId="0" applyFont="1" applyBorder="1" applyAlignment="1" applyProtection="1">
      <alignment horizontal="center" vertical="center"/>
      <protection locked="0"/>
    </xf>
    <xf numFmtId="0" fontId="22" fillId="0" borderId="86" xfId="0" applyFont="1" applyBorder="1" applyAlignment="1" applyProtection="1">
      <alignment horizontal="center" vertical="center"/>
      <protection locked="0"/>
    </xf>
    <xf numFmtId="0" fontId="22" fillId="0" borderId="86" xfId="0" applyFont="1" applyBorder="1" applyAlignment="1" applyProtection="1">
      <alignment horizontal="center"/>
      <protection locked="0"/>
    </xf>
    <xf numFmtId="0" fontId="22" fillId="0" borderId="69" xfId="0" applyFont="1" applyBorder="1" applyAlignment="1" applyProtection="1">
      <alignment horizontal="center"/>
      <protection locked="0"/>
    </xf>
    <xf numFmtId="0" fontId="24" fillId="0" borderId="86" xfId="0" applyFont="1" applyBorder="1" applyAlignment="1" applyProtection="1">
      <alignment horizontal="left" vertical="center" wrapText="1"/>
      <protection locked="0"/>
    </xf>
    <xf numFmtId="0" fontId="22" fillId="0" borderId="86" xfId="0" applyFont="1" applyBorder="1" applyAlignment="1" applyProtection="1">
      <alignment horizontal="center" vertical="center" wrapText="1"/>
      <protection locked="0"/>
    </xf>
    <xf numFmtId="0" fontId="22" fillId="0" borderId="69" xfId="0" applyFont="1" applyBorder="1" applyAlignment="1" applyProtection="1">
      <alignment horizontal="center" vertical="center" wrapText="1"/>
      <protection locked="0"/>
    </xf>
    <xf numFmtId="9" fontId="22" fillId="0" borderId="65" xfId="126" applyFont="1" applyBorder="1" applyAlignment="1" applyProtection="1">
      <protection locked="0"/>
    </xf>
    <xf numFmtId="191" fontId="20" fillId="39" borderId="66" xfId="0" applyNumberFormat="1" applyFont="1" applyFill="1" applyBorder="1" applyAlignment="1">
      <alignment horizontal="center" vertical="center"/>
    </xf>
    <xf numFmtId="191" fontId="20" fillId="39" borderId="64" xfId="0" applyNumberFormat="1" applyFont="1" applyFill="1" applyBorder="1" applyAlignment="1">
      <alignment horizontal="center" vertical="center"/>
    </xf>
    <xf numFmtId="191" fontId="6" fillId="39" borderId="64" xfId="0" applyNumberFormat="1" applyFont="1" applyFill="1" applyBorder="1" applyAlignment="1">
      <alignment horizontal="center" vertical="center"/>
    </xf>
    <xf numFmtId="0" fontId="22" fillId="0" borderId="63" xfId="0" applyFont="1" applyBorder="1" applyAlignment="1" applyProtection="1">
      <protection locked="0"/>
    </xf>
    <xf numFmtId="0" fontId="100" fillId="0" borderId="64" xfId="0" applyFont="1" applyBorder="1" applyAlignment="1" applyProtection="1">
      <alignment horizontal="left"/>
      <protection locked="0"/>
    </xf>
    <xf numFmtId="191" fontId="135" fillId="39" borderId="66" xfId="0" applyNumberFormat="1" applyFont="1" applyFill="1" applyBorder="1" applyAlignment="1">
      <alignment horizontal="center"/>
    </xf>
    <xf numFmtId="191" fontId="135" fillId="39" borderId="64" xfId="0" applyNumberFormat="1" applyFont="1" applyFill="1" applyBorder="1" applyAlignment="1">
      <alignment horizontal="center"/>
    </xf>
    <xf numFmtId="191" fontId="136" fillId="39" borderId="64" xfId="0" applyNumberFormat="1" applyFont="1" applyFill="1" applyBorder="1" applyAlignment="1">
      <alignment horizontal="center"/>
    </xf>
    <xf numFmtId="9" fontId="22" fillId="0" borderId="84" xfId="126" applyFont="1" applyBorder="1" applyAlignment="1" applyProtection="1">
      <protection locked="0"/>
    </xf>
    <xf numFmtId="191" fontId="20" fillId="39" borderId="95" xfId="0" applyNumberFormat="1" applyFont="1" applyFill="1" applyBorder="1" applyAlignment="1">
      <alignment horizontal="center" vertical="center"/>
    </xf>
    <xf numFmtId="191" fontId="20" fillId="39" borderId="0" xfId="0" applyNumberFormat="1" applyFont="1" applyFill="1" applyAlignment="1">
      <alignment horizontal="center" vertical="center"/>
    </xf>
    <xf numFmtId="191" fontId="6" fillId="39" borderId="0" xfId="0" applyNumberFormat="1" applyFont="1" applyFill="1" applyAlignment="1">
      <alignment horizontal="center" vertical="center"/>
    </xf>
    <xf numFmtId="0" fontId="100" fillId="0" borderId="84" xfId="0" applyFont="1" applyBorder="1" applyAlignment="1" applyProtection="1">
      <alignment horizontal="left"/>
      <protection locked="0"/>
    </xf>
    <xf numFmtId="191" fontId="136" fillId="39" borderId="95" xfId="0" applyNumberFormat="1" applyFont="1" applyFill="1" applyBorder="1" applyAlignment="1">
      <alignment horizontal="center"/>
    </xf>
    <xf numFmtId="191" fontId="136" fillId="39" borderId="0" xfId="0" applyNumberFormat="1" applyFont="1" applyFill="1" applyAlignment="1">
      <alignment horizontal="center"/>
    </xf>
    <xf numFmtId="191" fontId="22" fillId="0" borderId="0" xfId="0" applyNumberFormat="1" applyFont="1" applyAlignment="1" applyProtection="1">
      <alignment horizontal="center" vertical="center"/>
      <protection locked="0"/>
    </xf>
    <xf numFmtId="0" fontId="22" fillId="0" borderId="92" xfId="0" applyFont="1" applyBorder="1" applyAlignment="1" applyProtection="1">
      <alignment horizontal="center" vertical="center" wrapText="1"/>
      <protection locked="0"/>
    </xf>
    <xf numFmtId="0" fontId="3" fillId="0" borderId="86" xfId="0" applyFont="1" applyBorder="1" applyAlignment="1" applyProtection="1">
      <alignment horizontal="distributed" vertical="distributed" textRotation="255" wrapText="1" shrinkToFit="1"/>
      <protection locked="0"/>
    </xf>
    <xf numFmtId="0" fontId="3" fillId="0" borderId="86" xfId="0" applyFont="1" applyBorder="1" applyAlignment="1" applyProtection="1">
      <alignment horizontal="center" vertical="distributed" textRotation="255" wrapText="1" shrinkToFit="1"/>
      <protection locked="0"/>
    </xf>
    <xf numFmtId="0" fontId="3" fillId="0" borderId="69" xfId="0" applyFont="1" applyBorder="1" applyAlignment="1" applyProtection="1">
      <alignment horizontal="distributed" vertical="distributed" textRotation="255" wrapText="1" shrinkToFit="1"/>
      <protection locked="0"/>
    </xf>
    <xf numFmtId="0" fontId="100" fillId="0" borderId="65" xfId="0" applyFont="1" applyBorder="1" applyAlignment="1" applyProtection="1">
      <alignment horizontal="left"/>
      <protection locked="0"/>
    </xf>
    <xf numFmtId="191" fontId="100" fillId="0" borderId="0" xfId="0" applyNumberFormat="1" applyFont="1" applyAlignment="1" applyProtection="1">
      <alignment horizontal="center" vertical="center"/>
      <protection locked="0"/>
    </xf>
    <xf numFmtId="191" fontId="100" fillId="40" borderId="0" xfId="0" applyNumberFormat="1" applyFont="1" applyFill="1" applyAlignment="1" applyProtection="1">
      <alignment horizontal="center" vertical="center"/>
      <protection locked="0"/>
    </xf>
    <xf numFmtId="9" fontId="22" fillId="0" borderId="68" xfId="126" applyFont="1" applyBorder="1" applyAlignment="1" applyProtection="1">
      <protection locked="0"/>
    </xf>
    <xf numFmtId="191" fontId="20" fillId="39" borderId="62" xfId="0" applyNumberFormat="1" applyFont="1" applyFill="1" applyBorder="1" applyAlignment="1">
      <alignment horizontal="center" vertical="center"/>
    </xf>
    <xf numFmtId="191" fontId="20" fillId="39" borderId="63" xfId="0" applyNumberFormat="1" applyFont="1" applyFill="1" applyBorder="1" applyAlignment="1">
      <alignment horizontal="center" vertical="center"/>
    </xf>
    <xf numFmtId="191" fontId="22" fillId="0" borderId="63" xfId="0" applyNumberFormat="1" applyFont="1" applyBorder="1" applyAlignment="1" applyProtection="1">
      <alignment horizontal="center" vertical="center"/>
      <protection locked="0"/>
    </xf>
    <xf numFmtId="0" fontId="3" fillId="0" borderId="0" xfId="0" applyFont="1" applyAlignment="1" applyProtection="1">
      <protection locked="0"/>
    </xf>
    <xf numFmtId="0" fontId="129" fillId="0" borderId="0" xfId="0" applyFont="1" applyAlignment="1" applyProtection="1">
      <protection locked="0"/>
    </xf>
    <xf numFmtId="191" fontId="100"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protection locked="0"/>
    </xf>
    <xf numFmtId="191" fontId="136" fillId="40" borderId="0" xfId="0" applyNumberFormat="1" applyFont="1" applyFill="1" applyAlignment="1" applyProtection="1">
      <alignment horizontal="center"/>
      <protection locked="0"/>
    </xf>
    <xf numFmtId="191" fontId="0" fillId="40" borderId="0" xfId="0" applyNumberFormat="1" applyFill="1" applyAlignment="1" applyProtection="1">
      <alignment horizontal="center" vertical="center"/>
      <protection locked="0"/>
    </xf>
    <xf numFmtId="0" fontId="100" fillId="0" borderId="68" xfId="0" applyFont="1" applyBorder="1" applyAlignment="1" applyProtection="1">
      <alignment horizontal="left"/>
      <protection locked="0"/>
    </xf>
    <xf numFmtId="191" fontId="136" fillId="39" borderId="63" xfId="0" applyNumberFormat="1" applyFont="1" applyFill="1" applyBorder="1" applyAlignment="1">
      <alignment horizontal="center"/>
    </xf>
    <xf numFmtId="191" fontId="100" fillId="40" borderId="63" xfId="0" applyNumberFormat="1" applyFont="1" applyFill="1" applyBorder="1" applyAlignment="1" applyProtection="1">
      <alignment horizontal="center" vertical="center"/>
      <protection locked="0"/>
    </xf>
    <xf numFmtId="0" fontId="96" fillId="0" borderId="0" xfId="6" applyFont="1" applyAlignment="1" applyProtection="1">
      <alignment horizontal="right" vertical="top"/>
      <protection locked="0"/>
    </xf>
    <xf numFmtId="0" fontId="96" fillId="0" borderId="0" xfId="6" applyFont="1" applyAlignment="1" applyProtection="1">
      <alignment vertical="top"/>
      <protection locked="0"/>
    </xf>
    <xf numFmtId="191" fontId="136" fillId="39" borderId="62" xfId="0" applyNumberFormat="1" applyFont="1" applyFill="1" applyBorder="1" applyAlignment="1">
      <alignment horizontal="center"/>
    </xf>
    <xf numFmtId="191" fontId="100" fillId="0" borderId="63" xfId="0" applyNumberFormat="1" applyFont="1" applyBorder="1" applyAlignment="1" applyProtection="1">
      <alignment horizontal="center" vertical="center"/>
      <protection locked="0"/>
    </xf>
    <xf numFmtId="0" fontId="80" fillId="0" borderId="0" xfId="6" applyFont="1" applyAlignment="1" applyProtection="1">
      <alignment vertical="center"/>
      <protection locked="0"/>
    </xf>
    <xf numFmtId="0" fontId="138" fillId="0" borderId="0" xfId="6" applyFont="1" applyAlignment="1" applyProtection="1">
      <alignment vertical="center"/>
      <protection locked="0"/>
    </xf>
    <xf numFmtId="0" fontId="96" fillId="0" borderId="0" xfId="6" applyFont="1" applyProtection="1">
      <protection locked="0"/>
    </xf>
    <xf numFmtId="0" fontId="100" fillId="0" borderId="0" xfId="0" applyFont="1">
      <alignment vertical="center"/>
    </xf>
    <xf numFmtId="0" fontId="100" fillId="0" borderId="0" xfId="0" applyFont="1" applyAlignment="1">
      <alignment horizontal="left" vertical="center"/>
    </xf>
    <xf numFmtId="0" fontId="74" fillId="0" borderId="4" xfId="35" applyFont="1" applyBorder="1" applyAlignment="1">
      <alignment horizontal="centerContinuous" vertical="center" wrapText="1"/>
    </xf>
    <xf numFmtId="0" fontId="74" fillId="0" borderId="4" xfId="35" applyFont="1" applyBorder="1" applyAlignment="1">
      <alignment horizontal="centerContinuous" vertical="center"/>
    </xf>
    <xf numFmtId="0" fontId="74" fillId="0" borderId="4" xfId="35" applyFont="1" applyBorder="1" applyAlignment="1">
      <alignment horizontal="center" vertical="center" wrapText="1"/>
    </xf>
    <xf numFmtId="0" fontId="139" fillId="0" borderId="11" xfId="0" applyFont="1" applyBorder="1" applyAlignment="1">
      <alignment horizontal="center" vertical="center"/>
    </xf>
    <xf numFmtId="0" fontId="100" fillId="0" borderId="15" xfId="0" applyFont="1" applyBorder="1">
      <alignment vertical="center"/>
    </xf>
    <xf numFmtId="0" fontId="0" fillId="0" borderId="7" xfId="0" applyBorder="1" applyAlignment="1"/>
    <xf numFmtId="0" fontId="0" fillId="0" borderId="16" xfId="0" applyBorder="1" applyAlignment="1"/>
    <xf numFmtId="0" fontId="100" fillId="0" borderId="11" xfId="0" applyFont="1" applyBorder="1" applyAlignment="1">
      <alignment horizontal="center" vertical="center"/>
    </xf>
    <xf numFmtId="0" fontId="105" fillId="0" borderId="11" xfId="0" applyFont="1" applyBorder="1" applyAlignment="1">
      <alignment horizontal="center" vertical="center"/>
    </xf>
    <xf numFmtId="0" fontId="105" fillId="0" borderId="15" xfId="0" applyFont="1" applyBorder="1">
      <alignment vertical="center"/>
    </xf>
    <xf numFmtId="0" fontId="105" fillId="0" borderId="15" xfId="0" applyFont="1" applyBorder="1" applyAlignment="1">
      <alignment horizontal="right" vertical="center"/>
    </xf>
    <xf numFmtId="0" fontId="0" fillId="0" borderId="4" xfId="0" applyBorder="1" applyAlignment="1"/>
    <xf numFmtId="0" fontId="0" fillId="0" borderId="10" xfId="0" applyBorder="1" applyAlignment="1"/>
    <xf numFmtId="192" fontId="96" fillId="0" borderId="103" xfId="135" applyFont="1" applyBorder="1" applyAlignment="1">
      <alignment horizontal="center"/>
    </xf>
    <xf numFmtId="192" fontId="96" fillId="0" borderId="0" xfId="135" applyFont="1"/>
    <xf numFmtId="192" fontId="96" fillId="0" borderId="104" xfId="135" applyFont="1" applyBorder="1" applyAlignment="1">
      <alignment horizontal="center"/>
    </xf>
    <xf numFmtId="0" fontId="0" fillId="0" borderId="0" xfId="0" applyAlignment="1"/>
    <xf numFmtId="192" fontId="96" fillId="0" borderId="105" xfId="135" applyFont="1" applyBorder="1" applyAlignment="1">
      <alignment horizontal="center"/>
    </xf>
    <xf numFmtId="192" fontId="96" fillId="0" borderId="106" xfId="135" applyFont="1" applyBorder="1" applyAlignment="1">
      <alignment horizontal="left"/>
    </xf>
    <xf numFmtId="192" fontId="96" fillId="0" borderId="106" xfId="135" applyFont="1" applyBorder="1"/>
    <xf numFmtId="192" fontId="96" fillId="0" borderId="0" xfId="135" applyFont="1" applyAlignment="1">
      <alignment horizontal="left"/>
    </xf>
    <xf numFmtId="192" fontId="96" fillId="0" borderId="107" xfId="135" applyFont="1" applyBorder="1" applyAlignment="1">
      <alignment horizontal="center"/>
    </xf>
    <xf numFmtId="192" fontId="96" fillId="0" borderId="108" xfId="135" applyFont="1" applyBorder="1" applyAlignment="1">
      <alignment horizontal="center" vertical="center"/>
    </xf>
    <xf numFmtId="192" fontId="96" fillId="0" borderId="111" xfId="135" applyFont="1" applyBorder="1" applyAlignment="1">
      <alignment horizontal="center" vertical="center"/>
    </xf>
    <xf numFmtId="192" fontId="96" fillId="0" borderId="112" xfId="135" applyFont="1" applyBorder="1" applyAlignment="1">
      <alignment horizontal="center" vertical="center"/>
    </xf>
    <xf numFmtId="192" fontId="140" fillId="0" borderId="112" xfId="135" applyFont="1" applyBorder="1" applyAlignment="1">
      <alignment horizontal="center" vertical="center"/>
    </xf>
    <xf numFmtId="192" fontId="140" fillId="0" borderId="113" xfId="135" applyFont="1" applyBorder="1" applyAlignment="1">
      <alignment horizontal="center" vertical="center"/>
    </xf>
    <xf numFmtId="0" fontId="96" fillId="0" borderId="114" xfId="134" applyNumberFormat="1" applyFont="1" applyFill="1" applyBorder="1" applyAlignment="1">
      <alignment horizontal="center" vertical="center" wrapText="1"/>
    </xf>
    <xf numFmtId="192" fontId="96" fillId="0" borderId="114" xfId="135" applyFont="1" applyBorder="1" applyAlignment="1">
      <alignment horizontal="center" vertical="center" wrapText="1"/>
    </xf>
    <xf numFmtId="192" fontId="96" fillId="0" borderId="57" xfId="135" applyFont="1" applyBorder="1" applyAlignment="1">
      <alignment horizontal="center" vertical="center"/>
    </xf>
    <xf numFmtId="192" fontId="96" fillId="0" borderId="40" xfId="135" applyFont="1" applyBorder="1" applyAlignment="1">
      <alignment horizontal="right"/>
    </xf>
    <xf numFmtId="192" fontId="96" fillId="0" borderId="116" xfId="135" applyFont="1" applyBorder="1" applyAlignment="1">
      <alignment horizontal="right"/>
    </xf>
    <xf numFmtId="192" fontId="96" fillId="0" borderId="117" xfId="135" applyFont="1" applyBorder="1" applyAlignment="1">
      <alignment horizontal="right"/>
    </xf>
    <xf numFmtId="192" fontId="103" fillId="0" borderId="117" xfId="135" applyFont="1" applyBorder="1" applyAlignment="1">
      <alignment horizontal="right"/>
    </xf>
    <xf numFmtId="0" fontId="96" fillId="0" borderId="117" xfId="0" applyFont="1" applyBorder="1" applyAlignment="1">
      <alignment horizontal="right" wrapText="1"/>
    </xf>
    <xf numFmtId="192" fontId="96" fillId="0" borderId="57" xfId="135" applyFont="1" applyBorder="1" applyAlignment="1">
      <alignment vertical="center"/>
    </xf>
    <xf numFmtId="192" fontId="96" fillId="0" borderId="118" xfId="135" applyFont="1" applyBorder="1" applyAlignment="1">
      <alignment vertical="center"/>
    </xf>
    <xf numFmtId="192" fontId="96" fillId="0" borderId="0" xfId="135" applyFont="1" applyAlignment="1">
      <alignment vertical="center"/>
    </xf>
    <xf numFmtId="0" fontId="96" fillId="0" borderId="0" xfId="0" applyFont="1" applyAlignment="1">
      <alignment wrapText="1"/>
    </xf>
    <xf numFmtId="192" fontId="96" fillId="0" borderId="57" xfId="135" applyFont="1" applyBorder="1" applyAlignment="1">
      <alignment horizontal="center"/>
    </xf>
    <xf numFmtId="192" fontId="96" fillId="0" borderId="118" xfId="135" applyFont="1" applyBorder="1" applyAlignment="1">
      <alignment horizontal="right"/>
    </xf>
    <xf numFmtId="192" fontId="96" fillId="0" borderId="0" xfId="135" applyFont="1" applyAlignment="1">
      <alignment horizontal="right"/>
    </xf>
    <xf numFmtId="193" fontId="96" fillId="0" borderId="57" xfId="134" applyNumberFormat="1" applyFont="1" applyFill="1" applyBorder="1" applyAlignment="1">
      <alignment vertical="center"/>
    </xf>
    <xf numFmtId="193" fontId="96" fillId="0" borderId="118" xfId="134" applyNumberFormat="1" applyFont="1" applyFill="1" applyBorder="1" applyAlignment="1">
      <alignment vertical="center"/>
    </xf>
    <xf numFmtId="193" fontId="96" fillId="0" borderId="0" xfId="134" applyNumberFormat="1" applyFont="1" applyFill="1" applyAlignment="1">
      <alignment vertical="center"/>
    </xf>
    <xf numFmtId="0" fontId="141" fillId="0" borderId="0" xfId="134" applyNumberFormat="1" applyFont="1" applyFill="1" applyAlignment="1">
      <alignment vertical="center" wrapText="1"/>
    </xf>
    <xf numFmtId="193" fontId="96" fillId="0" borderId="112" xfId="134" applyNumberFormat="1" applyFont="1" applyFill="1" applyBorder="1" applyAlignment="1">
      <alignment vertical="center"/>
    </xf>
    <xf numFmtId="193" fontId="96" fillId="0" borderId="119" xfId="134" applyNumberFormat="1" applyFont="1" applyFill="1" applyBorder="1" applyAlignment="1">
      <alignment vertical="center"/>
    </xf>
    <xf numFmtId="193" fontId="96" fillId="0" borderId="106" xfId="134" applyNumberFormat="1" applyFont="1" applyFill="1" applyBorder="1" applyAlignment="1">
      <alignment vertical="center"/>
    </xf>
    <xf numFmtId="192" fontId="96" fillId="0" borderId="112" xfId="135" applyFont="1" applyBorder="1" applyAlignment="1">
      <alignment horizontal="center"/>
    </xf>
    <xf numFmtId="192" fontId="96" fillId="0" borderId="111" xfId="135" applyFont="1" applyBorder="1" applyAlignment="1">
      <alignment horizontal="left"/>
    </xf>
    <xf numFmtId="192" fontId="96" fillId="0" borderId="119" xfId="135" applyFont="1" applyBorder="1" applyAlignment="1">
      <alignment horizontal="left"/>
    </xf>
    <xf numFmtId="192" fontId="96" fillId="0" borderId="0" xfId="136" applyFont="1"/>
    <xf numFmtId="192" fontId="96" fillId="0" borderId="0" xfId="136" applyFont="1" applyAlignment="1">
      <alignment horizontal="left"/>
    </xf>
    <xf numFmtId="192" fontId="142" fillId="0" borderId="0" xfId="136" applyFont="1"/>
    <xf numFmtId="194" fontId="96" fillId="0" borderId="0" xfId="136" applyNumberFormat="1" applyFont="1"/>
    <xf numFmtId="192" fontId="129" fillId="0" borderId="112" xfId="135" applyFont="1" applyBorder="1" applyAlignment="1">
      <alignment horizontal="center" vertical="center"/>
    </xf>
    <xf numFmtId="192" fontId="96" fillId="0" borderId="106" xfId="135" applyFont="1" applyBorder="1" applyAlignment="1">
      <alignment horizontal="center" vertical="center"/>
    </xf>
    <xf numFmtId="192" fontId="96" fillId="0" borderId="120" xfId="135" applyFont="1" applyBorder="1" applyAlignment="1">
      <alignment horizontal="center" vertical="center"/>
    </xf>
    <xf numFmtId="192" fontId="96" fillId="0" borderId="121" xfId="135" applyFont="1" applyBorder="1" applyAlignment="1">
      <alignment horizontal="center" vertical="center"/>
    </xf>
    <xf numFmtId="192" fontId="96" fillId="0" borderId="116" xfId="135" applyFont="1" applyBorder="1" applyAlignment="1">
      <alignment horizontal="center" vertical="center"/>
    </xf>
    <xf numFmtId="193" fontId="96" fillId="0" borderId="0" xfId="134" applyNumberFormat="1" applyFont="1" applyFill="1" applyBorder="1" applyAlignment="1">
      <alignment vertical="center"/>
    </xf>
    <xf numFmtId="192" fontId="96" fillId="0" borderId="0" xfId="135" applyFont="1" applyBorder="1" applyAlignment="1">
      <alignment vertical="center"/>
    </xf>
    <xf numFmtId="192" fontId="96" fillId="0" borderId="122" xfId="135" applyFont="1" applyBorder="1" applyAlignment="1">
      <alignment horizontal="center" vertical="center"/>
    </xf>
    <xf numFmtId="192" fontId="96" fillId="0" borderId="40" xfId="135" applyFont="1" applyBorder="1" applyAlignment="1">
      <alignment horizontal="center" vertical="center"/>
    </xf>
    <xf numFmtId="192" fontId="96" fillId="0" borderId="123" xfId="135" applyFont="1" applyBorder="1" applyAlignment="1">
      <alignment horizontal="center" vertical="center"/>
    </xf>
    <xf numFmtId="192" fontId="129" fillId="0" borderId="113" xfId="135" applyFont="1" applyBorder="1" applyAlignment="1">
      <alignment horizontal="center" vertical="center"/>
    </xf>
    <xf numFmtId="0" fontId="96" fillId="0" borderId="109" xfId="0" applyFont="1" applyBorder="1" applyAlignment="1">
      <alignment horizontal="right" wrapText="1"/>
    </xf>
    <xf numFmtId="0" fontId="100" fillId="0" borderId="4" xfId="0" applyFont="1" applyBorder="1" applyAlignment="1">
      <alignment horizontal="distributed"/>
    </xf>
    <xf numFmtId="0" fontId="100" fillId="0" borderId="0" xfId="0" applyFont="1" applyAlignment="1"/>
    <xf numFmtId="0" fontId="100" fillId="0" borderId="0" xfId="0" applyFont="1" applyAlignment="1">
      <alignment horizontal="distributed"/>
    </xf>
    <xf numFmtId="0" fontId="140" fillId="0" borderId="15" xfId="0" applyFont="1" applyBorder="1" applyAlignment="1"/>
    <xf numFmtId="0" fontId="100" fillId="0" borderId="11" xfId="0" applyFont="1" applyBorder="1" applyAlignment="1"/>
    <xf numFmtId="0" fontId="140" fillId="0" borderId="0" xfId="0" applyFont="1" applyAlignment="1"/>
    <xf numFmtId="0" fontId="140" fillId="0" borderId="11" xfId="0" applyFont="1" applyBorder="1" applyAlignment="1"/>
    <xf numFmtId="0" fontId="143" fillId="0" borderId="12" xfId="0" applyFont="1" applyBorder="1">
      <alignment vertical="center"/>
    </xf>
    <xf numFmtId="0" fontId="100" fillId="0" borderId="35" xfId="0" applyFont="1" applyBorder="1" applyAlignment="1">
      <alignment horizontal="center" vertical="center" wrapText="1"/>
    </xf>
    <xf numFmtId="0" fontId="109" fillId="0" borderId="85" xfId="0" applyFont="1" applyBorder="1" applyAlignment="1">
      <alignment horizontal="center" vertical="top"/>
    </xf>
    <xf numFmtId="0" fontId="109" fillId="0" borderId="93" xfId="0" applyFont="1" applyBorder="1" applyAlignment="1">
      <alignment horizontal="center" vertical="top"/>
    </xf>
    <xf numFmtId="0" fontId="73" fillId="0" borderId="93" xfId="0" applyFont="1" applyBorder="1" applyAlignment="1">
      <alignment horizontal="center" vertical="top"/>
    </xf>
    <xf numFmtId="0" fontId="74" fillId="0" borderId="93" xfId="0" applyFont="1" applyBorder="1" applyAlignment="1">
      <alignment horizontal="center" vertical="top" shrinkToFit="1"/>
    </xf>
    <xf numFmtId="0" fontId="74" fillId="0" borderId="70" xfId="0" applyFont="1" applyBorder="1" applyAlignment="1">
      <alignment horizontal="center" vertical="top" shrinkToFit="1"/>
    </xf>
    <xf numFmtId="0" fontId="100" fillId="0" borderId="80" xfId="0" applyFont="1" applyBorder="1" applyAlignment="1">
      <alignment horizontal="distributed"/>
    </xf>
    <xf numFmtId="41" fontId="144" fillId="0" borderId="81" xfId="0" applyNumberFormat="1" applyFont="1" applyBorder="1">
      <alignment vertical="center"/>
    </xf>
    <xf numFmtId="41" fontId="144" fillId="0" borderId="80" xfId="0" applyNumberFormat="1" applyFont="1" applyBorder="1">
      <alignment vertical="center"/>
    </xf>
    <xf numFmtId="0" fontId="100" fillId="0" borderId="10" xfId="0" applyFont="1" applyBorder="1" applyAlignment="1">
      <alignment horizontal="distributed"/>
    </xf>
    <xf numFmtId="0" fontId="100" fillId="0" borderId="7" xfId="0" applyFont="1" applyBorder="1" applyAlignment="1">
      <alignment horizontal="left"/>
    </xf>
    <xf numFmtId="0" fontId="100" fillId="0" borderId="4" xfId="0" applyFont="1" applyBorder="1" applyAlignment="1">
      <alignment vertical="top" textRotation="255"/>
    </xf>
    <xf numFmtId="0" fontId="100" fillId="0" borderId="10" xfId="0" applyFont="1" applyBorder="1" applyAlignment="1">
      <alignment vertical="top" textRotation="255"/>
    </xf>
    <xf numFmtId="0" fontId="100" fillId="0" borderId="8" xfId="0" applyFont="1" applyBorder="1" applyAlignment="1">
      <alignment vertical="top" textRotation="255"/>
    </xf>
    <xf numFmtId="0" fontId="100" fillId="0" borderId="10" xfId="0" applyFont="1" applyBorder="1" applyAlignment="1"/>
    <xf numFmtId="0" fontId="100" fillId="0" borderId="4" xfId="0" applyFont="1" applyBorder="1" applyAlignment="1"/>
    <xf numFmtId="0" fontId="100" fillId="0" borderId="8" xfId="0" applyFont="1" applyBorder="1" applyAlignment="1"/>
    <xf numFmtId="0" fontId="100" fillId="0" borderId="14" xfId="0" applyFont="1" applyBorder="1" applyAlignment="1"/>
    <xf numFmtId="0" fontId="100" fillId="0" borderId="35" xfId="0" applyFont="1" applyBorder="1" applyAlignment="1"/>
    <xf numFmtId="0" fontId="100" fillId="0" borderId="13" xfId="0" applyFont="1" applyBorder="1" applyAlignment="1"/>
    <xf numFmtId="0" fontId="100" fillId="0" borderId="78" xfId="0" applyFont="1" applyBorder="1" applyAlignment="1">
      <alignment horizontal="distributed"/>
    </xf>
    <xf numFmtId="0" fontId="100" fillId="0" borderId="76" xfId="0" applyFont="1" applyBorder="1" applyAlignment="1"/>
    <xf numFmtId="0" fontId="100" fillId="0" borderId="76" xfId="0" applyFont="1" applyBorder="1" applyAlignment="1">
      <alignment horizontal="distributed"/>
    </xf>
    <xf numFmtId="0" fontId="100" fillId="0" borderId="64" xfId="0" applyFont="1" applyBorder="1">
      <alignment vertical="center"/>
    </xf>
    <xf numFmtId="0" fontId="100" fillId="0" borderId="0" xfId="0" applyFont="1" applyAlignment="1">
      <alignment horizontal="right" vertical="center"/>
    </xf>
    <xf numFmtId="0" fontId="100" fillId="0" borderId="0" xfId="0" applyFont="1" applyAlignment="1">
      <alignment horizontal="right"/>
    </xf>
    <xf numFmtId="195" fontId="100" fillId="0" borderId="0" xfId="0" applyNumberFormat="1" applyFont="1">
      <alignment vertical="center"/>
    </xf>
    <xf numFmtId="41" fontId="144" fillId="0" borderId="81" xfId="0" applyNumberFormat="1" applyFont="1" applyBorder="1" applyAlignment="1">
      <alignment horizontal="right" vertical="center"/>
    </xf>
    <xf numFmtId="0" fontId="100" fillId="0" borderId="9" xfId="0" applyFont="1" applyBorder="1" applyAlignment="1">
      <alignment horizontal="center" vertical="center" wrapText="1"/>
    </xf>
    <xf numFmtId="0" fontId="13" fillId="0" borderId="0" xfId="2" applyFill="1" applyAlignment="1" applyProtection="1">
      <alignment horizontal="center" vertical="center"/>
    </xf>
    <xf numFmtId="0" fontId="100" fillId="0" borderId="7" xfId="0" applyFont="1" applyBorder="1" applyAlignment="1">
      <alignment horizontal="center" vertical="center" wrapText="1"/>
    </xf>
    <xf numFmtId="0" fontId="100" fillId="0" borderId="16" xfId="0" applyFont="1" applyBorder="1" applyAlignment="1">
      <alignment horizontal="center" vertical="center"/>
    </xf>
    <xf numFmtId="0" fontId="100" fillId="0" borderId="0" xfId="0" applyFont="1" applyAlignment="1">
      <alignment horizontal="center" vertical="center" wrapText="1"/>
    </xf>
    <xf numFmtId="0" fontId="100" fillId="0" borderId="10" xfId="0" applyFont="1" applyBorder="1" applyAlignment="1">
      <alignment horizontal="center" vertical="center" wrapText="1"/>
    </xf>
    <xf numFmtId="37" fontId="100" fillId="0" borderId="4" xfId="128" applyFont="1" applyBorder="1" applyAlignment="1">
      <alignment horizontal="center" vertical="center"/>
    </xf>
    <xf numFmtId="0" fontId="100" fillId="0" borderId="15" xfId="137" applyFont="1" applyBorder="1" applyAlignment="1">
      <alignment horizontal="left" vertical="center"/>
    </xf>
    <xf numFmtId="37" fontId="100" fillId="0" borderId="11" xfId="128" applyFont="1" applyBorder="1" applyAlignment="1">
      <alignment vertical="center"/>
    </xf>
    <xf numFmtId="0" fontId="100" fillId="0" borderId="89" xfId="0" applyFont="1" applyBorder="1" applyAlignment="1">
      <alignment horizontal="center" vertical="center" wrapText="1"/>
    </xf>
    <xf numFmtId="0" fontId="100" fillId="0" borderId="78" xfId="0" applyFont="1" applyBorder="1" applyAlignment="1">
      <alignment horizontal="center" vertical="center" wrapText="1"/>
    </xf>
    <xf numFmtId="0" fontId="100" fillId="0" borderId="129" xfId="0" applyFont="1" applyBorder="1" applyAlignment="1">
      <alignment horizontal="center" vertical="center" wrapText="1"/>
    </xf>
    <xf numFmtId="0" fontId="100" fillId="0" borderId="71" xfId="0" applyFont="1" applyBorder="1" applyAlignment="1">
      <alignment horizontal="left" vertical="center" wrapText="1"/>
    </xf>
    <xf numFmtId="197" fontId="109" fillId="0" borderId="10" xfId="0" applyNumberFormat="1" applyFont="1" applyBorder="1" applyAlignment="1">
      <alignment horizontal="right" vertical="center"/>
    </xf>
    <xf numFmtId="197" fontId="109" fillId="0" borderId="4" xfId="0" applyNumberFormat="1" applyFont="1" applyBorder="1" applyAlignment="1">
      <alignment horizontal="right" vertical="center"/>
    </xf>
    <xf numFmtId="197" fontId="109" fillId="0" borderId="8" xfId="0" applyNumberFormat="1" applyFont="1" applyBorder="1" applyAlignment="1">
      <alignment horizontal="right" vertical="center"/>
    </xf>
    <xf numFmtId="0" fontId="100" fillId="0" borderId="73" xfId="0" applyFont="1" applyBorder="1" applyAlignment="1">
      <alignment horizontal="left" vertical="center" wrapText="1"/>
    </xf>
    <xf numFmtId="49" fontId="100" fillId="0" borderId="73" xfId="0" applyNumberFormat="1" applyFont="1" applyBorder="1" applyAlignment="1">
      <alignment horizontal="left" vertical="center" wrapText="1"/>
    </xf>
    <xf numFmtId="198" fontId="109" fillId="0" borderId="10" xfId="0" applyNumberFormat="1" applyFont="1" applyBorder="1" applyAlignment="1">
      <alignment horizontal="right" vertical="center"/>
    </xf>
    <xf numFmtId="198" fontId="109" fillId="0" borderId="4" xfId="0" applyNumberFormat="1" applyFont="1" applyBorder="1" applyAlignment="1">
      <alignment horizontal="right" vertical="center"/>
    </xf>
    <xf numFmtId="198" fontId="109" fillId="0" borderId="8" xfId="0" applyNumberFormat="1" applyFont="1" applyBorder="1" applyAlignment="1">
      <alignment horizontal="right" vertical="center"/>
    </xf>
    <xf numFmtId="0" fontId="100" fillId="0" borderId="64" xfId="0" applyFont="1" applyBorder="1" applyAlignment="1">
      <alignment horizontal="left" vertical="center" wrapText="1"/>
    </xf>
    <xf numFmtId="198" fontId="109" fillId="0" borderId="64" xfId="0" applyNumberFormat="1" applyFont="1" applyBorder="1" applyAlignment="1">
      <alignment horizontal="right" vertical="center"/>
    </xf>
    <xf numFmtId="0" fontId="112" fillId="0" borderId="0" xfId="0" applyFont="1" applyAlignment="1">
      <alignment horizontal="left" vertical="top"/>
    </xf>
    <xf numFmtId="0" fontId="112" fillId="0" borderId="0" xfId="0" applyFont="1" applyAlignment="1">
      <alignment horizontal="right" vertical="top" wrapText="1"/>
    </xf>
    <xf numFmtId="0" fontId="112" fillId="0" borderId="0" xfId="0" applyFont="1" applyAlignment="1">
      <alignment horizontal="left" vertical="center" wrapText="1"/>
    </xf>
    <xf numFmtId="0" fontId="112" fillId="0" borderId="0" xfId="0" applyFont="1" applyAlignment="1">
      <alignment vertical="top"/>
    </xf>
    <xf numFmtId="0" fontId="100" fillId="0" borderId="0" xfId="0" applyFont="1" applyAlignment="1">
      <alignment horizontal="left"/>
    </xf>
    <xf numFmtId="37" fontId="22" fillId="0" borderId="0" xfId="128" applyFont="1" applyAlignment="1">
      <alignment vertical="center"/>
    </xf>
    <xf numFmtId="37" fontId="22" fillId="0" borderId="0" xfId="128" applyFont="1"/>
    <xf numFmtId="37" fontId="22" fillId="0" borderId="4" xfId="128" applyFont="1" applyBorder="1" applyAlignment="1">
      <alignment horizontal="centerContinuous" vertical="center"/>
    </xf>
    <xf numFmtId="0" fontId="22" fillId="0" borderId="15" xfId="137" applyFont="1" applyBorder="1" applyAlignment="1">
      <alignment horizontal="left" vertical="center"/>
    </xf>
    <xf numFmtId="37" fontId="22" fillId="0" borderId="11" xfId="128" applyFont="1" applyBorder="1"/>
    <xf numFmtId="37" fontId="24" fillId="0" borderId="0" xfId="128" applyFont="1" applyAlignment="1">
      <alignment horizontal="center" vertical="center"/>
    </xf>
    <xf numFmtId="37" fontId="100" fillId="0" borderId="0" xfId="128" applyFont="1" applyAlignment="1">
      <alignment horizontal="centerContinuous" vertical="center"/>
    </xf>
    <xf numFmtId="0" fontId="100" fillId="0" borderId="0" xfId="137" quotePrefix="1" applyFont="1" applyAlignment="1">
      <alignment horizontal="left" vertical="center"/>
    </xf>
    <xf numFmtId="37" fontId="40" fillId="0" borderId="0" xfId="128" applyFont="1"/>
    <xf numFmtId="37" fontId="131" fillId="0" borderId="0" xfId="128" applyFont="1"/>
    <xf numFmtId="37" fontId="147" fillId="0" borderId="0" xfId="128" applyFont="1" applyAlignment="1">
      <alignment horizontal="centerContinuous"/>
    </xf>
    <xf numFmtId="37" fontId="100" fillId="0" borderId="0" xfId="128" applyFont="1" applyAlignment="1">
      <alignment horizontal="centerContinuous"/>
    </xf>
    <xf numFmtId="0" fontId="109" fillId="0" borderId="78" xfId="0" applyFont="1" applyBorder="1" applyAlignment="1">
      <alignment horizontal="center" vertical="center" wrapText="1"/>
    </xf>
    <xf numFmtId="0" fontId="149" fillId="0" borderId="78" xfId="0" applyFont="1" applyBorder="1" applyAlignment="1">
      <alignment horizontal="center" vertical="center" wrapText="1"/>
    </xf>
    <xf numFmtId="0" fontId="100" fillId="0" borderId="90" xfId="0" applyFont="1" applyBorder="1" applyAlignment="1">
      <alignment horizontal="center" vertical="center" wrapText="1"/>
    </xf>
    <xf numFmtId="198" fontId="100" fillId="0" borderId="94" xfId="0" applyNumberFormat="1" applyFont="1" applyBorder="1" applyAlignment="1">
      <alignment horizontal="left" vertical="center"/>
    </xf>
    <xf numFmtId="197" fontId="100" fillId="0" borderId="10" xfId="0" applyNumberFormat="1" applyFont="1" applyBorder="1" applyAlignment="1">
      <alignment horizontal="right" vertical="center"/>
    </xf>
    <xf numFmtId="197" fontId="100" fillId="0" borderId="4" xfId="0" applyNumberFormat="1" applyFont="1" applyBorder="1" applyAlignment="1">
      <alignment horizontal="right" vertical="center"/>
    </xf>
    <xf numFmtId="197" fontId="109" fillId="0" borderId="16" xfId="0" applyNumberFormat="1" applyFont="1" applyBorder="1" applyAlignment="1">
      <alignment horizontal="right" vertical="center"/>
    </xf>
    <xf numFmtId="197" fontId="100" fillId="0" borderId="71" xfId="0" applyNumberFormat="1" applyFont="1" applyBorder="1" applyAlignment="1">
      <alignment horizontal="right" vertical="center"/>
    </xf>
    <xf numFmtId="198" fontId="100" fillId="0" borderId="73" xfId="0" applyNumberFormat="1" applyFont="1" applyBorder="1" applyAlignment="1">
      <alignment horizontal="left" vertical="center"/>
    </xf>
    <xf numFmtId="38" fontId="100" fillId="0" borderId="10" xfId="0" applyNumberFormat="1" applyFont="1" applyBorder="1" applyAlignment="1">
      <alignment horizontal="right" vertical="center"/>
    </xf>
    <xf numFmtId="38" fontId="100" fillId="0" borderId="4" xfId="0" applyNumberFormat="1" applyFont="1" applyBorder="1" applyAlignment="1">
      <alignment horizontal="right" vertical="center"/>
    </xf>
    <xf numFmtId="199" fontId="109" fillId="0" borderId="4" xfId="0" applyNumberFormat="1" applyFont="1" applyBorder="1" applyAlignment="1">
      <alignment horizontal="right" vertical="center"/>
    </xf>
    <xf numFmtId="199" fontId="109" fillId="0" borderId="16" xfId="0" applyNumberFormat="1" applyFont="1" applyBorder="1" applyAlignment="1">
      <alignment horizontal="right" vertical="center"/>
    </xf>
    <xf numFmtId="38" fontId="100" fillId="0" borderId="71" xfId="0" applyNumberFormat="1" applyFont="1" applyBorder="1" applyAlignment="1">
      <alignment horizontal="right" vertical="center"/>
    </xf>
    <xf numFmtId="198" fontId="100" fillId="0" borderId="68" xfId="0" applyNumberFormat="1" applyFont="1" applyBorder="1" applyAlignment="1">
      <alignment horizontal="center" vertical="center"/>
    </xf>
    <xf numFmtId="0" fontId="100" fillId="0" borderId="4" xfId="128" applyNumberFormat="1" applyFont="1" applyBorder="1" applyAlignment="1">
      <alignment horizontal="distributed"/>
    </xf>
    <xf numFmtId="196" fontId="100" fillId="0" borderId="17" xfId="128" applyNumberFormat="1" applyFont="1" applyBorder="1" applyAlignment="1">
      <alignment vertical="center"/>
    </xf>
    <xf numFmtId="37" fontId="100" fillId="0" borderId="0" xfId="128" quotePrefix="1" applyFont="1" applyAlignment="1">
      <alignment vertical="center"/>
    </xf>
    <xf numFmtId="0" fontId="100" fillId="0" borderId="0" xfId="137" applyFont="1" applyAlignment="1">
      <alignment horizontal="left" vertical="center"/>
    </xf>
    <xf numFmtId="37" fontId="100" fillId="0" borderId="11" xfId="128" quotePrefix="1" applyFont="1" applyBorder="1" applyAlignment="1">
      <alignment vertical="center"/>
    </xf>
    <xf numFmtId="37" fontId="100" fillId="0" borderId="69" xfId="128" applyFont="1" applyBorder="1" applyAlignment="1">
      <alignment horizontal="center" vertical="center" wrapText="1"/>
    </xf>
    <xf numFmtId="0" fontId="100" fillId="0" borderId="10" xfId="0" applyFont="1" applyBorder="1" applyAlignment="1">
      <alignment horizontal="right" vertical="center"/>
    </xf>
    <xf numFmtId="200" fontId="100" fillId="0" borderId="4" xfId="128" applyNumberFormat="1" applyFont="1" applyBorder="1" applyAlignment="1">
      <alignment vertical="center"/>
    </xf>
    <xf numFmtId="200" fontId="100" fillId="0" borderId="8" xfId="128" applyNumberFormat="1" applyFont="1" applyBorder="1" applyAlignment="1">
      <alignment vertical="center"/>
    </xf>
    <xf numFmtId="200" fontId="100" fillId="0" borderId="135" xfId="128" applyNumberFormat="1" applyFont="1" applyBorder="1" applyAlignment="1">
      <alignment vertical="center"/>
    </xf>
    <xf numFmtId="37" fontId="137" fillId="0" borderId="78" xfId="128" applyFont="1" applyBorder="1" applyAlignment="1">
      <alignment horizontal="center" vertical="center"/>
    </xf>
    <xf numFmtId="37" fontId="100" fillId="0" borderId="76" xfId="128" applyFont="1" applyBorder="1" applyAlignment="1">
      <alignment vertical="center"/>
    </xf>
    <xf numFmtId="37" fontId="100" fillId="0" borderId="76" xfId="128" applyFont="1" applyBorder="1"/>
    <xf numFmtId="37" fontId="100" fillId="0" borderId="76" xfId="128" applyFont="1" applyBorder="1" applyAlignment="1">
      <alignment horizontal="right" vertical="center"/>
    </xf>
    <xf numFmtId="37" fontId="100" fillId="0" borderId="76" xfId="128" quotePrefix="1" applyFont="1" applyBorder="1" applyAlignment="1">
      <alignment horizontal="right" vertical="center"/>
    </xf>
    <xf numFmtId="37" fontId="100" fillId="0" borderId="76" xfId="128" applyFont="1" applyBorder="1" applyAlignment="1">
      <alignment horizontal="right"/>
    </xf>
    <xf numFmtId="37" fontId="100" fillId="0" borderId="0" xfId="128" applyFont="1" applyAlignment="1">
      <alignment horizontal="left" vertical="center"/>
    </xf>
    <xf numFmtId="37" fontId="100" fillId="0" borderId="0" xfId="128" quotePrefix="1" applyFont="1" applyAlignment="1">
      <alignment horizontal="right" vertical="center"/>
    </xf>
    <xf numFmtId="37" fontId="100" fillId="0" borderId="0" xfId="128" quotePrefix="1" applyFont="1" applyAlignment="1">
      <alignment horizontal="left" vertical="center"/>
    </xf>
    <xf numFmtId="0" fontId="100" fillId="0" borderId="0" xfId="138" quotePrefix="1" applyFont="1" applyAlignment="1">
      <alignment horizontal="left" vertical="center"/>
    </xf>
    <xf numFmtId="37" fontId="100" fillId="0" borderId="0" xfId="128" applyFont="1" applyAlignment="1">
      <alignment vertical="top" wrapText="1"/>
    </xf>
    <xf numFmtId="37" fontId="100" fillId="0" borderId="0" xfId="128" applyFont="1" applyAlignment="1">
      <alignment horizontal="left" vertical="top" wrapText="1"/>
    </xf>
    <xf numFmtId="0" fontId="100" fillId="0" borderId="0" xfId="128" applyNumberFormat="1" applyFont="1"/>
    <xf numFmtId="176" fontId="70" fillId="4" borderId="35" xfId="1" applyNumberFormat="1" applyFont="1" applyFill="1" applyBorder="1" applyAlignment="1">
      <alignment horizontal="center" vertical="center" wrapText="1"/>
    </xf>
    <xf numFmtId="176" fontId="70" fillId="4" borderId="6" xfId="1" applyNumberFormat="1" applyFont="1" applyFill="1" applyBorder="1" applyAlignment="1">
      <alignment horizontal="center" vertical="center" wrapText="1"/>
    </xf>
    <xf numFmtId="176" fontId="70" fillId="4" borderId="7" xfId="1" applyNumberFormat="1" applyFont="1" applyFill="1" applyBorder="1" applyAlignment="1">
      <alignment horizontal="center" vertical="center" wrapText="1"/>
    </xf>
    <xf numFmtId="0" fontId="75" fillId="11" borderId="35" xfId="2" applyFont="1" applyFill="1" applyBorder="1" applyAlignment="1" applyProtection="1">
      <alignment horizontal="center" vertical="center" wrapText="1"/>
    </xf>
    <xf numFmtId="0" fontId="75" fillId="11" borderId="6" xfId="2" applyFont="1" applyFill="1" applyBorder="1" applyAlignment="1" applyProtection="1">
      <alignment horizontal="center" vertical="center" wrapText="1"/>
    </xf>
    <xf numFmtId="0" fontId="75" fillId="11" borderId="7" xfId="2" applyFont="1" applyFill="1" applyBorder="1" applyAlignment="1" applyProtection="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5" fillId="11" borderId="5" xfId="2" applyFont="1" applyFill="1" applyBorder="1" applyAlignment="1" applyProtection="1">
      <alignment horizontal="center" vertical="center" wrapText="1"/>
    </xf>
    <xf numFmtId="0" fontId="13" fillId="5" borderId="35" xfId="2" applyFill="1" applyBorder="1" applyAlignment="1" applyProtection="1">
      <alignment horizontal="center" vertical="center" wrapText="1"/>
    </xf>
    <xf numFmtId="0" fontId="13" fillId="5" borderId="6" xfId="2" applyFill="1" applyBorder="1" applyAlignment="1" applyProtection="1">
      <alignment horizontal="center" vertical="center" wrapText="1"/>
    </xf>
    <xf numFmtId="0" fontId="13" fillId="5" borderId="7" xfId="2" applyFill="1" applyBorder="1" applyAlignment="1" applyProtection="1">
      <alignment horizontal="center" vertical="center" wrapText="1"/>
    </xf>
    <xf numFmtId="0" fontId="72" fillId="0" borderId="35" xfId="0" applyFont="1" applyBorder="1" applyAlignment="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75" fillId="8" borderId="5" xfId="2" applyFont="1" applyFill="1" applyBorder="1" applyAlignment="1" applyProtection="1">
      <alignment horizontal="center" vertical="center" wrapText="1"/>
    </xf>
    <xf numFmtId="0" fontId="75" fillId="8" borderId="6" xfId="2" applyFont="1" applyFill="1" applyBorder="1" applyAlignment="1" applyProtection="1">
      <alignment horizontal="center" vertical="center" wrapText="1"/>
    </xf>
    <xf numFmtId="0" fontId="75" fillId="8" borderId="7" xfId="2" applyFont="1" applyFill="1" applyBorder="1" applyAlignment="1" applyProtection="1">
      <alignment horizontal="center" vertical="center" wrapText="1"/>
    </xf>
    <xf numFmtId="0" fontId="71" fillId="4" borderId="5" xfId="0" applyFont="1" applyFill="1" applyBorder="1" applyAlignment="1">
      <alignment horizontal="center" vertical="center" wrapText="1"/>
    </xf>
    <xf numFmtId="0" fontId="69" fillId="4" borderId="6" xfId="0" applyFont="1" applyFill="1" applyBorder="1" applyAlignment="1">
      <alignment horizontal="center" vertical="center" wrapText="1"/>
    </xf>
    <xf numFmtId="0" fontId="69" fillId="4" borderId="7" xfId="0" applyFont="1" applyFill="1" applyBorder="1" applyAlignment="1">
      <alignment horizontal="center" vertical="center" wrapText="1"/>
    </xf>
    <xf numFmtId="0" fontId="75" fillId="9" borderId="5" xfId="2" applyFont="1" applyFill="1" applyBorder="1" applyAlignment="1" applyProtection="1">
      <alignment horizontal="center" vertical="center" wrapText="1"/>
    </xf>
    <xf numFmtId="0" fontId="75" fillId="9" borderId="6" xfId="2" applyFont="1" applyFill="1" applyBorder="1" applyAlignment="1" applyProtection="1">
      <alignment horizontal="center" vertical="center"/>
    </xf>
    <xf numFmtId="0" fontId="75" fillId="9" borderId="7" xfId="2" applyFont="1" applyFill="1" applyBorder="1" applyAlignment="1" applyProtection="1">
      <alignment horizontal="center" vertical="center"/>
    </xf>
    <xf numFmtId="0" fontId="71" fillId="4" borderId="6" xfId="0" applyFont="1" applyFill="1" applyBorder="1" applyAlignment="1">
      <alignment horizontal="center" vertical="center" wrapText="1"/>
    </xf>
    <xf numFmtId="0" fontId="75" fillId="5" borderId="5" xfId="2" applyFont="1" applyFill="1" applyBorder="1" applyAlignment="1" applyProtection="1">
      <alignment horizontal="center" vertical="center" wrapText="1"/>
    </xf>
    <xf numFmtId="0" fontId="75" fillId="5" borderId="6" xfId="2" applyFont="1" applyFill="1" applyBorder="1" applyAlignment="1" applyProtection="1">
      <alignment horizontal="center"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1" fillId="0" borderId="4" xfId="0" applyFont="1" applyBorder="1" applyAlignment="1">
      <alignment horizontal="center" vertical="center" wrapText="1"/>
    </xf>
    <xf numFmtId="0" fontId="75" fillId="11" borderId="4" xfId="2" applyFont="1" applyFill="1" applyBorder="1" applyAlignment="1" applyProtection="1">
      <alignment horizontal="center" vertical="center" wrapText="1"/>
    </xf>
    <xf numFmtId="0" fontId="72" fillId="0" borderId="4" xfId="0" applyFont="1" applyBorder="1" applyAlignment="1">
      <alignment horizontal="center" vertical="center" wrapText="1"/>
    </xf>
    <xf numFmtId="0" fontId="71" fillId="4" borderId="7" xfId="0" applyFont="1" applyFill="1" applyBorder="1" applyAlignment="1">
      <alignment horizontal="center" vertical="center" wrapText="1"/>
    </xf>
    <xf numFmtId="0" fontId="71" fillId="4" borderId="35" xfId="0" applyFont="1" applyFill="1" applyBorder="1" applyAlignment="1">
      <alignment horizontal="center" vertical="center" wrapText="1"/>
    </xf>
    <xf numFmtId="0" fontId="75" fillId="5" borderId="35" xfId="2" applyFont="1" applyFill="1" applyBorder="1" applyAlignment="1" applyProtection="1">
      <alignment horizontal="center" vertical="center" wrapText="1"/>
    </xf>
    <xf numFmtId="0" fontId="75" fillId="5" borderId="7" xfId="2" applyFont="1" applyFill="1" applyBorder="1" applyAlignment="1" applyProtection="1">
      <alignment horizontal="center" vertical="center" wrapText="1"/>
    </xf>
    <xf numFmtId="0" fontId="69" fillId="0" borderId="6" xfId="0" applyFont="1" applyBorder="1" applyAlignment="1">
      <alignment horizontal="center" vertical="center" wrapText="1"/>
    </xf>
    <xf numFmtId="0" fontId="69" fillId="0" borderId="7" xfId="0" applyFont="1" applyBorder="1" applyAlignment="1">
      <alignment horizontal="center" vertical="center" wrapText="1"/>
    </xf>
    <xf numFmtId="0" fontId="75" fillId="10" borderId="5" xfId="2" applyFont="1" applyFill="1" applyBorder="1" applyAlignment="1" applyProtection="1">
      <alignment horizontal="center" vertical="center" wrapText="1"/>
    </xf>
    <xf numFmtId="0" fontId="75" fillId="10" borderId="6" xfId="2" applyFont="1" applyFill="1" applyBorder="1" applyAlignment="1" applyProtection="1">
      <alignment horizontal="center" vertical="center"/>
    </xf>
    <xf numFmtId="0" fontId="75" fillId="10" borderId="7" xfId="2" applyFont="1" applyFill="1" applyBorder="1" applyAlignment="1" applyProtection="1">
      <alignment horizontal="center" vertical="center"/>
    </xf>
    <xf numFmtId="0" fontId="17" fillId="0" borderId="17" xfId="0" applyFont="1" applyBorder="1" applyAlignment="1">
      <alignment vertical="top" wrapText="1"/>
    </xf>
    <xf numFmtId="0" fontId="69" fillId="0" borderId="0" xfId="0" applyFont="1" applyAlignment="1">
      <alignment vertical="top" wrapText="1"/>
    </xf>
    <xf numFmtId="0" fontId="69"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69" fillId="0" borderId="11" xfId="0" applyFont="1" applyBorder="1" applyAlignment="1">
      <alignment horizontal="center" vertical="top" wrapText="1"/>
    </xf>
    <xf numFmtId="0" fontId="69"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0" fillId="0" borderId="8" xfId="0" applyFont="1" applyBorder="1" applyAlignment="1">
      <alignment horizontal="center" vertical="center"/>
    </xf>
    <xf numFmtId="0" fontId="70" fillId="0" borderId="9" xfId="0" applyFont="1" applyBorder="1" applyAlignment="1">
      <alignment horizontal="center" vertical="center"/>
    </xf>
    <xf numFmtId="0" fontId="70" fillId="0" borderId="10" xfId="0" applyFont="1" applyBorder="1" applyAlignment="1">
      <alignment horizontal="center" vertical="center"/>
    </xf>
    <xf numFmtId="0" fontId="17" fillId="0" borderId="13" xfId="0" applyFont="1" applyBorder="1" applyAlignment="1">
      <alignment vertical="top" wrapText="1"/>
    </xf>
    <xf numFmtId="0" fontId="69" fillId="0" borderId="12" xfId="0" applyFont="1" applyBorder="1" applyAlignment="1">
      <alignment vertical="top" wrapText="1"/>
    </xf>
    <xf numFmtId="0" fontId="69" fillId="0" borderId="12" xfId="0" applyFont="1" applyBorder="1" applyAlignment="1">
      <alignment horizontal="left" vertical="center" wrapText="1"/>
    </xf>
    <xf numFmtId="0" fontId="75" fillId="5" borderId="35" xfId="2" applyFont="1" applyFill="1" applyBorder="1" applyAlignment="1" applyProtection="1">
      <alignment horizontal="center" vertical="center"/>
    </xf>
    <xf numFmtId="0" fontId="75" fillId="5" borderId="6" xfId="2" applyFont="1" applyFill="1" applyBorder="1" applyAlignment="1" applyProtection="1">
      <alignment horizontal="center" vertical="center"/>
    </xf>
    <xf numFmtId="0" fontId="75" fillId="5" borderId="7" xfId="2" applyFont="1" applyFill="1" applyBorder="1" applyAlignment="1" applyProtection="1">
      <alignment horizontal="center" vertical="center"/>
    </xf>
    <xf numFmtId="0" fontId="75" fillId="5" borderId="30" xfId="2" applyFont="1" applyFill="1" applyBorder="1" applyAlignment="1" applyProtection="1">
      <alignment horizontal="center" vertical="center" wrapText="1"/>
    </xf>
    <xf numFmtId="0" fontId="75" fillId="7" borderId="5" xfId="2" applyFont="1" applyFill="1" applyBorder="1" applyAlignment="1" applyProtection="1">
      <alignment horizontal="center" vertical="center" wrapText="1"/>
    </xf>
    <xf numFmtId="0" fontId="75" fillId="7" borderId="6" xfId="2" applyFont="1" applyFill="1" applyBorder="1" applyAlignment="1" applyProtection="1">
      <alignment horizontal="center" vertical="center"/>
    </xf>
    <xf numFmtId="0" fontId="75" fillId="7" borderId="7" xfId="2" applyFont="1" applyFill="1" applyBorder="1" applyAlignment="1" applyProtection="1">
      <alignment horizontal="center" vertical="center"/>
    </xf>
    <xf numFmtId="182" fontId="85" fillId="0" borderId="12" xfId="0" applyNumberFormat="1" applyFont="1" applyBorder="1" applyAlignment="1" applyProtection="1">
      <protection locked="0"/>
    </xf>
    <xf numFmtId="182" fontId="0" fillId="0" borderId="12" xfId="0" applyNumberFormat="1" applyBorder="1" applyAlignment="1" applyProtection="1">
      <protection locked="0"/>
    </xf>
    <xf numFmtId="182" fontId="84" fillId="0" borderId="12" xfId="0" applyNumberFormat="1" applyFont="1" applyBorder="1" applyAlignment="1" applyProtection="1">
      <alignment horizontal="right"/>
      <protection locked="0"/>
    </xf>
    <xf numFmtId="182" fontId="85" fillId="0" borderId="0" xfId="0" applyNumberFormat="1" applyFont="1" applyAlignment="1" applyProtection="1">
      <protection locked="0"/>
    </xf>
    <xf numFmtId="182"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2" fontId="22" fillId="4" borderId="8" xfId="0" applyNumberFormat="1" applyFont="1" applyFill="1" applyBorder="1" applyAlignment="1">
      <alignment horizontal="center"/>
    </xf>
    <xf numFmtId="182" fontId="22" fillId="4" borderId="10" xfId="0" applyNumberFormat="1" applyFont="1" applyFill="1" applyBorder="1" applyAlignment="1">
      <alignment horizontal="center"/>
    </xf>
    <xf numFmtId="182" fontId="22" fillId="4" borderId="8" xfId="0" applyNumberFormat="1" applyFont="1" applyFill="1" applyBorder="1" applyAlignment="1" applyProtection="1">
      <alignment horizontal="center"/>
      <protection locked="0"/>
    </xf>
    <xf numFmtId="182" fontId="22" fillId="4" borderId="10" xfId="0" applyNumberFormat="1" applyFont="1" applyFill="1" applyBorder="1" applyAlignment="1" applyProtection="1">
      <alignment horizontal="center"/>
      <protection locked="0"/>
    </xf>
    <xf numFmtId="0" fontId="8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87" fillId="0" borderId="0" xfId="0" applyNumberFormat="1" applyFont="1" applyAlignment="1" applyProtection="1">
      <alignment horizontal="center" vertical="center"/>
      <protection locked="0"/>
    </xf>
    <xf numFmtId="183" fontId="89" fillId="0" borderId="0" xfId="0" applyNumberFormat="1" applyFont="1" applyAlignment="1" applyProtection="1">
      <alignment horizontal="center" vertical="center"/>
      <protection locked="0"/>
    </xf>
    <xf numFmtId="0" fontId="0" fillId="0" borderId="0" xfId="0">
      <alignment vertical="center"/>
    </xf>
    <xf numFmtId="0" fontId="96" fillId="0" borderId="50" xfId="127" applyFont="1" applyBorder="1" applyAlignment="1">
      <alignment horizontal="center" vertical="center"/>
    </xf>
    <xf numFmtId="0" fontId="101" fillId="0" borderId="53" xfId="0" applyFont="1" applyBorder="1" applyAlignment="1">
      <alignment horizontal="center" vertical="center"/>
    </xf>
    <xf numFmtId="0" fontId="102" fillId="0" borderId="52" xfId="0" applyFont="1" applyBorder="1" applyAlignment="1" applyProtection="1">
      <alignment horizontal="right" vertical="center"/>
      <protection locked="0"/>
    </xf>
    <xf numFmtId="0" fontId="96" fillId="0" borderId="54" xfId="127" applyFont="1" applyBorder="1" applyAlignment="1">
      <alignment horizontal="center" vertical="center"/>
    </xf>
    <xf numFmtId="0" fontId="96" fillId="0" borderId="50" xfId="0" applyFont="1" applyBorder="1" applyAlignment="1">
      <alignment horizontal="center" vertical="center"/>
    </xf>
    <xf numFmtId="0" fontId="96" fillId="0" borderId="55" xfId="127" applyFont="1" applyBorder="1" applyAlignment="1">
      <alignment horizontal="center" vertical="center"/>
    </xf>
    <xf numFmtId="0" fontId="96" fillId="0" borderId="50" xfId="127" applyFont="1" applyBorder="1" applyAlignment="1">
      <alignment horizontal="center" vertical="center" wrapText="1"/>
    </xf>
    <xf numFmtId="0" fontId="96" fillId="0" borderId="55" xfId="127" applyFont="1" applyBorder="1" applyAlignment="1">
      <alignment horizontal="center" vertical="center" wrapText="1"/>
    </xf>
    <xf numFmtId="0" fontId="96" fillId="0" borderId="57" xfId="129" applyFont="1" applyBorder="1" applyAlignment="1">
      <alignment horizontal="left" vertical="center" wrapText="1" indent="2"/>
    </xf>
    <xf numFmtId="0" fontId="96" fillId="0" borderId="56" xfId="127" applyFont="1" applyBorder="1" applyAlignment="1">
      <alignment horizontal="left" vertical="center"/>
    </xf>
    <xf numFmtId="0" fontId="96" fillId="0" borderId="57" xfId="127" applyFont="1" applyBorder="1" applyAlignment="1">
      <alignment horizontal="left" vertical="center" indent="2"/>
    </xf>
    <xf numFmtId="0" fontId="96" fillId="0" borderId="58" xfId="129" applyFont="1" applyBorder="1" applyAlignment="1">
      <alignment horizontal="left" vertical="center" wrapText="1" indent="2"/>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xf>
    <xf numFmtId="0" fontId="22" fillId="0" borderId="68" xfId="0" applyFont="1" applyBorder="1" applyAlignment="1">
      <alignment horizontal="center" vertical="center"/>
    </xf>
    <xf numFmtId="0" fontId="22" fillId="0" borderId="66" xfId="0" applyFont="1" applyBorder="1" applyAlignment="1">
      <alignment horizontal="center" vertical="center" wrapText="1"/>
    </xf>
    <xf numFmtId="0" fontId="22" fillId="0" borderId="62" xfId="0" applyFont="1" applyBorder="1" applyAlignment="1">
      <alignment horizontal="center" vertical="center"/>
    </xf>
    <xf numFmtId="0" fontId="22" fillId="0" borderId="67" xfId="0" applyFont="1" applyBorder="1" applyAlignment="1">
      <alignment horizontal="center" vertical="center"/>
    </xf>
    <xf numFmtId="0" fontId="22" fillId="0" borderId="70" xfId="0" applyFont="1" applyBorder="1" applyAlignment="1">
      <alignment horizontal="center" vertical="center"/>
    </xf>
    <xf numFmtId="0" fontId="105" fillId="0" borderId="60" xfId="0" applyFont="1" applyBorder="1" applyAlignment="1">
      <alignment horizontal="center" vertical="center"/>
    </xf>
    <xf numFmtId="0" fontId="105" fillId="0" borderId="61" xfId="0" applyFont="1" applyBorder="1" applyAlignment="1">
      <alignment horizontal="center" vertical="center"/>
    </xf>
    <xf numFmtId="0" fontId="106" fillId="0" borderId="64" xfId="0" applyFont="1" applyBorder="1" applyAlignment="1">
      <alignment horizontal="center" vertical="center"/>
    </xf>
    <xf numFmtId="0" fontId="105" fillId="0" borderId="0" xfId="0" applyFont="1" applyAlignment="1">
      <alignment horizontal="center" vertical="center"/>
    </xf>
    <xf numFmtId="0" fontId="100" fillId="0" borderId="63" xfId="0" applyFont="1" applyBorder="1" applyAlignment="1">
      <alignment horizontal="righ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76" xfId="0" applyFont="1" applyBorder="1">
      <alignment vertical="center"/>
    </xf>
    <xf numFmtId="0" fontId="22" fillId="0" borderId="77"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71" xfId="0" applyFont="1" applyBorder="1">
      <alignment vertical="center"/>
    </xf>
    <xf numFmtId="0" fontId="22" fillId="0" borderId="13" xfId="0" applyFont="1" applyBorder="1">
      <alignment vertical="center"/>
    </xf>
    <xf numFmtId="0" fontId="22" fillId="0" borderId="72" xfId="0" applyFont="1" applyBorder="1">
      <alignment vertical="center"/>
    </xf>
    <xf numFmtId="0" fontId="22" fillId="0" borderId="8" xfId="0" applyFont="1" applyBorder="1">
      <alignment vertical="center"/>
    </xf>
    <xf numFmtId="0" fontId="22" fillId="0" borderId="73" xfId="0" applyFont="1" applyBorder="1">
      <alignment vertical="center"/>
    </xf>
    <xf numFmtId="0" fontId="22" fillId="0" borderId="7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Alignment="1" applyProtection="1">
      <alignment horizontal="left" vertical="center"/>
      <protection locked="0"/>
    </xf>
    <xf numFmtId="0" fontId="100" fillId="0" borderId="0" xfId="4" applyFont="1" applyAlignment="1" applyProtection="1">
      <alignment horizontal="right"/>
      <protection locked="0"/>
    </xf>
    <xf numFmtId="0" fontId="84" fillId="0" borderId="4" xfId="4" applyFont="1" applyBorder="1" applyAlignment="1" applyProtection="1">
      <alignment horizontal="center" vertical="center"/>
      <protection locked="0"/>
    </xf>
    <xf numFmtId="0" fontId="107"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100" fillId="0" borderId="0" xfId="4" applyFont="1" applyAlignment="1" applyProtection="1">
      <alignment horizontal="left"/>
      <protection locked="0"/>
    </xf>
    <xf numFmtId="0" fontId="109" fillId="0" borderId="0" xfId="4" applyFont="1" applyProtection="1">
      <protection locked="0"/>
    </xf>
    <xf numFmtId="0" fontId="3" fillId="0" borderId="65" xfId="4" applyFont="1" applyBorder="1" applyAlignment="1" applyProtection="1">
      <alignment horizontal="center" vertical="center"/>
      <protection locked="0"/>
    </xf>
    <xf numFmtId="0" fontId="3" fillId="0" borderId="84" xfId="4" applyFont="1" applyBorder="1" applyAlignment="1" applyProtection="1">
      <alignment horizontal="center" vertical="center"/>
      <protection locked="0"/>
    </xf>
    <xf numFmtId="0" fontId="3" fillId="0" borderId="68" xfId="4" applyFont="1" applyBorder="1" applyAlignment="1" applyProtection="1">
      <alignment horizontal="center" vertical="center"/>
      <protection locked="0"/>
    </xf>
    <xf numFmtId="0" fontId="3" fillId="0" borderId="79"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85" xfId="4" applyFont="1" applyBorder="1" applyAlignment="1" applyProtection="1">
      <alignment horizontal="center" vertical="center"/>
      <protection locked="0"/>
    </xf>
    <xf numFmtId="0" fontId="3" fillId="0" borderId="80" xfId="4" applyFont="1" applyBorder="1" applyAlignment="1" applyProtection="1">
      <alignment horizontal="center" vertical="center"/>
      <protection locked="0"/>
    </xf>
    <xf numFmtId="0" fontId="3" fillId="0" borderId="81" xfId="4" applyFont="1" applyBorder="1" applyAlignment="1" applyProtection="1">
      <alignment horizontal="center" vertical="center"/>
      <protection locked="0"/>
    </xf>
    <xf numFmtId="0" fontId="3" fillId="0" borderId="82" xfId="4" applyFont="1" applyBorder="1" applyAlignment="1" applyProtection="1">
      <alignment horizontal="center" vertical="center"/>
      <protection locked="0"/>
    </xf>
    <xf numFmtId="0" fontId="3" fillId="0" borderId="83"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8"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100" fillId="0" borderId="12" xfId="0" applyFont="1" applyBorder="1" applyAlignment="1" applyProtection="1">
      <alignment horizontal="right" vertical="center"/>
      <protection locked="0"/>
    </xf>
    <xf numFmtId="0" fontId="100" fillId="0" borderId="0" xfId="0" applyFont="1" applyAlignment="1" applyProtection="1">
      <alignment horizontal="left" vertical="center"/>
      <protection locked="0"/>
    </xf>
    <xf numFmtId="0" fontId="100" fillId="0" borderId="0" xfId="0" applyFont="1" applyAlignment="1" applyProtection="1">
      <alignment horizontal="left"/>
      <protection locked="0"/>
    </xf>
    <xf numFmtId="0" fontId="16" fillId="0" borderId="0" xfId="0" applyFont="1">
      <alignment vertical="center"/>
    </xf>
    <xf numFmtId="0" fontId="110" fillId="0" borderId="12" xfId="0" applyFont="1" applyBorder="1" applyAlignment="1" applyProtection="1">
      <alignment horizontal="center" vertical="center"/>
      <protection locked="0"/>
    </xf>
    <xf numFmtId="0" fontId="111" fillId="0" borderId="12" xfId="0" applyFont="1" applyBorder="1" applyAlignment="1" applyProtection="1">
      <alignment horizontal="center" vertical="center"/>
      <protection locked="0"/>
    </xf>
    <xf numFmtId="0" fontId="100" fillId="0" borderId="11" xfId="0" applyFont="1" applyBorder="1" applyAlignment="1" applyProtection="1">
      <alignment horizontal="center" vertical="center"/>
      <protection locked="0"/>
    </xf>
    <xf numFmtId="0" fontId="100" fillId="0" borderId="14" xfId="0" applyFont="1" applyBorder="1" applyAlignment="1" applyProtection="1">
      <alignment horizontal="center" vertical="center"/>
      <protection locked="0"/>
    </xf>
    <xf numFmtId="0" fontId="100" fillId="0" borderId="16" xfId="0" applyFont="1" applyBorder="1" applyAlignment="1" applyProtection="1">
      <alignment horizontal="center" vertical="center"/>
      <protection locked="0"/>
    </xf>
    <xf numFmtId="0" fontId="100" fillId="0" borderId="4" xfId="0" applyFont="1" applyBorder="1" applyAlignment="1" applyProtection="1">
      <alignment horizontal="center" vertical="center"/>
      <protection locked="0"/>
    </xf>
    <xf numFmtId="0" fontId="100" fillId="0" borderId="13" xfId="0" applyFont="1" applyBorder="1" applyAlignment="1" applyProtection="1">
      <alignment horizontal="center" vertical="center"/>
      <protection locked="0"/>
    </xf>
    <xf numFmtId="0" fontId="100" fillId="0" borderId="15" xfId="0" applyFont="1" applyBorder="1" applyAlignment="1" applyProtection="1">
      <alignment horizontal="center" vertical="center"/>
      <protection locked="0"/>
    </xf>
    <xf numFmtId="0" fontId="100" fillId="0" borderId="8" xfId="132" applyFont="1" applyBorder="1" applyAlignment="1">
      <alignment horizontal="distributed" vertical="center" wrapText="1" justifyLastLine="1"/>
    </xf>
    <xf numFmtId="0" fontId="100" fillId="0" borderId="9" xfId="132" applyFont="1" applyBorder="1" applyAlignment="1">
      <alignment horizontal="distributed" vertical="center" wrapText="1" justifyLastLine="1"/>
    </xf>
    <xf numFmtId="0" fontId="100" fillId="0" borderId="10" xfId="132" applyFont="1" applyBorder="1" applyAlignment="1">
      <alignment horizontal="distributed" vertical="center" wrapText="1" justifyLastLine="1"/>
    </xf>
    <xf numFmtId="0" fontId="100" fillId="0" borderId="4" xfId="131" applyFont="1" applyBorder="1" applyAlignment="1" applyProtection="1">
      <alignment horizontal="center" vertical="center"/>
      <protection locked="0"/>
    </xf>
    <xf numFmtId="0" fontId="112" fillId="0" borderId="8" xfId="0" applyFont="1" applyBorder="1" applyAlignment="1">
      <alignment horizontal="center" vertical="center" shrinkToFit="1"/>
    </xf>
    <xf numFmtId="0" fontId="112" fillId="0" borderId="10" xfId="0" applyFont="1" applyBorder="1" applyAlignment="1">
      <alignment horizontal="center" vertical="center" shrinkToFit="1"/>
    </xf>
    <xf numFmtId="49" fontId="110" fillId="0" borderId="0" xfId="132" applyNumberFormat="1" applyFont="1" applyAlignment="1">
      <alignment horizontal="center" vertical="center" wrapText="1"/>
    </xf>
    <xf numFmtId="0" fontId="110" fillId="0" borderId="0" xfId="132" applyFont="1" applyAlignment="1">
      <alignment horizontal="center" vertical="center" wrapText="1"/>
    </xf>
    <xf numFmtId="0" fontId="100" fillId="0" borderId="11" xfId="132" applyFont="1" applyBorder="1" applyAlignment="1">
      <alignment horizontal="right"/>
    </xf>
    <xf numFmtId="0" fontId="100" fillId="0" borderId="0" xfId="0" applyFont="1">
      <alignment vertical="center"/>
    </xf>
    <xf numFmtId="0" fontId="100"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100" fillId="0" borderId="12" xfId="0" applyFont="1" applyBorder="1" applyAlignment="1">
      <alignment horizontal="right" vertical="center"/>
    </xf>
    <xf numFmtId="0" fontId="0" fillId="0" borderId="0" xfId="0" applyAlignment="1">
      <alignment horizontal="left" vertical="center"/>
    </xf>
    <xf numFmtId="0" fontId="100" fillId="0" borderId="0" xfId="0" applyFont="1" applyAlignment="1">
      <alignment horizontal="left" vertical="center"/>
    </xf>
    <xf numFmtId="0" fontId="100"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100" fillId="0" borderId="14" xfId="132" applyFont="1" applyBorder="1" applyAlignment="1">
      <alignment horizontal="center" vertical="center" wrapText="1"/>
    </xf>
    <xf numFmtId="0" fontId="100" fillId="0" borderId="18" xfId="132" applyFont="1" applyBorder="1" applyAlignment="1">
      <alignment horizontal="center" vertical="center" wrapText="1"/>
    </xf>
    <xf numFmtId="0" fontId="100" fillId="0" borderId="16" xfId="132" applyFont="1" applyBorder="1" applyAlignment="1">
      <alignment horizontal="center" vertical="center" wrapText="1"/>
    </xf>
    <xf numFmtId="0" fontId="100" fillId="0" borderId="14" xfId="132" applyFont="1" applyBorder="1" applyAlignment="1">
      <alignment horizontal="center" vertical="center" wrapText="1" justifyLastLine="1"/>
    </xf>
    <xf numFmtId="0" fontId="100" fillId="0" borderId="18" xfId="132" applyFont="1" applyBorder="1" applyAlignment="1">
      <alignment horizontal="center" vertical="center" wrapText="1" justifyLastLine="1"/>
    </xf>
    <xf numFmtId="0" fontId="100" fillId="0" borderId="16" xfId="132" applyFont="1" applyBorder="1" applyAlignment="1">
      <alignment horizontal="center" vertical="center" wrapText="1" justifyLastLine="1"/>
    </xf>
    <xf numFmtId="49" fontId="114" fillId="0" borderId="0" xfId="132" applyNumberFormat="1" applyFont="1" applyAlignment="1">
      <alignment horizontal="center" vertical="center" wrapText="1"/>
    </xf>
    <xf numFmtId="0" fontId="115" fillId="0" borderId="0" xfId="132" applyFont="1" applyAlignment="1">
      <alignment horizontal="center" vertical="center" wrapText="1"/>
    </xf>
    <xf numFmtId="0" fontId="117" fillId="0" borderId="63" xfId="132" applyFont="1" applyBorder="1" applyAlignment="1">
      <alignment horizontal="center" wrapText="1"/>
    </xf>
    <xf numFmtId="0" fontId="22" fillId="0" borderId="63" xfId="132" applyFont="1" applyBorder="1" applyAlignment="1">
      <alignment horizontal="center" wrapText="1"/>
    </xf>
    <xf numFmtId="0" fontId="100" fillId="0" borderId="65" xfId="132" applyFont="1" applyBorder="1" applyAlignment="1">
      <alignment horizontal="center" vertical="center" wrapText="1"/>
    </xf>
    <xf numFmtId="0" fontId="100" fillId="0" borderId="68" xfId="132" applyFont="1" applyBorder="1" applyAlignment="1">
      <alignment horizontal="center" vertical="center" wrapText="1"/>
    </xf>
    <xf numFmtId="0" fontId="100" fillId="0" borderId="91" xfId="132" applyFont="1" applyBorder="1" applyAlignment="1">
      <alignment horizontal="center" vertical="center" wrapText="1"/>
    </xf>
    <xf numFmtId="0" fontId="100" fillId="0" borderId="92" xfId="132" applyFont="1" applyBorder="1" applyAlignment="1">
      <alignment horizontal="center" vertical="center" wrapText="1"/>
    </xf>
    <xf numFmtId="0" fontId="100" fillId="0" borderId="82" xfId="132" applyFont="1" applyBorder="1" applyAlignment="1">
      <alignment horizontal="distributed" vertical="center" wrapText="1" justifyLastLine="1"/>
    </xf>
    <xf numFmtId="0" fontId="100" fillId="0" borderId="83" xfId="132" applyFont="1" applyBorder="1" applyAlignment="1">
      <alignment horizontal="distributed" vertical="center" wrapText="1" justifyLastLine="1"/>
    </xf>
    <xf numFmtId="0" fontId="100" fillId="0" borderId="80" xfId="132" applyFont="1" applyBorder="1" applyAlignment="1">
      <alignment horizontal="distributed"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18" fillId="0" borderId="1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3" fillId="0" borderId="65" xfId="0" applyFont="1" applyBorder="1" applyAlignment="1" applyProtection="1">
      <alignment horizontal="center" vertical="center"/>
      <protection locked="0"/>
    </xf>
    <xf numFmtId="0" fontId="70" fillId="0" borderId="71" xfId="0" applyFont="1" applyBorder="1" applyAlignment="1" applyProtection="1">
      <alignment horizontal="center" vertical="center"/>
      <protection locked="0"/>
    </xf>
    <xf numFmtId="0" fontId="3" fillId="0" borderId="79" xfId="0" applyFont="1" applyBorder="1" applyAlignment="1" applyProtection="1">
      <alignment horizontal="center" vertical="center"/>
      <protection locked="0"/>
    </xf>
    <xf numFmtId="0" fontId="70" fillId="0" borderId="16" xfId="0" applyFont="1" applyBorder="1" applyAlignment="1" applyProtection="1">
      <alignment horizontal="center" vertical="center"/>
      <protection locked="0"/>
    </xf>
    <xf numFmtId="0" fontId="3" fillId="0" borderId="80" xfId="0" applyFont="1" applyBorder="1" applyAlignment="1" applyProtection="1">
      <alignment horizontal="center" vertical="center"/>
      <protection locked="0"/>
    </xf>
    <xf numFmtId="0" fontId="70" fillId="0" borderId="81" xfId="0" applyFont="1" applyBorder="1" applyAlignment="1" applyProtection="1">
      <alignment horizontal="center" vertical="center"/>
      <protection locked="0"/>
    </xf>
    <xf numFmtId="0" fontId="3" fillId="0" borderId="82" xfId="0" applyFont="1" applyBorder="1" applyAlignment="1" applyProtection="1">
      <alignment horizontal="center" vertical="center"/>
      <protection locked="0"/>
    </xf>
    <xf numFmtId="0" fontId="70" fillId="0" borderId="83" xfId="0" applyFont="1" applyBorder="1" applyAlignment="1" applyProtection="1">
      <alignment horizontal="center" vertical="center"/>
      <protection locked="0"/>
    </xf>
    <xf numFmtId="0" fontId="109" fillId="0" borderId="0" xfId="0" applyFont="1" applyAlignment="1" applyProtection="1">
      <alignment horizontal="right"/>
      <protection locked="0"/>
    </xf>
    <xf numFmtId="0" fontId="100" fillId="0" borderId="0" xfId="0" applyFont="1" applyAlignment="1" applyProtection="1">
      <alignment horizontal="right"/>
      <protection locked="0"/>
    </xf>
    <xf numFmtId="0" fontId="109" fillId="0" borderId="0" xfId="0" applyFont="1" applyAlignment="1" applyProtection="1">
      <alignment horizontal="left"/>
      <protection locked="0"/>
    </xf>
    <xf numFmtId="0" fontId="109" fillId="0" borderId="0" xfId="0" applyFont="1" applyAlignment="1" applyProtection="1">
      <protection locked="0"/>
    </xf>
    <xf numFmtId="0" fontId="100" fillId="0" borderId="0" xfId="0" applyFont="1" applyAlignment="1" applyProtection="1">
      <protection locked="0"/>
    </xf>
    <xf numFmtId="0" fontId="112" fillId="0" borderId="8" xfId="0" applyFont="1" applyBorder="1" applyAlignment="1" applyProtection="1">
      <alignment horizontal="center" vertical="center"/>
      <protection locked="0"/>
    </xf>
    <xf numFmtId="0" fontId="74" fillId="0" borderId="10" xfId="0" applyFont="1" applyBorder="1" applyAlignment="1" applyProtection="1">
      <alignment horizontal="center" vertical="center"/>
      <protection locked="0"/>
    </xf>
    <xf numFmtId="0" fontId="122" fillId="0" borderId="12" xfId="0" applyFont="1" applyBorder="1" applyAlignment="1" applyProtection="1">
      <alignment horizontal="center" vertical="center"/>
      <protection locked="0"/>
    </xf>
    <xf numFmtId="0" fontId="124" fillId="0" borderId="12" xfId="0" applyFont="1" applyBorder="1" applyAlignment="1" applyProtection="1">
      <alignment horizontal="center" vertical="center"/>
      <protection locked="0"/>
    </xf>
    <xf numFmtId="0" fontId="125" fillId="0" borderId="63" xfId="0" applyFont="1" applyBorder="1" applyAlignment="1" applyProtection="1">
      <alignment horizontal="center" vertical="center"/>
      <protection locked="0"/>
    </xf>
    <xf numFmtId="0" fontId="67" fillId="0" borderId="63" xfId="0" applyFont="1" applyBorder="1" applyAlignment="1" applyProtection="1">
      <alignment horizontal="center" vertical="center"/>
      <protection locked="0"/>
    </xf>
    <xf numFmtId="0" fontId="70" fillId="0" borderId="65" xfId="0" applyFont="1" applyBorder="1" applyAlignment="1" applyProtection="1">
      <alignment horizontal="center" vertical="center"/>
      <protection locked="0"/>
    </xf>
    <xf numFmtId="0" fontId="126" fillId="0" borderId="66" xfId="0" applyFont="1" applyBorder="1" applyAlignment="1" applyProtection="1">
      <alignment horizontal="center" vertical="center"/>
      <protection locked="0"/>
    </xf>
    <xf numFmtId="0" fontId="0" fillId="0" borderId="65" xfId="0" applyBorder="1">
      <alignment vertical="center"/>
    </xf>
    <xf numFmtId="0" fontId="70" fillId="0" borderId="62" xfId="0" applyFont="1" applyBorder="1" applyAlignment="1" applyProtection="1">
      <alignment horizontal="center" vertical="center"/>
      <protection locked="0"/>
    </xf>
    <xf numFmtId="0" fontId="0" fillId="0" borderId="68" xfId="0" applyBorder="1">
      <alignment vertical="center"/>
    </xf>
    <xf numFmtId="0" fontId="96" fillId="0" borderId="66" xfId="0" applyFont="1" applyBorder="1" applyAlignment="1" applyProtection="1">
      <alignment horizontal="center" vertical="center"/>
      <protection locked="0"/>
    </xf>
    <xf numFmtId="0" fontId="0" fillId="0" borderId="64" xfId="0" applyBorder="1">
      <alignment vertical="center"/>
    </xf>
    <xf numFmtId="0" fontId="0" fillId="0" borderId="63" xfId="0" applyBorder="1">
      <alignment vertical="center"/>
    </xf>
    <xf numFmtId="41" fontId="70" fillId="0" borderId="95" xfId="0" applyNumberFormat="1" applyFont="1" applyBorder="1" applyAlignment="1" applyProtection="1">
      <alignment horizontal="right" vertical="center"/>
      <protection hidden="1"/>
    </xf>
    <xf numFmtId="0" fontId="0" fillId="0" borderId="84" xfId="0" applyBorder="1">
      <alignment vertical="center"/>
    </xf>
    <xf numFmtId="0" fontId="0" fillId="0" borderId="66" xfId="0" applyBorder="1" applyAlignment="1">
      <alignment horizontal="right" vertical="center"/>
    </xf>
    <xf numFmtId="0" fontId="0" fillId="0" borderId="64" xfId="0" applyBorder="1" applyAlignment="1">
      <alignment horizontal="right" vertical="center"/>
    </xf>
    <xf numFmtId="0" fontId="0" fillId="0" borderId="65" xfId="0" applyBorder="1" applyAlignment="1">
      <alignment horizontal="right" vertical="center"/>
    </xf>
    <xf numFmtId="0" fontId="0" fillId="0" borderId="95" xfId="0" applyBorder="1" applyAlignment="1">
      <alignment horizontal="right" vertical="center"/>
    </xf>
    <xf numFmtId="0" fontId="0" fillId="0" borderId="0" xfId="0" applyAlignment="1">
      <alignment horizontal="right" vertical="center"/>
    </xf>
    <xf numFmtId="0" fontId="0" fillId="0" borderId="84" xfId="0" applyBorder="1" applyAlignment="1">
      <alignment horizontal="right" vertical="center"/>
    </xf>
    <xf numFmtId="41" fontId="70" fillId="0" borderId="62" xfId="0" applyNumberFormat="1" applyFont="1" applyBorder="1" applyAlignment="1" applyProtection="1">
      <alignment horizontal="right" vertical="center"/>
      <protection hidden="1"/>
    </xf>
    <xf numFmtId="0" fontId="0" fillId="0" borderId="62" xfId="0" applyBorder="1" applyAlignment="1">
      <alignment horizontal="right" vertical="center"/>
    </xf>
    <xf numFmtId="0" fontId="0" fillId="0" borderId="63" xfId="0" applyBorder="1" applyAlignment="1">
      <alignment horizontal="right" vertical="center"/>
    </xf>
    <xf numFmtId="0" fontId="0" fillId="0" borderId="68" xfId="0" applyBorder="1" applyAlignment="1">
      <alignment horizontal="right" vertical="center"/>
    </xf>
    <xf numFmtId="0" fontId="123" fillId="0" borderId="12" xfId="0" applyFont="1" applyBorder="1" applyAlignment="1" applyProtection="1">
      <alignment horizontal="center" vertical="center"/>
      <protection locked="0"/>
    </xf>
    <xf numFmtId="0" fontId="96" fillId="0" borderId="65" xfId="0" applyFont="1" applyBorder="1" applyAlignment="1" applyProtection="1">
      <alignment horizontal="center" vertical="center"/>
      <protection locked="0"/>
    </xf>
    <xf numFmtId="0" fontId="127" fillId="0" borderId="65" xfId="0" applyFont="1" applyBorder="1" applyAlignment="1" applyProtection="1">
      <alignment horizontal="center" vertical="center"/>
      <protection locked="0"/>
    </xf>
    <xf numFmtId="0" fontId="127" fillId="0" borderId="62" xfId="0" applyFont="1" applyBorder="1" applyAlignment="1" applyProtection="1">
      <alignment horizontal="center" vertical="center"/>
      <protection locked="0"/>
    </xf>
    <xf numFmtId="0" fontId="127" fillId="0" borderId="68" xfId="0" applyFont="1" applyBorder="1" applyAlignment="1" applyProtection="1">
      <alignment horizontal="center" vertical="center"/>
      <protection locked="0"/>
    </xf>
    <xf numFmtId="0" fontId="128" fillId="0" borderId="66" xfId="35" applyFont="1" applyBorder="1" applyAlignment="1">
      <alignment horizontal="center" vertical="center" wrapText="1"/>
    </xf>
    <xf numFmtId="0" fontId="129" fillId="0" borderId="65" xfId="0" applyFont="1" applyBorder="1" applyAlignment="1">
      <alignment horizontal="center" vertical="center" wrapText="1"/>
    </xf>
    <xf numFmtId="0" fontId="128" fillId="0" borderId="62" xfId="35" applyFont="1" applyBorder="1" applyAlignment="1">
      <alignment horizontal="center" vertical="center" wrapText="1"/>
    </xf>
    <xf numFmtId="0" fontId="129" fillId="0" borderId="68" xfId="0" applyFont="1" applyBorder="1" applyAlignment="1">
      <alignment horizontal="center" vertical="center" wrapText="1"/>
    </xf>
    <xf numFmtId="0" fontId="129" fillId="0" borderId="64" xfId="0" applyFont="1" applyBorder="1" applyAlignment="1">
      <alignment horizontal="center" vertical="center" wrapText="1"/>
    </xf>
    <xf numFmtId="0" fontId="0" fillId="0" borderId="64" xfId="0" applyBorder="1" applyAlignment="1">
      <alignment horizontal="center" vertical="center" wrapText="1"/>
    </xf>
    <xf numFmtId="0" fontId="129" fillId="0" borderId="63" xfId="0" applyFont="1" applyBorder="1" applyAlignment="1">
      <alignment horizontal="center" vertical="center" wrapText="1"/>
    </xf>
    <xf numFmtId="0" fontId="0" fillId="0" borderId="63" xfId="0" applyBorder="1" applyAlignment="1">
      <alignment horizontal="center" vertical="center" wrapText="1"/>
    </xf>
    <xf numFmtId="0" fontId="128" fillId="0" borderId="1" xfId="35" applyFont="1" applyBorder="1" applyAlignment="1">
      <alignment horizontal="center" vertical="center" wrapText="1"/>
    </xf>
    <xf numFmtId="0" fontId="128" fillId="0" borderId="3" xfId="35" applyFont="1" applyBorder="1" applyAlignment="1">
      <alignment horizontal="center" vertical="center" wrapText="1"/>
    </xf>
    <xf numFmtId="0" fontId="0" fillId="0" borderId="66" xfId="0" applyBorder="1">
      <alignment vertical="center"/>
    </xf>
    <xf numFmtId="0" fontId="0" fillId="0" borderId="95" xfId="0" applyBorder="1">
      <alignment vertical="center"/>
    </xf>
    <xf numFmtId="0" fontId="0" fillId="0" borderId="62" xfId="0" applyBorder="1">
      <alignment vertical="center"/>
    </xf>
    <xf numFmtId="0" fontId="22" fillId="0" borderId="82" xfId="0" applyFont="1" applyBorder="1" applyAlignment="1" applyProtection="1">
      <alignment horizontal="center"/>
      <protection locked="0"/>
    </xf>
    <xf numFmtId="0" fontId="27" fillId="0" borderId="94" xfId="0" applyFont="1" applyBorder="1" applyAlignment="1" applyProtection="1">
      <alignment horizontal="center"/>
      <protection locked="0"/>
    </xf>
    <xf numFmtId="0" fontId="100" fillId="0" borderId="62" xfId="0" applyFont="1" applyBorder="1" applyAlignment="1" applyProtection="1">
      <alignment horizontal="center"/>
      <protection locked="0"/>
    </xf>
    <xf numFmtId="0" fontId="0" fillId="0" borderId="68" xfId="0" applyBorder="1" applyAlignment="1" applyProtection="1">
      <protection locked="0"/>
    </xf>
    <xf numFmtId="0" fontId="131" fillId="0" borderId="64" xfId="0" applyFont="1" applyBorder="1" applyAlignment="1" applyProtection="1">
      <alignment horizontal="center"/>
      <protection locked="0"/>
    </xf>
    <xf numFmtId="0" fontId="22" fillId="0" borderId="96" xfId="0" applyFont="1" applyBorder="1" applyAlignment="1" applyProtection="1">
      <alignment horizontal="center"/>
      <protection locked="0"/>
    </xf>
    <xf numFmtId="0" fontId="0" fillId="0" borderId="96" xfId="0" applyBorder="1" applyAlignment="1" applyProtection="1">
      <alignment horizontal="center"/>
      <protection locked="0"/>
    </xf>
    <xf numFmtId="0" fontId="108" fillId="0" borderId="63" xfId="0" applyFont="1" applyBorder="1" applyAlignment="1" applyProtection="1">
      <alignment horizontal="left"/>
      <protection locked="0"/>
    </xf>
    <xf numFmtId="0" fontId="0" fillId="0" borderId="63" xfId="0" applyBorder="1" applyAlignment="1" applyProtection="1">
      <alignment horizontal="left"/>
      <protection locked="0"/>
    </xf>
    <xf numFmtId="0" fontId="108" fillId="0" borderId="63" xfId="0" applyFont="1" applyBorder="1" applyAlignment="1" applyProtection="1">
      <alignment horizontal="right"/>
      <protection locked="0"/>
    </xf>
    <xf numFmtId="0" fontId="0" fillId="0" borderId="63" xfId="0" applyBorder="1" applyAlignment="1" applyProtection="1">
      <alignment horizontal="right"/>
      <protection locked="0"/>
    </xf>
    <xf numFmtId="0" fontId="22" fillId="0" borderId="81" xfId="0" applyFont="1" applyBorder="1" applyAlignment="1" applyProtection="1">
      <alignment horizontal="center" vertical="center"/>
      <protection locked="0"/>
    </xf>
    <xf numFmtId="0" fontId="0" fillId="0" borderId="81"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22" fillId="0" borderId="60" xfId="0" applyFont="1" applyBorder="1" applyAlignment="1" applyProtection="1">
      <alignment horizontal="center"/>
      <protection locked="0"/>
    </xf>
    <xf numFmtId="0" fontId="0" fillId="0" borderId="61" xfId="0" applyBorder="1" applyAlignment="1" applyProtection="1">
      <alignment horizontal="center"/>
      <protection locked="0"/>
    </xf>
    <xf numFmtId="0" fontId="22" fillId="0" borderId="98" xfId="0" applyFont="1" applyBorder="1" applyAlignment="1" applyProtection="1">
      <alignment horizontal="center" vertical="center"/>
      <protection locked="0"/>
    </xf>
    <xf numFmtId="0" fontId="22" fillId="0" borderId="92"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33" fillId="0" borderId="0" xfId="0" applyFont="1" applyAlignment="1" applyProtection="1">
      <alignment horizontal="center"/>
      <protection locked="0"/>
    </xf>
    <xf numFmtId="0" fontId="22" fillId="0" borderId="80"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8" xfId="0" applyFont="1" applyBorder="1" applyAlignment="1" applyProtection="1">
      <protection locked="0"/>
    </xf>
    <xf numFmtId="0" fontId="22" fillId="0" borderId="97" xfId="0" applyFont="1" applyBorder="1" applyAlignment="1" applyProtection="1">
      <alignment horizontal="center" vertical="center"/>
      <protection locked="0"/>
    </xf>
    <xf numFmtId="0" fontId="0" fillId="0" borderId="83" xfId="0" applyBorder="1" applyAlignment="1" applyProtection="1">
      <alignment horizontal="center" vertical="center"/>
      <protection locked="0"/>
    </xf>
    <xf numFmtId="0" fontId="22" fillId="0" borderId="94" xfId="0" applyFont="1" applyBorder="1" applyAlignment="1" applyProtection="1">
      <alignment horizontal="center" vertical="center"/>
      <protection locked="0"/>
    </xf>
    <xf numFmtId="0" fontId="27" fillId="0" borderId="72" xfId="0" applyFont="1" applyBorder="1" applyAlignment="1" applyProtection="1">
      <protection locked="0"/>
    </xf>
    <xf numFmtId="0" fontId="22" fillId="0" borderId="87" xfId="0" applyFont="1" applyBorder="1" applyAlignment="1" applyProtection="1">
      <alignment horizontal="center" vertical="center"/>
      <protection locked="0"/>
    </xf>
    <xf numFmtId="0" fontId="22" fillId="0" borderId="81" xfId="0" applyFont="1" applyBorder="1" applyAlignment="1" applyProtection="1">
      <alignment horizontal="center" vertical="center" wrapText="1"/>
      <protection locked="0"/>
    </xf>
    <xf numFmtId="0" fontId="22" fillId="0" borderId="63" xfId="0" applyFont="1" applyBorder="1" applyAlignment="1" applyProtection="1">
      <alignment horizontal="center"/>
      <protection locked="0"/>
    </xf>
    <xf numFmtId="0" fontId="22" fillId="0" borderId="63" xfId="0" applyFont="1" applyBorder="1" applyAlignment="1" applyProtection="1">
      <alignment horizontal="right"/>
      <protection locked="0"/>
    </xf>
    <xf numFmtId="0" fontId="22" fillId="0" borderId="63" xfId="0" applyFont="1" applyBorder="1" applyAlignment="1">
      <alignment horizontal="right"/>
    </xf>
    <xf numFmtId="0" fontId="22" fillId="0" borderId="64" xfId="0" applyFont="1" applyBorder="1" applyAlignment="1" applyProtection="1">
      <alignment horizontal="center" vertical="center"/>
      <protection locked="0"/>
    </xf>
    <xf numFmtId="0" fontId="22" fillId="0" borderId="63" xfId="0" applyFont="1" applyBorder="1" applyAlignment="1" applyProtection="1">
      <alignment horizontal="center" vertical="center"/>
      <protection locked="0"/>
    </xf>
    <xf numFmtId="0" fontId="22" fillId="0" borderId="97" xfId="0" applyFont="1" applyBorder="1" applyAlignment="1" applyProtection="1">
      <alignment horizontal="center" vertical="center" wrapText="1"/>
      <protection locked="0"/>
    </xf>
    <xf numFmtId="0" fontId="0" fillId="0" borderId="83" xfId="0" applyBorder="1" applyAlignment="1" applyProtection="1">
      <alignment horizontal="center"/>
      <protection locked="0"/>
    </xf>
    <xf numFmtId="0" fontId="0" fillId="0" borderId="0" xfId="0" applyAlignment="1">
      <alignment horizontal="right"/>
    </xf>
    <xf numFmtId="0" fontId="100" fillId="0" borderId="100" xfId="0" applyFont="1" applyBorder="1" applyAlignment="1">
      <alignment horizontal="center" vertical="center" wrapText="1"/>
    </xf>
    <xf numFmtId="0" fontId="100" fillId="0" borderId="6" xfId="0" applyFont="1" applyBorder="1" applyAlignment="1">
      <alignment horizontal="center" vertical="center" wrapText="1"/>
    </xf>
    <xf numFmtId="0" fontId="100" fillId="0" borderId="7" xfId="0" applyFont="1" applyBorder="1" applyAlignment="1">
      <alignment horizontal="center" vertical="center" wrapText="1"/>
    </xf>
    <xf numFmtId="0" fontId="100" fillId="0" borderId="67" xfId="0" applyFont="1" applyBorder="1" applyAlignment="1">
      <alignment horizontal="center" vertical="center" wrapText="1"/>
    </xf>
    <xf numFmtId="0" fontId="100" fillId="0" borderId="17" xfId="0" applyFont="1" applyBorder="1" applyAlignment="1">
      <alignment horizontal="center" vertical="center" wrapText="1"/>
    </xf>
    <xf numFmtId="0" fontId="100" fillId="0" borderId="15" xfId="0" applyFont="1" applyBorder="1" applyAlignment="1">
      <alignment horizontal="center" vertical="center" wrapText="1"/>
    </xf>
    <xf numFmtId="0" fontId="100" fillId="0" borderId="79" xfId="0" applyFont="1" applyBorder="1" applyAlignment="1">
      <alignment horizontal="center" vertical="center"/>
    </xf>
    <xf numFmtId="0" fontId="100" fillId="0" borderId="18" xfId="0" applyFont="1" applyBorder="1" applyAlignment="1">
      <alignment horizontal="center" vertical="center"/>
    </xf>
    <xf numFmtId="0" fontId="100" fillId="0" borderId="16" xfId="0" applyFont="1" applyBorder="1" applyAlignment="1">
      <alignment horizontal="center" vertical="center"/>
    </xf>
    <xf numFmtId="0" fontId="100" fillId="0" borderId="99" xfId="0" applyFont="1" applyBorder="1" applyAlignment="1">
      <alignment horizontal="center" vertical="center"/>
    </xf>
    <xf numFmtId="0" fontId="100" fillId="0" borderId="101" xfId="0" applyFont="1" applyBorder="1" applyAlignment="1">
      <alignment horizontal="center" vertical="center"/>
    </xf>
    <xf numFmtId="0" fontId="100" fillId="0" borderId="102" xfId="0" applyFont="1" applyBorder="1" applyAlignment="1">
      <alignment horizontal="center" vertical="center"/>
    </xf>
    <xf numFmtId="0" fontId="100" fillId="0" borderId="100" xfId="0" applyFont="1" applyBorder="1" applyAlignment="1">
      <alignment horizontal="center" vertical="center"/>
    </xf>
    <xf numFmtId="0" fontId="100" fillId="0" borderId="6" xfId="0" applyFont="1" applyBorder="1" applyAlignment="1">
      <alignment horizontal="center" vertical="center"/>
    </xf>
    <xf numFmtId="0" fontId="100" fillId="0" borderId="7" xfId="0" applyFont="1" applyBorder="1" applyAlignment="1">
      <alignment horizontal="center" vertic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4" fillId="0" borderId="8" xfId="35" applyFont="1" applyBorder="1" applyAlignment="1">
      <alignment horizontal="center" vertical="center" wrapText="1"/>
    </xf>
    <xf numFmtId="0" fontId="74" fillId="0" borderId="9" xfId="35" applyFont="1" applyBorder="1" applyAlignment="1">
      <alignment horizontal="center" vertical="center"/>
    </xf>
    <xf numFmtId="0" fontId="74" fillId="0" borderId="10" xfId="35" applyFont="1" applyBorder="1" applyAlignment="1">
      <alignment horizontal="center" vertical="center"/>
    </xf>
    <xf numFmtId="0" fontId="112" fillId="0" borderId="12" xfId="35" applyFont="1" applyBorder="1" applyAlignment="1">
      <alignment horizontal="center" vertical="center" wrapText="1"/>
    </xf>
    <xf numFmtId="0" fontId="74" fillId="0" borderId="12" xfId="35" applyFont="1" applyBorder="1" applyAlignment="1">
      <alignment horizontal="center" vertical="center" wrapText="1"/>
    </xf>
    <xf numFmtId="0" fontId="74" fillId="0" borderId="14" xfId="35" applyFont="1" applyBorder="1" applyAlignment="1">
      <alignment horizontal="center" vertical="center" wrapText="1"/>
    </xf>
    <xf numFmtId="0" fontId="74" fillId="0" borderId="0" xfId="35" applyFont="1" applyAlignment="1">
      <alignment horizontal="center" vertical="center" wrapText="1"/>
    </xf>
    <xf numFmtId="0" fontId="74" fillId="0" borderId="18" xfId="35" applyFont="1" applyBorder="1" applyAlignment="1">
      <alignment horizontal="center" vertical="center" wrapText="1"/>
    </xf>
    <xf numFmtId="0" fontId="74" fillId="0" borderId="11" xfId="35" applyFont="1" applyBorder="1" applyAlignment="1">
      <alignment horizontal="center" vertical="center" wrapText="1"/>
    </xf>
    <xf numFmtId="0" fontId="74" fillId="0" borderId="16" xfId="35" applyFont="1" applyBorder="1" applyAlignment="1">
      <alignment horizontal="center" vertical="center" wrapText="1"/>
    </xf>
    <xf numFmtId="0" fontId="74" fillId="0" borderId="13" xfId="35" applyFont="1" applyBorder="1" applyAlignment="1">
      <alignment horizontal="center" vertical="center" wrapText="1"/>
    </xf>
    <xf numFmtId="0" fontId="74"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96" fillId="0" borderId="115" xfId="134" applyNumberFormat="1" applyFont="1" applyFill="1" applyBorder="1" applyAlignment="1">
      <alignment horizontal="center" vertical="center" wrapText="1"/>
    </xf>
    <xf numFmtId="192" fontId="96" fillId="0" borderId="104" xfId="135" applyFont="1" applyBorder="1" applyAlignment="1">
      <alignment horizontal="center"/>
    </xf>
    <xf numFmtId="192" fontId="123" fillId="0" borderId="0" xfId="135" applyFont="1" applyAlignment="1">
      <alignment horizontal="center"/>
    </xf>
    <xf numFmtId="192" fontId="96" fillId="0" borderId="106" xfId="135" applyFont="1" applyBorder="1" applyAlignment="1">
      <alignment horizontal="center"/>
    </xf>
    <xf numFmtId="192" fontId="96" fillId="0" borderId="109" xfId="135" applyFont="1" applyBorder="1" applyAlignment="1">
      <alignment horizontal="center" vertical="center"/>
    </xf>
    <xf numFmtId="0" fontId="96" fillId="0" borderId="110" xfId="0" applyFont="1" applyBorder="1" applyAlignment="1">
      <alignment horizontal="center" vertical="center"/>
    </xf>
    <xf numFmtId="192" fontId="96" fillId="0" borderId="110" xfId="135" applyFont="1" applyBorder="1" applyAlignment="1">
      <alignment horizontal="center" vertical="center"/>
    </xf>
    <xf numFmtId="0" fontId="0" fillId="0" borderId="0" xfId="0" applyAlignment="1"/>
    <xf numFmtId="0" fontId="0" fillId="0" borderId="117" xfId="0" applyBorder="1" applyAlignment="1">
      <alignment horizontal="right"/>
    </xf>
    <xf numFmtId="0" fontId="0" fillId="0" borderId="106" xfId="0" applyBorder="1" applyAlignment="1"/>
    <xf numFmtId="0" fontId="0" fillId="0" borderId="109" xfId="0" applyBorder="1" applyAlignment="1">
      <alignment horizontal="right"/>
    </xf>
    <xf numFmtId="0" fontId="100" fillId="0" borderId="63" xfId="0" applyFont="1" applyBorder="1" applyAlignment="1">
      <alignment horizontal="center"/>
    </xf>
    <xf numFmtId="0" fontId="100" fillId="0" borderId="80" xfId="0" applyFont="1" applyBorder="1" applyAlignment="1">
      <alignment horizontal="center" vertical="distributed"/>
    </xf>
    <xf numFmtId="0" fontId="100" fillId="0" borderId="10" xfId="0" applyFont="1" applyBorder="1" applyAlignment="1">
      <alignment horizontal="center" vertical="distributed"/>
    </xf>
    <xf numFmtId="0" fontId="100" fillId="0" borderId="14" xfId="0" applyFont="1" applyBorder="1" applyAlignment="1">
      <alignment horizontal="center" vertical="distributed"/>
    </xf>
    <xf numFmtId="0" fontId="100" fillId="0" borderId="78" xfId="0" applyFont="1" applyBorder="1" applyAlignment="1">
      <alignment horizontal="center" vertical="distributed"/>
    </xf>
    <xf numFmtId="0" fontId="100" fillId="0" borderId="82" xfId="0" applyFont="1" applyBorder="1" applyAlignment="1">
      <alignment horizontal="center" vertical="center"/>
    </xf>
    <xf numFmtId="0" fontId="100" fillId="0" borderId="83" xfId="0" applyFont="1" applyBorder="1" applyAlignment="1">
      <alignment horizontal="center" vertical="center"/>
    </xf>
    <xf numFmtId="0" fontId="100" fillId="0" borderId="80" xfId="0" applyFont="1" applyBorder="1" applyAlignment="1">
      <alignment horizontal="center" vertical="center"/>
    </xf>
    <xf numFmtId="0" fontId="100" fillId="0" borderId="64" xfId="0" applyFont="1" applyBorder="1" applyAlignment="1">
      <alignment horizontal="center" vertical="center" wrapText="1"/>
    </xf>
    <xf numFmtId="0" fontId="100" fillId="0" borderId="79" xfId="0" applyFont="1" applyBorder="1" applyAlignment="1">
      <alignment horizontal="center" vertical="center" wrapText="1"/>
    </xf>
    <xf numFmtId="0" fontId="100" fillId="0" borderId="0" xfId="0" applyFont="1" applyAlignment="1">
      <alignment horizontal="center" vertical="center" wrapText="1"/>
    </xf>
    <xf numFmtId="0" fontId="100" fillId="0" borderId="18" xfId="0" applyFont="1" applyBorder="1" applyAlignment="1">
      <alignment horizontal="center" vertical="center" wrapText="1"/>
    </xf>
    <xf numFmtId="0" fontId="100" fillId="0" borderId="82" xfId="0" applyFont="1" applyBorder="1" applyAlignment="1">
      <alignment horizontal="center" vertical="distributed"/>
    </xf>
    <xf numFmtId="0" fontId="100" fillId="0" borderId="83" xfId="0" applyFont="1" applyBorder="1" applyAlignment="1">
      <alignment horizontal="center" vertical="distributed"/>
    </xf>
    <xf numFmtId="0" fontId="100" fillId="0" borderId="8" xfId="0" applyFont="1" applyBorder="1" applyAlignment="1">
      <alignment horizontal="center" vertical="center" wrapText="1"/>
    </xf>
    <xf numFmtId="0" fontId="100" fillId="0" borderId="9" xfId="0" applyFont="1" applyBorder="1" applyAlignment="1">
      <alignment horizontal="center" vertical="center" wrapText="1"/>
    </xf>
    <xf numFmtId="0" fontId="100" fillId="0" borderId="10" xfId="0" applyFont="1" applyBorder="1" applyAlignment="1">
      <alignment horizontal="center" vertical="center" wrapText="1"/>
    </xf>
    <xf numFmtId="0" fontId="100" fillId="0" borderId="15" xfId="0" applyFont="1" applyBorder="1" applyAlignment="1">
      <alignment horizontal="center" vertical="center"/>
    </xf>
    <xf numFmtId="0" fontId="100" fillId="0" borderId="11" xfId="0" applyFont="1" applyBorder="1" applyAlignment="1">
      <alignment horizontal="center" vertical="center"/>
    </xf>
    <xf numFmtId="0" fontId="100" fillId="0" borderId="35" xfId="0" applyFont="1" applyBorder="1" applyAlignment="1">
      <alignment horizontal="center" vertical="center"/>
    </xf>
    <xf numFmtId="0" fontId="100" fillId="0" borderId="93" xfId="0" applyFont="1" applyBorder="1" applyAlignment="1">
      <alignment horizontal="center" vertical="center"/>
    </xf>
    <xf numFmtId="0" fontId="105" fillId="0" borderId="15" xfId="0" applyFont="1" applyBorder="1" applyAlignment="1">
      <alignment horizontal="center" vertical="top" wrapText="1"/>
    </xf>
    <xf numFmtId="0" fontId="105" fillId="0" borderId="16" xfId="0" applyFont="1" applyBorder="1" applyAlignment="1">
      <alignment horizontal="center" vertical="top" wrapText="1"/>
    </xf>
    <xf numFmtId="0" fontId="100" fillId="0" borderId="15" xfId="0" applyFont="1" applyBorder="1" applyAlignment="1">
      <alignment horizontal="center" vertical="top" wrapText="1"/>
    </xf>
    <xf numFmtId="0" fontId="100" fillId="0" borderId="11" xfId="0" applyFont="1" applyBorder="1" applyAlignment="1">
      <alignment horizontal="center" vertical="top" wrapText="1"/>
    </xf>
    <xf numFmtId="0" fontId="100" fillId="0" borderId="16" xfId="0" applyFont="1" applyBorder="1" applyAlignment="1">
      <alignment horizontal="center" vertical="top" wrapText="1"/>
    </xf>
    <xf numFmtId="0" fontId="100" fillId="0" borderId="6" xfId="0" applyFont="1" applyBorder="1" applyAlignment="1">
      <alignment horizontal="center" vertical="top" wrapText="1"/>
    </xf>
    <xf numFmtId="0" fontId="100" fillId="0" borderId="35" xfId="0" applyFont="1" applyBorder="1" applyAlignment="1">
      <alignment horizontal="center" vertical="center" wrapText="1"/>
    </xf>
    <xf numFmtId="0" fontId="100" fillId="0" borderId="8" xfId="0" applyFont="1" applyBorder="1" applyAlignment="1">
      <alignment horizontal="center" vertical="top" wrapText="1"/>
    </xf>
    <xf numFmtId="0" fontId="100" fillId="0" borderId="9" xfId="0" applyFont="1" applyBorder="1" applyAlignment="1">
      <alignment horizontal="center" vertical="top" wrapText="1"/>
    </xf>
    <xf numFmtId="0" fontId="100" fillId="0" borderId="10" xfId="0" applyFont="1" applyBorder="1" applyAlignment="1">
      <alignment horizontal="center" vertical="top" wrapText="1"/>
    </xf>
    <xf numFmtId="0" fontId="100" fillId="0" borderId="11" xfId="0" applyFont="1" applyBorder="1" applyAlignment="1">
      <alignment horizontal="center" vertical="distributed"/>
    </xf>
    <xf numFmtId="0" fontId="16" fillId="0" borderId="11" xfId="0" applyFont="1" applyBorder="1" applyAlignment="1">
      <alignment horizontal="center" vertical="distributed"/>
    </xf>
    <xf numFmtId="0" fontId="100" fillId="0" borderId="35" xfId="0" applyFont="1" applyBorder="1" applyAlignment="1">
      <alignment horizontal="center" vertical="top" wrapText="1"/>
    </xf>
    <xf numFmtId="0" fontId="100" fillId="0" borderId="13" xfId="0" applyFont="1" applyBorder="1" applyAlignment="1">
      <alignment horizontal="center" vertical="top" wrapText="1"/>
    </xf>
    <xf numFmtId="0" fontId="100" fillId="0" borderId="17" xfId="0" applyFont="1" applyBorder="1" applyAlignment="1">
      <alignment horizontal="center" vertical="top" wrapText="1"/>
    </xf>
    <xf numFmtId="0" fontId="100" fillId="0" borderId="35" xfId="0" applyFont="1" applyBorder="1" applyAlignment="1">
      <alignment horizontal="center" vertical="distributed"/>
    </xf>
    <xf numFmtId="0" fontId="100" fillId="0" borderId="6" xfId="0" applyFont="1" applyBorder="1" applyAlignment="1">
      <alignment horizontal="center" vertical="distributed"/>
    </xf>
    <xf numFmtId="0" fontId="100" fillId="0" borderId="93" xfId="0" applyFont="1" applyBorder="1" applyAlignment="1">
      <alignment horizontal="center" vertical="distributed"/>
    </xf>
    <xf numFmtId="0" fontId="100" fillId="0" borderId="35" xfId="0" applyFont="1" applyBorder="1" applyAlignment="1">
      <alignment horizontal="distributed" vertical="center" wrapText="1"/>
    </xf>
    <xf numFmtId="0" fontId="100" fillId="0" borderId="6" xfId="0" applyFont="1" applyBorder="1" applyAlignment="1">
      <alignment horizontal="distributed" vertical="center"/>
    </xf>
    <xf numFmtId="0" fontId="100" fillId="0" borderId="93" xfId="0" applyFont="1" applyBorder="1" applyAlignment="1">
      <alignment horizontal="distributed" vertical="center"/>
    </xf>
    <xf numFmtId="0" fontId="100" fillId="0" borderId="67" xfId="0" applyFont="1" applyBorder="1" applyAlignment="1">
      <alignment horizontal="center" vertical="center"/>
    </xf>
    <xf numFmtId="0" fontId="100" fillId="0" borderId="64" xfId="0" applyFont="1" applyBorder="1" applyAlignment="1">
      <alignment horizontal="center" vertical="center"/>
    </xf>
    <xf numFmtId="0" fontId="100" fillId="0" borderId="93" xfId="0" applyFont="1" applyBorder="1" applyAlignment="1">
      <alignment horizontal="center" vertical="center" wrapText="1"/>
    </xf>
    <xf numFmtId="0" fontId="100" fillId="0" borderId="64" xfId="0" applyFont="1" applyBorder="1" applyAlignment="1">
      <alignment horizontal="left" vertical="center"/>
    </xf>
    <xf numFmtId="195" fontId="100" fillId="0" borderId="64" xfId="0" applyNumberFormat="1" applyFont="1" applyBorder="1" applyAlignment="1">
      <alignment horizontal="left" vertical="center"/>
    </xf>
    <xf numFmtId="195" fontId="100" fillId="0" borderId="0" xfId="0" applyNumberFormat="1" applyFont="1" applyAlignment="1">
      <alignment horizontal="left" vertical="center"/>
    </xf>
    <xf numFmtId="0" fontId="100" fillId="0" borderId="4" xfId="0" applyFont="1" applyBorder="1" applyAlignment="1">
      <alignment horizontal="center" vertical="distributed"/>
    </xf>
    <xf numFmtId="0" fontId="100" fillId="0" borderId="86" xfId="0" applyFont="1" applyBorder="1" applyAlignment="1">
      <alignment horizontal="center" vertical="distributed"/>
    </xf>
    <xf numFmtId="0" fontId="105" fillId="0" borderId="35" xfId="0" applyFont="1" applyBorder="1" applyAlignment="1">
      <alignment horizontal="center" vertical="top" wrapText="1"/>
    </xf>
    <xf numFmtId="0" fontId="105" fillId="0" borderId="6" xfId="0" applyFont="1" applyBorder="1" applyAlignment="1">
      <alignment horizontal="center" vertical="top" wrapText="1"/>
    </xf>
    <xf numFmtId="0" fontId="128" fillId="0" borderId="8" xfId="0" applyFont="1" applyBorder="1" applyAlignment="1">
      <alignment horizontal="center" vertical="center" wrapText="1"/>
    </xf>
    <xf numFmtId="0" fontId="128" fillId="0" borderId="10" xfId="0" applyFont="1" applyBorder="1" applyAlignment="1">
      <alignment horizontal="center" vertical="center" wrapText="1"/>
    </xf>
    <xf numFmtId="0" fontId="100" fillId="0" borderId="127" xfId="0" applyFont="1" applyBorder="1" applyAlignment="1">
      <alignment horizontal="center" vertical="center" wrapText="1"/>
    </xf>
    <xf numFmtId="0" fontId="88" fillId="0" borderId="0" xfId="0" applyFont="1" applyAlignment="1">
      <alignment horizontal="center" vertical="center" wrapText="1"/>
    </xf>
    <xf numFmtId="37" fontId="100" fillId="0" borderId="63" xfId="128" applyFont="1" applyBorder="1" applyAlignment="1">
      <alignment horizontal="center" vertical="center"/>
    </xf>
    <xf numFmtId="37" fontId="100" fillId="0" borderId="11" xfId="128" applyFont="1" applyBorder="1" applyAlignment="1">
      <alignment horizontal="right" vertical="center"/>
    </xf>
    <xf numFmtId="0" fontId="100" fillId="0" borderId="65" xfId="0" applyFont="1" applyBorder="1" applyAlignment="1">
      <alignment horizontal="center" vertical="center" wrapText="1"/>
    </xf>
    <xf numFmtId="0" fontId="100" fillId="0" borderId="84" xfId="0" applyFont="1" applyBorder="1" applyAlignment="1">
      <alignment horizontal="center" vertical="center" wrapText="1"/>
    </xf>
    <xf numFmtId="0" fontId="100" fillId="0" borderId="68" xfId="0" applyFont="1" applyBorder="1" applyAlignment="1">
      <alignment horizontal="center" vertical="center" wrapText="1"/>
    </xf>
    <xf numFmtId="0" fontId="100" fillId="0" borderId="97" xfId="0" applyFont="1" applyBorder="1" applyAlignment="1">
      <alignment horizontal="center" vertical="center" wrapText="1"/>
    </xf>
    <xf numFmtId="0" fontId="100" fillId="0" borderId="83" xfId="0" applyFont="1" applyBorder="1" applyAlignment="1">
      <alignment horizontal="center" vertical="center" wrapText="1"/>
    </xf>
    <xf numFmtId="0" fontId="100" fillId="0" borderId="124" xfId="0" applyFont="1" applyBorder="1" applyAlignment="1">
      <alignment horizontal="center" vertical="center" wrapText="1"/>
    </xf>
    <xf numFmtId="0" fontId="100" fillId="0" borderId="125" xfId="0" applyFont="1" applyBorder="1" applyAlignment="1">
      <alignment horizontal="center" vertical="center" wrapText="1"/>
    </xf>
    <xf numFmtId="0" fontId="100" fillId="0" borderId="128" xfId="0" applyFont="1" applyBorder="1" applyAlignment="1">
      <alignment horizontal="center" vertical="center" wrapText="1"/>
    </xf>
    <xf numFmtId="0" fontId="100" fillId="0" borderId="130" xfId="0" applyFont="1" applyBorder="1" applyAlignment="1">
      <alignment horizontal="center" vertical="center" wrapText="1"/>
    </xf>
    <xf numFmtId="0" fontId="100" fillId="0" borderId="126" xfId="0" applyFont="1" applyBorder="1" applyAlignment="1">
      <alignment horizontal="center" vertical="center" wrapText="1"/>
    </xf>
    <xf numFmtId="196" fontId="100" fillId="0" borderId="8" xfId="128" applyNumberFormat="1" applyFont="1" applyBorder="1" applyAlignment="1">
      <alignment horizontal="center" vertical="center"/>
    </xf>
    <xf numFmtId="196" fontId="100" fillId="0" borderId="10" xfId="128" applyNumberFormat="1" applyFont="1" applyBorder="1" applyAlignment="1">
      <alignment horizontal="center" vertical="center"/>
    </xf>
    <xf numFmtId="37" fontId="100" fillId="0" borderId="8" xfId="128" quotePrefix="1" applyFont="1" applyBorder="1" applyAlignment="1">
      <alignment horizontal="center" vertical="center"/>
    </xf>
    <xf numFmtId="37" fontId="100" fillId="0" borderId="10" xfId="128" quotePrefix="1" applyFont="1" applyBorder="1" applyAlignment="1">
      <alignment horizontal="center" vertical="center"/>
    </xf>
    <xf numFmtId="37" fontId="100" fillId="0" borderId="8" xfId="128" applyFont="1" applyBorder="1" applyAlignment="1">
      <alignment horizontal="center" vertical="center"/>
    </xf>
    <xf numFmtId="37" fontId="100" fillId="0" borderId="9" xfId="128" applyFont="1" applyBorder="1" applyAlignment="1">
      <alignment horizontal="center" vertical="center"/>
    </xf>
    <xf numFmtId="37" fontId="100" fillId="0" borderId="10" xfId="128" applyFont="1" applyBorder="1" applyAlignment="1">
      <alignment horizontal="center" vertical="center"/>
    </xf>
    <xf numFmtId="37" fontId="100" fillId="0" borderId="4" xfId="128" applyFont="1" applyBorder="1" applyAlignment="1">
      <alignment horizontal="center" vertical="center"/>
    </xf>
    <xf numFmtId="37" fontId="100" fillId="0" borderId="4" xfId="128" quotePrefix="1" applyFont="1" applyBorder="1" applyAlignment="1">
      <alignment horizontal="center" vertical="center"/>
    </xf>
    <xf numFmtId="37" fontId="109" fillId="0" borderId="4" xfId="128" applyFont="1" applyBorder="1" applyAlignment="1">
      <alignment horizontal="center" vertical="center"/>
    </xf>
    <xf numFmtId="38" fontId="100" fillId="0" borderId="131" xfId="0" applyNumberFormat="1" applyFont="1" applyBorder="1" applyAlignment="1">
      <alignment horizontal="left" vertical="center"/>
    </xf>
    <xf numFmtId="0" fontId="0" fillId="0" borderId="76" xfId="0" applyBorder="1" applyAlignment="1">
      <alignment horizontal="left" vertical="center"/>
    </xf>
    <xf numFmtId="0" fontId="0" fillId="0" borderId="77" xfId="0" applyBorder="1" applyAlignment="1">
      <alignment horizontal="left" vertical="center"/>
    </xf>
    <xf numFmtId="0" fontId="100" fillId="0" borderId="64" xfId="0" applyFont="1" applyBorder="1" applyAlignment="1">
      <alignment horizontal="left" vertical="top" wrapText="1"/>
    </xf>
    <xf numFmtId="0" fontId="100" fillId="0" borderId="0" xfId="0" applyFont="1" applyAlignment="1">
      <alignment horizontal="left"/>
    </xf>
    <xf numFmtId="0" fontId="100" fillId="0" borderId="0" xfId="0" applyFont="1" applyAlignment="1">
      <alignment horizontal="left" vertical="top"/>
    </xf>
    <xf numFmtId="37" fontId="148" fillId="0" borderId="11" xfId="128" applyFont="1" applyBorder="1" applyAlignment="1">
      <alignment horizontal="center" vertical="center"/>
    </xf>
    <xf numFmtId="0" fontId="100" fillId="0" borderId="65" xfId="0" applyFont="1" applyBorder="1" applyAlignment="1">
      <alignment horizontal="center" vertical="center"/>
    </xf>
    <xf numFmtId="0" fontId="100" fillId="0" borderId="68" xfId="0" applyFont="1" applyBorder="1" applyAlignment="1">
      <alignment horizontal="center" vertical="center"/>
    </xf>
    <xf numFmtId="0" fontId="100" fillId="0" borderId="91" xfId="0" applyFont="1" applyBorder="1" applyAlignment="1">
      <alignment horizontal="center" vertical="center" wrapText="1"/>
    </xf>
    <xf numFmtId="0" fontId="100" fillId="0" borderId="92" xfId="0" applyFont="1" applyBorder="1" applyAlignment="1">
      <alignment horizontal="center" vertical="center" wrapText="1"/>
    </xf>
    <xf numFmtId="0" fontId="100" fillId="0" borderId="82" xfId="0" applyFont="1" applyBorder="1" applyAlignment="1">
      <alignment horizontal="center" vertical="center" wrapText="1"/>
    </xf>
    <xf numFmtId="0" fontId="100" fillId="0" borderId="80" xfId="0" applyFont="1" applyBorder="1" applyAlignment="1">
      <alignment horizontal="center" vertical="center" wrapText="1"/>
    </xf>
    <xf numFmtId="0" fontId="0" fillId="0" borderId="65" xfId="0" applyBorder="1" applyAlignment="1">
      <alignment horizontal="center" vertical="center"/>
    </xf>
    <xf numFmtId="196" fontId="22" fillId="0" borderId="4" xfId="128" applyNumberFormat="1" applyFont="1" applyBorder="1" applyAlignment="1">
      <alignment horizontal="center" vertical="center"/>
    </xf>
    <xf numFmtId="37" fontId="22" fillId="0" borderId="4" xfId="128" quotePrefix="1" applyFont="1" applyBorder="1" applyAlignment="1">
      <alignment horizontal="center" vertical="center"/>
    </xf>
    <xf numFmtId="37" fontId="22" fillId="0" borderId="8" xfId="128" quotePrefix="1" applyFont="1" applyBorder="1" applyAlignment="1">
      <alignment horizontal="center" vertical="center" wrapText="1"/>
    </xf>
    <xf numFmtId="37" fontId="22" fillId="0" borderId="9" xfId="128" quotePrefix="1" applyFont="1" applyBorder="1" applyAlignment="1">
      <alignment horizontal="center" vertical="center" wrapText="1"/>
    </xf>
    <xf numFmtId="37" fontId="22" fillId="0" borderId="10" xfId="128" quotePrefix="1" applyFont="1" applyBorder="1" applyAlignment="1">
      <alignment horizontal="center" vertical="center" wrapText="1"/>
    </xf>
    <xf numFmtId="37" fontId="133" fillId="0" borderId="0" xfId="128" applyFont="1" applyAlignment="1">
      <alignment horizontal="center"/>
    </xf>
    <xf numFmtId="37" fontId="100" fillId="0" borderId="133" xfId="128" applyFont="1" applyBorder="1" applyAlignment="1">
      <alignment horizontal="center" vertical="center" wrapText="1"/>
    </xf>
    <xf numFmtId="37" fontId="100" fillId="0" borderId="134" xfId="128" applyFont="1" applyBorder="1" applyAlignment="1">
      <alignment horizontal="center" vertical="center" wrapText="1"/>
    </xf>
    <xf numFmtId="37" fontId="100" fillId="0" borderId="13" xfId="128" applyFont="1" applyBorder="1" applyAlignment="1">
      <alignment horizontal="center" vertical="center" wrapText="1"/>
    </xf>
    <xf numFmtId="37" fontId="100" fillId="0" borderId="70" xfId="128" applyFont="1" applyBorder="1" applyAlignment="1">
      <alignment horizontal="center" vertical="center" wrapText="1"/>
    </xf>
    <xf numFmtId="37" fontId="100" fillId="0" borderId="35" xfId="128" applyFont="1" applyBorder="1" applyAlignment="1">
      <alignment horizontal="center" vertical="center" wrapText="1"/>
    </xf>
    <xf numFmtId="37" fontId="100" fillId="0" borderId="93" xfId="128" applyFont="1" applyBorder="1" applyAlignment="1">
      <alignment horizontal="center" vertical="center" wrapText="1"/>
    </xf>
    <xf numFmtId="37" fontId="137" fillId="0" borderId="8" xfId="128" applyFont="1" applyBorder="1" applyAlignment="1">
      <alignment horizontal="center" vertical="center"/>
    </xf>
    <xf numFmtId="37" fontId="137" fillId="0" borderId="10" xfId="128" applyFont="1" applyBorder="1" applyAlignment="1">
      <alignment horizontal="center" vertical="center"/>
    </xf>
    <xf numFmtId="37" fontId="108" fillId="0" borderId="12" xfId="128" applyFont="1" applyBorder="1" applyAlignment="1">
      <alignment horizontal="center" vertical="center"/>
    </xf>
    <xf numFmtId="37" fontId="108" fillId="0" borderId="0" xfId="128" applyFont="1" applyAlignment="1">
      <alignment horizontal="center" vertical="center"/>
    </xf>
    <xf numFmtId="37" fontId="100" fillId="0" borderId="0" xfId="128" applyFont="1" applyAlignment="1">
      <alignment horizontal="center" vertical="center"/>
    </xf>
    <xf numFmtId="37" fontId="100" fillId="0" borderId="0" xfId="128" applyFont="1" applyAlignment="1">
      <alignment horizontal="right" vertical="center" indent="1"/>
    </xf>
    <xf numFmtId="37" fontId="100" fillId="0" borderId="79" xfId="128" applyFont="1" applyBorder="1" applyAlignment="1">
      <alignment horizontal="center" vertical="center" wrapText="1"/>
    </xf>
    <xf numFmtId="37" fontId="100" fillId="0" borderId="18" xfId="128" applyFont="1" applyBorder="1" applyAlignment="1">
      <alignment horizontal="center" vertical="center" wrapText="1"/>
    </xf>
    <xf numFmtId="37" fontId="100" fillId="0" borderId="85" xfId="128" applyFont="1" applyBorder="1" applyAlignment="1">
      <alignment horizontal="center" vertical="center" wrapText="1"/>
    </xf>
    <xf numFmtId="0" fontId="100" fillId="0" borderId="82" xfId="0" applyFont="1" applyBorder="1" applyAlignment="1">
      <alignment horizontal="center" wrapText="1"/>
    </xf>
    <xf numFmtId="0" fontId="100" fillId="0" borderId="83" xfId="0" applyFont="1" applyBorder="1" applyAlignment="1">
      <alignment horizontal="center" wrapText="1"/>
    </xf>
    <xf numFmtId="0" fontId="100" fillId="0" borderId="124" xfId="0" applyFont="1" applyBorder="1" applyAlignment="1">
      <alignment horizontal="center" wrapText="1"/>
    </xf>
    <xf numFmtId="0" fontId="100" fillId="0" borderId="132" xfId="0" applyFont="1" applyBorder="1" applyAlignment="1">
      <alignment horizontal="center" vertical="center" wrapText="1"/>
    </xf>
    <xf numFmtId="0" fontId="100" fillId="0" borderId="11" xfId="0" applyFont="1" applyBorder="1" applyAlignment="1">
      <alignment horizontal="center" vertical="center" wrapText="1"/>
    </xf>
    <xf numFmtId="0" fontId="22" fillId="0" borderId="8"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100" fillId="0" borderId="4" xfId="0" applyFont="1" applyBorder="1" applyAlignment="1" applyProtection="1">
      <alignment horizontal="center"/>
      <protection locked="0"/>
    </xf>
    <xf numFmtId="0" fontId="109" fillId="0" borderId="4" xfId="0" applyFont="1" applyBorder="1" applyAlignment="1" applyProtection="1">
      <alignment horizont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49" fontId="86" fillId="0" borderId="4" xfId="0" applyNumberFormat="1" applyFont="1" applyBorder="1" applyAlignment="1" applyProtection="1">
      <alignment horizontal="center"/>
      <protection locked="0"/>
    </xf>
    <xf numFmtId="0" fontId="88"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2"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27" xfId="0" applyFont="1" applyBorder="1" applyAlignment="1" applyProtection="1">
      <alignment horizontal="center" vertical="center"/>
      <protection locked="0"/>
    </xf>
    <xf numFmtId="0" fontId="22" fillId="0" borderId="136"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27" xfId="0" applyFont="1" applyBorder="1" applyAlignment="1" applyProtection="1">
      <alignment horizontal="center" vertical="center"/>
      <protection locked="0"/>
    </xf>
    <xf numFmtId="0" fontId="22" fillId="0" borderId="133" xfId="0" applyFont="1" applyBorder="1" applyAlignment="1" applyProtection="1">
      <alignment horizontal="center" vertical="center" wrapText="1"/>
      <protection locked="0"/>
    </xf>
    <xf numFmtId="0" fontId="151" fillId="0" borderId="13"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31" fillId="0" borderId="35"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31" fillId="0" borderId="137" xfId="0" applyFont="1" applyBorder="1" applyAlignment="1" applyProtection="1">
      <alignment horizontal="center" vertical="center" wrapText="1"/>
      <protection locked="0"/>
    </xf>
    <xf numFmtId="0" fontId="22" fillId="0" borderId="138" xfId="0" applyFont="1" applyBorder="1" applyAlignment="1" applyProtection="1">
      <alignment horizontal="center" vertical="center" wrapText="1"/>
      <protection locked="0"/>
    </xf>
    <xf numFmtId="0" fontId="151" fillId="0" borderId="17"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31" fillId="0" borderId="7"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39" xfId="0" applyFont="1" applyBorder="1" applyAlignment="1" applyProtection="1">
      <alignment horizontal="center" vertical="center" wrapText="1"/>
      <protection locked="0"/>
    </xf>
    <xf numFmtId="0" fontId="22" fillId="0" borderId="140" xfId="0" applyFont="1" applyBorder="1" applyAlignment="1" applyProtection="1">
      <alignment horizontal="center" vertical="center" wrapText="1"/>
      <protection locked="0"/>
    </xf>
    <xf numFmtId="0" fontId="151" fillId="0" borderId="15"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151"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22" fillId="0" borderId="141" xfId="0" applyFont="1" applyBorder="1" applyAlignment="1" applyProtection="1">
      <alignment horizontal="center" vertical="center"/>
      <protection locked="0"/>
    </xf>
    <xf numFmtId="0" fontId="22" fillId="0" borderId="142" xfId="0" applyFont="1" applyBorder="1" applyAlignment="1" applyProtection="1">
      <alignment horizontal="center" vertical="center"/>
      <protection locked="0"/>
    </xf>
    <xf numFmtId="0" fontId="22" fillId="0" borderId="143" xfId="0" applyFont="1" applyBorder="1" applyAlignment="1" applyProtection="1">
      <alignment horizontal="center" vertical="center"/>
      <protection locked="0"/>
    </xf>
    <xf numFmtId="0" fontId="22" fillId="0" borderId="144"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4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protection locked="0"/>
    </xf>
    <xf numFmtId="0" fontId="31" fillId="0" borderId="146" xfId="0" applyFont="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46" xfId="0" applyFont="1" applyBorder="1" applyAlignment="1" applyProtection="1">
      <alignment horizontal="center"/>
      <protection locked="0"/>
    </xf>
    <xf numFmtId="0" fontId="22" fillId="0" borderId="147" xfId="0" applyFont="1" applyBorder="1" applyAlignment="1" applyProtection="1">
      <alignment horizontal="center" vertical="center"/>
      <protection locked="0"/>
    </xf>
    <xf numFmtId="0" fontId="22" fillId="0" borderId="148" xfId="0" applyFont="1" applyBorder="1" applyAlignment="1" applyProtection="1">
      <alignment horizontal="center" vertical="center"/>
      <protection locked="0"/>
    </xf>
    <xf numFmtId="0" fontId="100" fillId="0" borderId="0" xfId="0" applyFont="1" applyAlignment="1" applyProtection="1">
      <alignment horizontal="right" vertical="top"/>
      <protection locked="0"/>
    </xf>
    <xf numFmtId="0" fontId="22" fillId="0" borderId="0" xfId="0" applyFont="1" applyProtection="1">
      <alignment vertical="center"/>
      <protection locked="0"/>
    </xf>
    <xf numFmtId="0" fontId="40" fillId="0" borderId="0" xfId="0" applyFont="1" applyAlignment="1"/>
    <xf numFmtId="0" fontId="100" fillId="0" borderId="0" xfId="0" applyFont="1" applyAlignment="1">
      <alignment horizontal="justify" wrapText="1"/>
    </xf>
    <xf numFmtId="37" fontId="152" fillId="0" borderId="4" xfId="128" applyFont="1" applyBorder="1" applyAlignment="1">
      <alignment horizontal="center" vertical="center"/>
    </xf>
    <xf numFmtId="0" fontId="100" fillId="0" borderId="35" xfId="128" applyNumberFormat="1" applyFont="1" applyBorder="1" applyAlignment="1">
      <alignment horizontal="distributed"/>
    </xf>
    <xf numFmtId="0" fontId="100" fillId="0" borderId="17" xfId="0" applyFont="1" applyBorder="1" applyAlignment="1">
      <alignment horizontal="justify" wrapText="1"/>
    </xf>
    <xf numFmtId="0" fontId="115" fillId="0" borderId="12" xfId="0" applyFont="1" applyBorder="1" applyAlignment="1">
      <alignment horizontal="center" wrapText="1"/>
    </xf>
    <xf numFmtId="0" fontId="143" fillId="0" borderId="0" xfId="0" applyFont="1" applyAlignment="1">
      <alignment horizontal="center" wrapText="1"/>
    </xf>
    <xf numFmtId="0" fontId="22" fillId="0" borderId="0" xfId="0" applyFont="1" applyAlignment="1">
      <alignment horizontal="center" wrapText="1"/>
    </xf>
    <xf numFmtId="0" fontId="100" fillId="0" borderId="81" xfId="0" applyFont="1" applyBorder="1" applyAlignment="1">
      <alignment horizontal="center" vertical="center" wrapText="1"/>
    </xf>
    <xf numFmtId="0" fontId="105" fillId="0" borderId="35" xfId="0" applyFont="1" applyBorder="1" applyAlignment="1">
      <alignment horizontal="center" vertical="center" wrapText="1"/>
    </xf>
    <xf numFmtId="0" fontId="100" fillId="0" borderId="13" xfId="0" applyFont="1" applyBorder="1" applyAlignment="1">
      <alignment horizontal="center" vertical="center" wrapText="1"/>
    </xf>
    <xf numFmtId="0" fontId="109" fillId="0" borderId="10" xfId="0" applyFont="1" applyBorder="1" applyAlignment="1">
      <alignment horizontal="center" vertical="center"/>
    </xf>
    <xf numFmtId="0" fontId="100" fillId="0" borderId="85" xfId="0" applyFont="1" applyBorder="1" applyAlignment="1">
      <alignment horizontal="center" vertical="center" wrapText="1"/>
    </xf>
    <xf numFmtId="0" fontId="105" fillId="0" borderId="93" xfId="0" applyFont="1" applyBorder="1" applyAlignment="1">
      <alignment horizontal="center" vertical="center" wrapText="1"/>
    </xf>
    <xf numFmtId="0" fontId="105" fillId="0" borderId="93" xfId="0" applyFont="1" applyBorder="1" applyAlignment="1">
      <alignment horizontal="center" vertical="center" wrapText="1"/>
    </xf>
    <xf numFmtId="0" fontId="100" fillId="0" borderId="86" xfId="0" applyFont="1" applyBorder="1" applyAlignment="1">
      <alignment vertical="center" wrapText="1"/>
    </xf>
    <xf numFmtId="0" fontId="100" fillId="0" borderId="86" xfId="0" applyFont="1" applyBorder="1" applyAlignment="1">
      <alignment horizontal="center" vertical="center" wrapText="1"/>
    </xf>
    <xf numFmtId="0" fontId="100" fillId="0" borderId="69" xfId="0" applyFont="1" applyBorder="1" applyAlignment="1">
      <alignment horizontal="center" vertical="center" wrapText="1"/>
    </xf>
    <xf numFmtId="0" fontId="137" fillId="0" borderId="16" xfId="0" applyFont="1" applyBorder="1" applyAlignment="1">
      <alignment horizontal="center" vertical="center" wrapText="1"/>
    </xf>
    <xf numFmtId="0" fontId="109" fillId="0" borderId="7" xfId="0" applyFont="1" applyBorder="1" applyAlignment="1">
      <alignment horizontal="center" wrapText="1"/>
    </xf>
    <xf numFmtId="3" fontId="109" fillId="0" borderId="7" xfId="0" applyNumberFormat="1" applyFont="1" applyBorder="1" applyAlignment="1">
      <alignment horizontal="center" wrapText="1"/>
    </xf>
    <xf numFmtId="0" fontId="40" fillId="0" borderId="15" xfId="0" applyFont="1" applyBorder="1" applyAlignment="1">
      <alignment horizontal="center" vertical="center"/>
    </xf>
    <xf numFmtId="0" fontId="100" fillId="0" borderId="16" xfId="0" applyFont="1" applyBorder="1" applyAlignment="1">
      <alignment horizontal="center" vertical="center" wrapText="1"/>
    </xf>
    <xf numFmtId="0" fontId="112" fillId="0" borderId="4" xfId="0" applyFont="1" applyBorder="1" applyAlignment="1">
      <alignment horizontal="justify" wrapText="1"/>
    </xf>
    <xf numFmtId="0" fontId="119" fillId="0" borderId="4" xfId="0" applyFont="1" applyBorder="1" applyAlignment="1">
      <alignment horizontal="center" wrapText="1"/>
    </xf>
    <xf numFmtId="37" fontId="100" fillId="0" borderId="0" xfId="128" applyFont="1" applyAlignment="1">
      <alignment horizontal="right" vertical="center"/>
    </xf>
    <xf numFmtId="0" fontId="40" fillId="0" borderId="0" xfId="0" applyFont="1">
      <alignment vertical="center"/>
    </xf>
    <xf numFmtId="0" fontId="137" fillId="0" borderId="0" xfId="0" applyFont="1" applyAlignment="1"/>
    <xf numFmtId="0" fontId="100" fillId="0" borderId="0" xfId="0" applyFont="1" applyAlignment="1">
      <alignment horizontal="center" vertical="center"/>
    </xf>
    <xf numFmtId="0" fontId="100" fillId="0" borderId="4" xfId="0" applyFont="1" applyBorder="1" applyAlignment="1">
      <alignment horizontal="center" vertical="center" wrapText="1"/>
    </xf>
    <xf numFmtId="0" fontId="152" fillId="0" borderId="4" xfId="0" applyFont="1" applyBorder="1" applyAlignment="1">
      <alignment horizontal="center" vertical="center" wrapText="1"/>
    </xf>
    <xf numFmtId="0" fontId="100" fillId="0" borderId="11" xfId="137" applyFont="1" applyBorder="1" applyAlignment="1">
      <alignment horizontal="left" vertical="center"/>
    </xf>
    <xf numFmtId="0" fontId="100" fillId="0" borderId="4" xfId="0" applyFont="1" applyBorder="1" applyAlignment="1">
      <alignment horizontal="center" vertical="center" wrapText="1"/>
    </xf>
    <xf numFmtId="0" fontId="108" fillId="0" borderId="12" xfId="0" applyFont="1" applyBorder="1" applyAlignment="1">
      <alignment horizontal="center" wrapText="1"/>
    </xf>
    <xf numFmtId="0" fontId="100" fillId="0" borderId="0" xfId="0" applyFont="1" applyAlignment="1">
      <alignment horizontal="center" wrapText="1"/>
    </xf>
    <xf numFmtId="0" fontId="137" fillId="0" borderId="93" xfId="0" applyFont="1" applyBorder="1" applyAlignment="1">
      <alignment horizontal="center" vertical="center" wrapText="1"/>
    </xf>
    <xf numFmtId="0" fontId="109" fillId="0" borderId="16" xfId="0" applyFont="1" applyBorder="1" applyAlignment="1">
      <alignment horizontal="center" vertical="center" wrapText="1"/>
    </xf>
    <xf numFmtId="3" fontId="109" fillId="0" borderId="15" xfId="0" applyNumberFormat="1" applyFont="1" applyBorder="1" applyAlignment="1">
      <alignment horizontal="center" wrapText="1"/>
    </xf>
    <xf numFmtId="0" fontId="109" fillId="0" borderId="15" xfId="0" applyFont="1" applyBorder="1" applyAlignment="1">
      <alignment horizontal="center" wrapText="1"/>
    </xf>
    <xf numFmtId="0" fontId="109" fillId="0" borderId="10" xfId="0" applyFont="1" applyBorder="1" applyAlignment="1">
      <alignment horizontal="center" vertical="center" wrapText="1"/>
    </xf>
    <xf numFmtId="0" fontId="109" fillId="0" borderId="4" xfId="0" applyFont="1" applyBorder="1" applyAlignment="1">
      <alignment horizontal="center" wrapText="1"/>
    </xf>
    <xf numFmtId="0" fontId="109" fillId="0" borderId="8" xfId="0" applyFont="1" applyBorder="1" applyAlignment="1">
      <alignment horizontal="center" wrapText="1"/>
    </xf>
    <xf numFmtId="196" fontId="100" fillId="0" borderId="0" xfId="128" applyNumberFormat="1" applyFont="1" applyAlignment="1">
      <alignment vertical="center"/>
    </xf>
    <xf numFmtId="0" fontId="108" fillId="0" borderId="12" xfId="0" applyFont="1" applyBorder="1" applyAlignment="1">
      <alignment wrapText="1"/>
    </xf>
    <xf numFmtId="0" fontId="108" fillId="0" borderId="0" xfId="0" applyFont="1" applyAlignment="1">
      <alignment horizontal="center" wrapText="1"/>
    </xf>
    <xf numFmtId="0" fontId="100" fillId="0" borderId="0" xfId="0" applyFont="1" applyAlignment="1">
      <alignment horizontal="center" wrapText="1"/>
    </xf>
    <xf numFmtId="0" fontId="0" fillId="0" borderId="79"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0" fillId="0" borderId="85" xfId="0" applyBorder="1" applyAlignment="1">
      <alignment horizontal="center" vertical="center" wrapText="1"/>
    </xf>
    <xf numFmtId="0" fontId="100" fillId="0" borderId="85" xfId="0" applyFont="1" applyBorder="1" applyAlignment="1">
      <alignment horizontal="center" vertical="center" wrapText="1"/>
    </xf>
    <xf numFmtId="0" fontId="0" fillId="0" borderId="93" xfId="0" applyBorder="1" applyAlignment="1">
      <alignment horizontal="center" vertical="center" wrapText="1"/>
    </xf>
    <xf numFmtId="0" fontId="0" fillId="0" borderId="70" xfId="0" applyBorder="1" applyAlignment="1">
      <alignment horizontal="center" vertical="center" wrapText="1"/>
    </xf>
    <xf numFmtId="0" fontId="112" fillId="0" borderId="7" xfId="0" applyFont="1" applyBorder="1" applyAlignment="1">
      <alignment horizontal="center" vertical="center" wrapText="1"/>
    </xf>
    <xf numFmtId="0" fontId="112" fillId="0" borderId="15" xfId="0" applyFont="1" applyBorder="1" applyAlignment="1">
      <alignment horizontal="center" vertical="center" wrapText="1"/>
    </xf>
    <xf numFmtId="37" fontId="100" fillId="0" borderId="78" xfId="128" applyFont="1" applyBorder="1" applyAlignment="1">
      <alignment horizontal="center" vertical="center"/>
    </xf>
    <xf numFmtId="0" fontId="40" fillId="0" borderId="0" xfId="0" applyFont="1" applyAlignment="1">
      <alignment wrapText="1"/>
    </xf>
    <xf numFmtId="0" fontId="100" fillId="0" borderId="0" xfId="0" applyFont="1" applyAlignment="1">
      <alignment horizontal="justify" vertical="center" wrapText="1"/>
    </xf>
    <xf numFmtId="37" fontId="153" fillId="0" borderId="4" xfId="128" applyFont="1" applyBorder="1" applyAlignment="1">
      <alignment horizontal="center" vertical="center"/>
    </xf>
    <xf numFmtId="0" fontId="100" fillId="0" borderId="17" xfId="0" applyFont="1" applyBorder="1" applyAlignment="1">
      <alignment horizontal="justify" vertical="center" wrapText="1"/>
    </xf>
    <xf numFmtId="0" fontId="154" fillId="0" borderId="0" xfId="0" applyFont="1" applyAlignment="1">
      <alignment horizontal="center" wrapText="1"/>
    </xf>
    <xf numFmtId="0" fontId="100" fillId="0" borderId="63" xfId="0" applyFont="1" applyBorder="1" applyAlignment="1">
      <alignment horizontal="center" wrapText="1"/>
    </xf>
    <xf numFmtId="0" fontId="100" fillId="0" borderId="149" xfId="0" applyFont="1" applyBorder="1" applyAlignment="1">
      <alignment horizontal="center" vertical="center" wrapText="1"/>
    </xf>
    <xf numFmtId="0" fontId="100" fillId="0" borderId="150" xfId="0" applyFont="1" applyBorder="1" applyAlignment="1">
      <alignment horizontal="center" vertical="center" wrapText="1"/>
    </xf>
    <xf numFmtId="0" fontId="100" fillId="0" borderId="151" xfId="0" applyFont="1" applyBorder="1" applyAlignment="1">
      <alignment horizontal="center" vertical="center" wrapText="1"/>
    </xf>
    <xf numFmtId="0" fontId="100" fillId="0" borderId="149" xfId="0" applyFont="1" applyBorder="1" applyAlignment="1">
      <alignment horizontal="center" vertical="center" wrapText="1"/>
    </xf>
    <xf numFmtId="0" fontId="100" fillId="0" borderId="151" xfId="0" applyFont="1" applyBorder="1" applyAlignment="1">
      <alignment horizontal="center" vertical="center" wrapText="1"/>
    </xf>
    <xf numFmtId="0" fontId="100" fillId="0" borderId="16" xfId="0" applyFont="1" applyBorder="1" applyAlignment="1">
      <alignment horizontal="center" vertical="center" wrapText="1"/>
    </xf>
    <xf numFmtId="0" fontId="109" fillId="0" borderId="15" xfId="0" applyFont="1" applyBorder="1" applyAlignment="1">
      <alignment horizontal="center" wrapText="1"/>
    </xf>
    <xf numFmtId="0" fontId="109" fillId="0" borderId="16" xfId="0" applyFont="1" applyBorder="1" applyAlignment="1">
      <alignment horizontal="center" wrapText="1"/>
    </xf>
    <xf numFmtId="37" fontId="100" fillId="0" borderId="0" xfId="128" quotePrefix="1" applyFont="1" applyAlignment="1">
      <alignment horizontal="center" vertical="center"/>
    </xf>
    <xf numFmtId="0" fontId="100" fillId="0" borderId="0" xfId="1" applyFont="1" applyAlignment="1"/>
    <xf numFmtId="0" fontId="100" fillId="0" borderId="0" xfId="1" applyFont="1" applyAlignment="1">
      <alignment horizontal="justify" wrapText="1"/>
    </xf>
    <xf numFmtId="0" fontId="100" fillId="0" borderId="0" xfId="1" applyFont="1" applyAlignment="1">
      <alignment horizontal="center" vertical="center" wrapText="1"/>
    </xf>
    <xf numFmtId="0" fontId="100" fillId="0" borderId="18" xfId="1" applyFont="1" applyBorder="1" applyAlignment="1">
      <alignment horizontal="center" vertical="center" wrapText="1"/>
    </xf>
    <xf numFmtId="0" fontId="100" fillId="0" borderId="17" xfId="1" applyFont="1" applyBorder="1" applyAlignment="1">
      <alignment horizontal="justify"/>
    </xf>
    <xf numFmtId="0" fontId="100" fillId="0" borderId="0" xfId="1" applyFont="1" applyAlignment="1">
      <alignment horizontal="justify"/>
    </xf>
    <xf numFmtId="0" fontId="108" fillId="0" borderId="13" xfId="1" applyFont="1" applyBorder="1" applyAlignment="1">
      <alignment wrapText="1"/>
    </xf>
    <xf numFmtId="0" fontId="108" fillId="0" borderId="12" xfId="1" applyFont="1" applyBorder="1" applyAlignment="1">
      <alignment wrapText="1"/>
    </xf>
    <xf numFmtId="0" fontId="108" fillId="0" borderId="14" xfId="1" applyFont="1" applyBorder="1" applyAlignment="1">
      <alignment wrapText="1"/>
    </xf>
    <xf numFmtId="0" fontId="108" fillId="0" borderId="17" xfId="1" applyFont="1" applyBorder="1" applyAlignment="1">
      <alignment horizontal="center" wrapText="1"/>
    </xf>
    <xf numFmtId="0" fontId="108" fillId="0" borderId="0" xfId="1" applyFont="1" applyAlignment="1">
      <alignment horizontal="center" wrapText="1"/>
    </xf>
    <xf numFmtId="0" fontId="108" fillId="0" borderId="18" xfId="1" applyFont="1" applyBorder="1" applyAlignment="1">
      <alignment horizontal="center" wrapText="1"/>
    </xf>
    <xf numFmtId="0" fontId="100" fillId="0" borderId="17" xfId="1" applyFont="1" applyBorder="1" applyAlignment="1">
      <alignment horizontal="center" wrapText="1"/>
    </xf>
    <xf numFmtId="0" fontId="100" fillId="0" borderId="0" xfId="1" applyFont="1" applyAlignment="1">
      <alignment horizontal="center" wrapText="1"/>
    </xf>
    <xf numFmtId="0" fontId="100" fillId="0" borderId="18" xfId="1" applyFont="1" applyBorder="1" applyAlignment="1">
      <alignment horizontal="center" wrapText="1"/>
    </xf>
    <xf numFmtId="0" fontId="105" fillId="0" borderId="91" xfId="1" applyFont="1" applyBorder="1" applyAlignment="1">
      <alignment horizontal="center" vertical="center" wrapText="1"/>
    </xf>
    <xf numFmtId="0" fontId="105" fillId="0" borderId="100" xfId="1" applyFont="1" applyBorder="1" applyAlignment="1">
      <alignment horizontal="center" vertical="center" wrapText="1"/>
    </xf>
    <xf numFmtId="0" fontId="105" fillId="0" borderId="100" xfId="0" applyFont="1" applyBorder="1" applyAlignment="1">
      <alignment horizontal="center" vertical="center" wrapText="1"/>
    </xf>
    <xf numFmtId="0" fontId="105" fillId="0" borderId="82" xfId="1" applyFont="1" applyBorder="1" applyAlignment="1">
      <alignment horizontal="center" vertical="center" wrapText="1"/>
    </xf>
    <xf numFmtId="0" fontId="105" fillId="0" borderId="94" xfId="1" applyFont="1" applyBorder="1" applyAlignment="1">
      <alignment horizontal="center" vertical="center" wrapText="1"/>
    </xf>
    <xf numFmtId="0" fontId="105" fillId="0" borderId="92" xfId="1" applyFont="1" applyBorder="1" applyAlignment="1">
      <alignment horizontal="center" vertical="center" wrapText="1"/>
    </xf>
    <xf numFmtId="0" fontId="105" fillId="0" borderId="93" xfId="1" applyFont="1" applyBorder="1" applyAlignment="1">
      <alignment horizontal="center" vertical="center" wrapText="1"/>
    </xf>
    <xf numFmtId="0" fontId="155" fillId="0" borderId="69" xfId="1" applyFont="1" applyBorder="1" applyAlignment="1">
      <alignment horizontal="center" vertical="center" wrapText="1"/>
    </xf>
    <xf numFmtId="0" fontId="155" fillId="0" borderId="90" xfId="1" applyFont="1" applyBorder="1" applyAlignment="1">
      <alignment horizontal="center" vertical="center" wrapText="1"/>
    </xf>
    <xf numFmtId="0" fontId="22" fillId="0" borderId="35" xfId="0" applyFont="1" applyBorder="1" applyAlignment="1">
      <alignment horizontal="center" vertical="center" wrapText="1"/>
    </xf>
    <xf numFmtId="0" fontId="134" fillId="0" borderId="10" xfId="0" applyFont="1" applyBorder="1" applyAlignment="1">
      <alignment horizontal="center" vertical="center" wrapText="1"/>
    </xf>
    <xf numFmtId="0" fontId="24" fillId="0" borderId="4" xfId="0" applyFont="1" applyBorder="1" applyAlignment="1">
      <alignment horizontal="right"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37" fontId="137" fillId="0" borderId="86" xfId="128" applyFont="1" applyBorder="1" applyAlignment="1">
      <alignment horizontal="center" vertical="center"/>
    </xf>
    <xf numFmtId="37" fontId="100" fillId="0" borderId="78" xfId="128" applyFont="1" applyBorder="1"/>
    <xf numFmtId="0" fontId="100" fillId="0" borderId="0" xfId="1" applyFont="1" applyAlignment="1">
      <alignment horizontal="left"/>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D504A654-B016-4B58-9133-77410AAC83B6}"/>
    <cellStyle name="一般_1252214050" xfId="132" xr:uid="{23EE237D-76D5-41A0-90A6-872198A57241}"/>
    <cellStyle name="一般_2522-14-05(104)" xfId="131" xr:uid="{52C04B00-A285-40E7-892A-FE73CDD4B868}"/>
    <cellStyle name="一般_8508_1" xfId="130" xr:uid="{0916A9F2-9C91-4BE4-BB33-5953CB3DEC05}"/>
    <cellStyle name="一般_86_縣市戶政報表程式0516" xfId="128" xr:uid="{C973F5C1-6CD1-4C7A-B640-DF65DB7A552D}"/>
    <cellStyle name="一般_Sheet1" xfId="1" xr:uid="{00000000-0005-0000-0000-00002E000000}"/>
    <cellStyle name="一般_戶口數_縣市戶政報表程式0516" xfId="138" xr:uid="{50F72E24-CC44-4976-8463-AD4A54E367FF}"/>
    <cellStyle name="一般_身心障礙停車位" xfId="133" xr:uid="{E125F0AD-D348-4B3C-951B-644293DE5E76}"/>
    <cellStyle name="一般_垃圾水肥修正案" xfId="127" xr:uid="{571C7012-F7B8-4411-BCFD-38DB57ABF356}"/>
    <cellStyle name="一般_治山防 洪整體治理工程 修" xfId="135" xr:uid="{ABCA466A-9376-49F6-BB27-CB9AD8829A41}"/>
    <cellStyle name="一般_婚姻_縣市戶政報表程式0516" xfId="137" xr:uid="{334A1A9E-D365-46C8-9BAF-C1C040D119D2}"/>
    <cellStyle name="一般_經費統計修" xfId="136" xr:uid="{F75EEA9D-1B74-4E85-8F2D-187A42531A13}"/>
    <cellStyle name="千分位" xfId="134"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xfId="126" builtinId="5"/>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9825270-12AF-4C95-A286-17A619FCE63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D92B79-8512-4544-BDCF-E91426148FB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733BCCF-6ABD-45A2-A139-EA71622BC1AD}"/>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25E4D873-CD82-496C-9D7A-B99027D22E19}"/>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E454B24F-602F-4F38-83CC-F45CB5E5F53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3176BA76-45A1-4F46-A64B-002EFEE9757B}"/>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ED7C9BAF-6BA2-48FB-950F-B97AB5733A30}"/>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4322460-B111-48C0-9849-5F0B8A3F9AD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E8A4E886-9DBB-41E1-B5A5-A0366E276C34}"/>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D48AA292-732C-439C-A74A-CB5008FB2CF4}"/>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2C88AD3A-B0E5-4EED-A076-CCB8F40718E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8C66223D-790B-4496-AC0B-3DD1437BA21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7EB9F942-58D1-47E5-8BFB-F4B0466602F3}"/>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17</xdr:row>
      <xdr:rowOff>0</xdr:rowOff>
    </xdr:from>
    <xdr:to>
      <xdr:col>10</xdr:col>
      <xdr:colOff>158750</xdr:colOff>
      <xdr:row>18</xdr:row>
      <xdr:rowOff>50800</xdr:rowOff>
    </xdr:to>
    <xdr:sp macro="" textlink="">
      <xdr:nvSpPr>
        <xdr:cNvPr id="2" name="CustomShape 1">
          <a:extLst>
            <a:ext uri="{FF2B5EF4-FFF2-40B4-BE49-F238E27FC236}">
              <a16:creationId xmlns:a16="http://schemas.microsoft.com/office/drawing/2014/main" id="{2367A8DB-1DB1-4000-9665-8417A2375829}"/>
            </a:ext>
          </a:extLst>
        </xdr:cNvPr>
        <xdr:cNvSpPr>
          <a:spLocks/>
        </xdr:cNvSpPr>
      </xdr:nvSpPr>
      <xdr:spPr bwMode="auto">
        <a:xfrm>
          <a:off x="19707225" y="42862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17</xdr:row>
      <xdr:rowOff>0</xdr:rowOff>
    </xdr:from>
    <xdr:to>
      <xdr:col>10</xdr:col>
      <xdr:colOff>158750</xdr:colOff>
      <xdr:row>18</xdr:row>
      <xdr:rowOff>19050</xdr:rowOff>
    </xdr:to>
    <xdr:sp macro="" textlink="">
      <xdr:nvSpPr>
        <xdr:cNvPr id="3" name="CustomShape 1">
          <a:extLst>
            <a:ext uri="{FF2B5EF4-FFF2-40B4-BE49-F238E27FC236}">
              <a16:creationId xmlns:a16="http://schemas.microsoft.com/office/drawing/2014/main" id="{963E680C-89DF-4B63-BB23-FB82CC40DFDF}"/>
            </a:ext>
          </a:extLst>
        </xdr:cNvPr>
        <xdr:cNvSpPr>
          <a:spLocks/>
        </xdr:cNvSpPr>
      </xdr:nvSpPr>
      <xdr:spPr bwMode="auto">
        <a:xfrm>
          <a:off x="19707225" y="42862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260350</xdr:rowOff>
    </xdr:to>
    <xdr:sp macro="" textlink="">
      <xdr:nvSpPr>
        <xdr:cNvPr id="4" name="CustomShape 1">
          <a:extLst>
            <a:ext uri="{FF2B5EF4-FFF2-40B4-BE49-F238E27FC236}">
              <a16:creationId xmlns:a16="http://schemas.microsoft.com/office/drawing/2014/main" id="{4E3BAF91-EFB3-4D86-8FF1-AC330D45475C}"/>
            </a:ext>
          </a:extLst>
        </xdr:cNvPr>
        <xdr:cNvSpPr>
          <a:spLocks/>
        </xdr:cNvSpPr>
      </xdr:nvSpPr>
      <xdr:spPr bwMode="auto">
        <a:xfrm>
          <a:off x="19707225" y="3028950"/>
          <a:ext cx="158750" cy="2603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10</xdr:col>
      <xdr:colOff>0</xdr:colOff>
      <xdr:row>11</xdr:row>
      <xdr:rowOff>0</xdr:rowOff>
    </xdr:from>
    <xdr:to>
      <xdr:col>10</xdr:col>
      <xdr:colOff>158750</xdr:colOff>
      <xdr:row>11</xdr:row>
      <xdr:rowOff>228600</xdr:rowOff>
    </xdr:to>
    <xdr:sp macro="" textlink="">
      <xdr:nvSpPr>
        <xdr:cNvPr id="5" name="CustomShape 1">
          <a:extLst>
            <a:ext uri="{FF2B5EF4-FFF2-40B4-BE49-F238E27FC236}">
              <a16:creationId xmlns:a16="http://schemas.microsoft.com/office/drawing/2014/main" id="{35A2B78E-CD23-4380-A6B3-60FB8852EF2C}"/>
            </a:ext>
          </a:extLst>
        </xdr:cNvPr>
        <xdr:cNvSpPr>
          <a:spLocks/>
        </xdr:cNvSpPr>
      </xdr:nvSpPr>
      <xdr:spPr bwMode="auto">
        <a:xfrm>
          <a:off x="19707225" y="3028950"/>
          <a:ext cx="158750" cy="2286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D60F9C94-0F6A-49CB-8F7D-1590134F7011}"/>
            </a:ext>
          </a:extLst>
        </xdr:cNvPr>
        <xdr:cNvGrpSpPr>
          <a:grpSpLocks/>
        </xdr:cNvGrpSpPr>
      </xdr:nvGrpSpPr>
      <xdr:grpSpPr bwMode="auto">
        <a:xfrm>
          <a:off x="26860500" y="0"/>
          <a:ext cx="4318000" cy="438150"/>
          <a:chOff x="54" y="86"/>
          <a:chExt cx="378" cy="48"/>
        </a:xfrm>
      </xdr:grpSpPr>
      <xdr:sp macro="" textlink="">
        <xdr:nvSpPr>
          <xdr:cNvPr id="3" name="Rectangle 2">
            <a:extLst>
              <a:ext uri="{FF2B5EF4-FFF2-40B4-BE49-F238E27FC236}">
                <a16:creationId xmlns:a16="http://schemas.microsoft.com/office/drawing/2014/main" id="{D4D5D5F6-A168-2FCE-7C90-4CB1385B2445}"/>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858C01B0-CDB9-DE32-2777-7D5A8EC7A6AF}"/>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F2F6A70A-4A32-E3A0-8DAD-20FBF4162DDF}"/>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BA7ADF0F-6D25-CAD2-71C9-3624ADC40392}"/>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DA401F3-D4C0-C86A-A14B-C1D3C80B9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45B4577C-3BF4-9B1A-804E-10C60396A0D8}"/>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22</xdr:col>
      <xdr:colOff>60325</xdr:colOff>
      <xdr:row>2</xdr:row>
      <xdr:rowOff>19050</xdr:rowOff>
    </xdr:to>
    <xdr:grpSp>
      <xdr:nvGrpSpPr>
        <xdr:cNvPr id="9" name="Group 1">
          <a:extLst>
            <a:ext uri="{FF2B5EF4-FFF2-40B4-BE49-F238E27FC236}">
              <a16:creationId xmlns:a16="http://schemas.microsoft.com/office/drawing/2014/main" id="{E3943016-9380-4003-9F5F-0D73F150C24F}"/>
            </a:ext>
          </a:extLst>
        </xdr:cNvPr>
        <xdr:cNvGrpSpPr>
          <a:grpSpLocks/>
        </xdr:cNvGrpSpPr>
      </xdr:nvGrpSpPr>
      <xdr:grpSpPr bwMode="auto">
        <a:xfrm>
          <a:off x="11172825" y="0"/>
          <a:ext cx="5270500" cy="438150"/>
          <a:chOff x="54" y="86"/>
          <a:chExt cx="378" cy="48"/>
        </a:xfrm>
      </xdr:grpSpPr>
      <xdr:sp macro="" textlink="">
        <xdr:nvSpPr>
          <xdr:cNvPr id="10" name="Rectangle 2">
            <a:extLst>
              <a:ext uri="{FF2B5EF4-FFF2-40B4-BE49-F238E27FC236}">
                <a16:creationId xmlns:a16="http://schemas.microsoft.com/office/drawing/2014/main" id="{F262493A-DC26-E64C-BD41-5CEB55D2C37B}"/>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981F6060-0745-808A-9FF5-41135E67BFA9}"/>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FBEAD631-548E-42DF-0C9B-EA78347BDABB}"/>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C950F50-B822-9C06-2CF9-168018BA617A}"/>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EE7AE5A-9DD2-5044-3362-894E67A6B033}"/>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1AD29493-6451-E2A8-6723-EAA856DFC837}"/>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8C1CF07F-BD49-432F-A764-BE4DBC0859D1}"/>
            </a:ext>
          </a:extLst>
        </xdr:cNvPr>
        <xdr:cNvSpPr txBox="1">
          <a:spLocks noChangeArrowheads="1"/>
        </xdr:cNvSpPr>
      </xdr:nvSpPr>
      <xdr:spPr bwMode="auto">
        <a:xfrm>
          <a:off x="20574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D1105A22-8ADB-4E38-8DB2-AB5456CD0034}"/>
            </a:ext>
          </a:extLst>
        </xdr:cNvPr>
        <xdr:cNvSpPr txBox="1">
          <a:spLocks noChangeArrowheads="1"/>
        </xdr:cNvSpPr>
      </xdr:nvSpPr>
      <xdr:spPr bwMode="auto">
        <a:xfrm>
          <a:off x="20574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EB4AAE31-569E-47A3-B063-2688C6436817}"/>
            </a:ext>
          </a:extLst>
        </xdr:cNvPr>
        <xdr:cNvSpPr txBox="1">
          <a:spLocks noChangeArrowheads="1"/>
        </xdr:cNvSpPr>
      </xdr:nvSpPr>
      <xdr:spPr bwMode="auto">
        <a:xfrm>
          <a:off x="48006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57D1718B-3886-491C-8596-AB7E50B19C83}"/>
            </a:ext>
          </a:extLst>
        </xdr:cNvPr>
        <xdr:cNvSpPr txBox="1">
          <a:spLocks noChangeArrowheads="1"/>
        </xdr:cNvSpPr>
      </xdr:nvSpPr>
      <xdr:spPr bwMode="auto">
        <a:xfrm>
          <a:off x="48006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8A1A8E65-48E5-470F-848B-8B2DBAE6F029}"/>
            </a:ext>
          </a:extLst>
        </xdr:cNvPr>
        <xdr:cNvSpPr txBox="1">
          <a:spLocks noChangeArrowheads="1"/>
        </xdr:cNvSpPr>
      </xdr:nvSpPr>
      <xdr:spPr bwMode="auto">
        <a:xfrm>
          <a:off x="7543800" y="56673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15367694-21A3-4254-9A0C-6013A7CAD2CE}"/>
            </a:ext>
          </a:extLst>
        </xdr:cNvPr>
        <xdr:cNvSpPr txBox="1">
          <a:spLocks noChangeArrowheads="1"/>
        </xdr:cNvSpPr>
      </xdr:nvSpPr>
      <xdr:spPr bwMode="auto">
        <a:xfrm>
          <a:off x="7543800" y="18954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22225</xdr:rowOff>
    </xdr:to>
    <xdr:sp macro="" textlink="">
      <xdr:nvSpPr>
        <xdr:cNvPr id="8" name="報表類別">
          <a:extLst>
            <a:ext uri="{FF2B5EF4-FFF2-40B4-BE49-F238E27FC236}">
              <a16:creationId xmlns:a16="http://schemas.microsoft.com/office/drawing/2014/main" id="{C950DF37-E9E6-4EC7-9284-3583523337D0}"/>
            </a:ext>
          </a:extLst>
        </xdr:cNvPr>
        <xdr:cNvSpPr>
          <a:spLocks noChangeArrowheads="1"/>
        </xdr:cNvSpPr>
      </xdr:nvSpPr>
      <xdr:spPr bwMode="auto">
        <a:xfrm>
          <a:off x="9721850" y="841375"/>
          <a:ext cx="2247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34EB7439-412D-47B3-AEA9-BCF81D416B63}"/>
            </a:ext>
          </a:extLst>
        </xdr:cNvPr>
        <xdr:cNvSpPr>
          <a:spLocks noChangeArrowheads="1" noTextEdit="1"/>
        </xdr:cNvSpPr>
      </xdr:nvSpPr>
      <xdr:spPr bwMode="auto">
        <a:xfrm>
          <a:off x="9602025" y="6307980"/>
          <a:ext cx="2363875" cy="23961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B2F48C5F-775E-4447-AA7A-5CDA30CA7E67}"/>
            </a:ext>
          </a:extLst>
        </xdr:cNvPr>
        <xdr:cNvSpPr txBox="1">
          <a:spLocks noChangeArrowheads="1"/>
        </xdr:cNvSpPr>
      </xdr:nvSpPr>
      <xdr:spPr bwMode="auto">
        <a:xfrm>
          <a:off x="2743200" y="822960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B34DE916-C9E8-41E7-B624-5DDDEA5F3773}"/>
            </a:ext>
          </a:extLst>
        </xdr:cNvPr>
        <xdr:cNvSpPr txBox="1">
          <a:spLocks noChangeArrowheads="1"/>
        </xdr:cNvSpPr>
      </xdr:nvSpPr>
      <xdr:spPr bwMode="auto">
        <a:xfrm>
          <a:off x="2743200" y="2571750"/>
          <a:ext cx="6858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DFA21B6B-3AC0-40D6-B8E3-9F8D1C755B4E}"/>
            </a:ext>
          </a:extLst>
        </xdr:cNvPr>
        <xdr:cNvSpPr>
          <a:spLocks noChangeArrowheads="1" noTextEdit="1"/>
        </xdr:cNvSpPr>
      </xdr:nvSpPr>
      <xdr:spPr bwMode="auto">
        <a:xfrm>
          <a:off x="12347742" y="8874879"/>
          <a:ext cx="3724860" cy="24083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88A34880-7556-40C6-A51C-BA4F0FCFF407}"/>
            </a:ext>
          </a:extLst>
        </xdr:cNvPr>
        <xdr:cNvSpPr txBox="1">
          <a:spLocks noChangeArrowheads="1"/>
        </xdr:cNvSpPr>
      </xdr:nvSpPr>
      <xdr:spPr bwMode="auto">
        <a:xfrm>
          <a:off x="20574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463CF7A1-18E0-47D9-BCB6-F034002B7ACC}"/>
            </a:ext>
          </a:extLst>
        </xdr:cNvPr>
        <xdr:cNvSpPr txBox="1">
          <a:spLocks noChangeArrowheads="1"/>
        </xdr:cNvSpPr>
      </xdr:nvSpPr>
      <xdr:spPr bwMode="auto">
        <a:xfrm>
          <a:off x="11658600" y="195262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6F3D7A90-01EF-4294-A54E-458F6F95A46A}"/>
            </a:ext>
          </a:extLst>
        </xdr:cNvPr>
        <xdr:cNvSpPr txBox="1">
          <a:spLocks noChangeArrowheads="1"/>
        </xdr:cNvSpPr>
      </xdr:nvSpPr>
      <xdr:spPr bwMode="auto">
        <a:xfrm>
          <a:off x="10678160" y="2619375"/>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160A9B9D-3493-4AB3-9862-3D9862FAC698}"/>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85AF041F-1C1C-48E5-B28C-63E2BC530A3E}"/>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7DEADA3A-5A51-4DFC-8DBE-CF58FB54CDB1}"/>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EC3185E6-4BAF-402E-9B22-587FCFDCE40B}"/>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1C101AAB-FB61-416C-8356-FA2A0111382F}"/>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23B4C364-783B-41CC-A9F5-0AC06261A4D4}"/>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F7BBBF99-826E-412E-B1CE-EE8EB035705D}"/>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1BD521D5-97CE-48DA-A295-B5E1C39F9F02}"/>
            </a:ext>
          </a:extLst>
        </xdr:cNvPr>
        <xdr:cNvSpPr txBox="1">
          <a:spLocks noChangeArrowheads="1"/>
        </xdr:cNvSpPr>
      </xdr:nvSpPr>
      <xdr:spPr bwMode="auto">
        <a:xfrm>
          <a:off x="10678160" y="3086100"/>
          <a:ext cx="30318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3F7CFF0A-A745-476A-9D20-3F8D80E0743C}"/>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F5600609-9301-46B8-8EC3-2F4EEFDDF3B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A14F3B75-5143-431F-BFC5-C2332D6FC5FE}"/>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38DCD61C-67DB-4921-B116-E77DC00E38D1}"/>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E5640DF1-B9C1-4BCB-9AEE-E98D7BEBC3E2}"/>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74303CE0-E26D-4FBA-955B-DB1318932F92}"/>
            </a:ext>
          </a:extLst>
        </xdr:cNvPr>
        <xdr:cNvSpPr txBox="1">
          <a:spLocks noChangeArrowheads="1"/>
        </xdr:cNvSpPr>
      </xdr:nvSpPr>
      <xdr:spPr bwMode="auto">
        <a:xfrm>
          <a:off x="15087600" y="26193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78215CCA-9D91-4321-8A42-C027D8DCDB9A}"/>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C554607F-D4C2-44D3-8D74-BFC8315468C9}"/>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3C2D63B0-E754-4454-AA9D-6473A9A5C2F4}"/>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7E739EE7-168F-436E-9EB0-14C51F5D40E8}"/>
            </a:ext>
          </a:extLst>
        </xdr:cNvPr>
        <xdr:cNvSpPr txBox="1">
          <a:spLocks noChangeArrowheads="1"/>
        </xdr:cNvSpPr>
      </xdr:nvSpPr>
      <xdr:spPr bwMode="auto">
        <a:xfrm>
          <a:off x="15087600" y="3086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D53FF604-683E-4A59-BE7F-83C9DA9113FC}"/>
            </a:ext>
          </a:extLst>
        </xdr:cNvPr>
        <xdr:cNvSpPr txBox="1">
          <a:spLocks noChangeArrowheads="1"/>
        </xdr:cNvSpPr>
      </xdr:nvSpPr>
      <xdr:spPr bwMode="auto">
        <a:xfrm>
          <a:off x="11363960" y="19621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3F930FD2-D218-42F7-BAD0-7A55DF6D1D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B5EAD7A9-4AC3-477A-8F0E-D2654AB3D481}"/>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5335D5E-DE74-4B8B-AA0B-14B86DBE1EB8}"/>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AEE4126D-2D41-41B0-BCCE-D6FE5D3452EC}"/>
            </a:ext>
          </a:extLst>
        </xdr:cNvPr>
        <xdr:cNvSpPr txBox="1">
          <a:spLocks noChangeArrowheads="1"/>
        </xdr:cNvSpPr>
      </xdr:nvSpPr>
      <xdr:spPr bwMode="auto">
        <a:xfrm>
          <a:off x="11363960" y="238125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E8EDD76C-49E6-4A3A-9076-D007BB8DAD7F}"/>
            </a:ext>
          </a:extLst>
        </xdr:cNvPr>
        <xdr:cNvSpPr txBox="1">
          <a:spLocks noChangeArrowheads="1"/>
        </xdr:cNvSpPr>
      </xdr:nvSpPr>
      <xdr:spPr bwMode="auto">
        <a:xfrm>
          <a:off x="9306560" y="19621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75B083AF-495C-45EC-80BD-B2BB434EFA8C}"/>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5C29D41D-0AD6-426D-9DAA-2AE58B455C76}"/>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7F255D72-2560-4F6A-BD4D-CF42A43EDA81}"/>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5C8CE6A3-7E38-4205-A790-92E1E5DE07FA}"/>
            </a:ext>
          </a:extLst>
        </xdr:cNvPr>
        <xdr:cNvSpPr txBox="1">
          <a:spLocks noChangeArrowheads="1"/>
        </xdr:cNvSpPr>
      </xdr:nvSpPr>
      <xdr:spPr bwMode="auto">
        <a:xfrm>
          <a:off x="9306560" y="238125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F2A0EF10-BB72-4503-BCC2-EC2EF4FF8F0A}"/>
            </a:ext>
          </a:extLst>
        </xdr:cNvPr>
        <xdr:cNvSpPr txBox="1">
          <a:spLocks noChangeArrowheads="1"/>
        </xdr:cNvSpPr>
      </xdr:nvSpPr>
      <xdr:spPr bwMode="auto">
        <a:xfrm>
          <a:off x="13421360" y="19621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9F1AAB12-66C3-4702-BE33-3680BBDB7369}"/>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4CF69DF6-336D-470E-BEA4-A63FF72BEFE8}"/>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31253BD8-F4A6-4577-960B-A8DD9569FBBE}"/>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A19F427C-8E40-4FFB-80DA-F4E95F988B5F}"/>
            </a:ext>
          </a:extLst>
        </xdr:cNvPr>
        <xdr:cNvSpPr txBox="1">
          <a:spLocks noChangeArrowheads="1"/>
        </xdr:cNvSpPr>
      </xdr:nvSpPr>
      <xdr:spPr bwMode="auto">
        <a:xfrm>
          <a:off x="13421360" y="238125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8FF052B0-D07C-4EAA-AF3C-F391809A29E6}"/>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A871F10-63F7-430F-9FDF-90AF5D2C257E}"/>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9F4CF29-44A7-4B4B-A74C-C0E43421A272}"/>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15CD30A4-F192-4155-B408-8B9E1047FA77}"/>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C470BF75-F140-4D50-B160-6BE188FE6F8C}"/>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58C90121-FCAD-4CA3-B0D0-49FDD657ED4B}"/>
            </a:ext>
          </a:extLst>
        </xdr:cNvPr>
        <xdr:cNvSpPr txBox="1">
          <a:spLocks noChangeArrowheads="1"/>
        </xdr:cNvSpPr>
      </xdr:nvSpPr>
      <xdr:spPr bwMode="auto">
        <a:xfrm>
          <a:off x="14401800" y="2438400"/>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DDD519C1-EAAA-407E-8122-7D63AA21CFDB}"/>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A69A5125-5E61-4506-9414-28A327058E38}"/>
            </a:ext>
          </a:extLst>
        </xdr:cNvPr>
        <xdr:cNvSpPr txBox="1">
          <a:spLocks noChangeArrowheads="1"/>
        </xdr:cNvSpPr>
      </xdr:nvSpPr>
      <xdr:spPr bwMode="auto">
        <a:xfrm>
          <a:off x="14401800" y="2441575"/>
          <a:ext cx="685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E83DE9F6-1041-404F-81E7-F968FADFC5A8}"/>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938D5996-2D7C-48D0-99CD-170B28E347D1}"/>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83DC6744-D5FC-4FE9-8977-832D38E697FA}"/>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FC0B15C2-F402-4B68-B74E-BBF15CF89E50}"/>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6587F8EF-D8D7-428F-AA05-E28754F822B5}"/>
            </a:ext>
          </a:extLst>
        </xdr:cNvPr>
        <xdr:cNvSpPr txBox="1">
          <a:spLocks noChangeArrowheads="1"/>
        </xdr:cNvSpPr>
      </xdr:nvSpPr>
      <xdr:spPr bwMode="auto">
        <a:xfrm>
          <a:off x="14401800" y="24415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528917E9-66FB-4C38-BC5F-584991A5D05A}"/>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8801CD4F-26A0-4443-9D72-09A339DF0BC4}"/>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203A93-3EAC-45FB-8FF1-9C63CE175271}"/>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66B4C5D-5755-4B59-A806-9C6F0BFCD7A6}"/>
            </a:ext>
          </a:extLst>
        </xdr:cNvPr>
        <xdr:cNvSpPr txBox="1">
          <a:spLocks noChangeArrowheads="1"/>
        </xdr:cNvSpPr>
      </xdr:nvSpPr>
      <xdr:spPr bwMode="auto">
        <a:xfrm>
          <a:off x="5486400" y="1428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7368C536-A458-4E26-ABD8-E0A92725CCF8}"/>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2EE581D2-A90A-4A32-B83D-6DF934FAD7CD}"/>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80E23422-2DCD-49FF-939D-7CC00CCBB5DA}"/>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5A922037-3A87-40A3-86EF-A550F166B6E2}"/>
            </a:ext>
          </a:extLst>
        </xdr:cNvPr>
        <xdr:cNvSpPr txBox="1">
          <a:spLocks noChangeArrowheads="1"/>
        </xdr:cNvSpPr>
      </xdr:nvSpPr>
      <xdr:spPr bwMode="auto">
        <a:xfrm>
          <a:off x="13716000" y="16383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A566304C-B3CF-4115-B51B-D31DA6736119}"/>
            </a:ext>
          </a:extLst>
        </xdr:cNvPr>
        <xdr:cNvGrpSpPr>
          <a:grpSpLocks/>
        </xdr:cNvGrpSpPr>
      </xdr:nvGrpSpPr>
      <xdr:grpSpPr bwMode="auto">
        <a:xfrm>
          <a:off x="4114800" y="0"/>
          <a:ext cx="3133725" cy="438150"/>
          <a:chOff x="54" y="86"/>
          <a:chExt cx="378" cy="48"/>
        </a:xfrm>
      </xdr:grpSpPr>
      <xdr:grpSp>
        <xdr:nvGrpSpPr>
          <xdr:cNvPr id="3" name="Group 2">
            <a:extLst>
              <a:ext uri="{FF2B5EF4-FFF2-40B4-BE49-F238E27FC236}">
                <a16:creationId xmlns:a16="http://schemas.microsoft.com/office/drawing/2014/main" id="{76D2543D-3313-6B17-AE96-ED899B9959D1}"/>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DF005B38-A367-A000-C50C-1FD809A45635}"/>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672E5AFF-5865-1887-9B14-4D8B14C2332A}"/>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A436C9FD-AA00-9472-5F08-21FA4FC475E3}"/>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EFF3E123-CF3D-6842-96F8-2B84821AA487}"/>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FAEA3CB0-E37A-0922-2C50-317F57BE697A}"/>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D74A1D33-492F-DA10-17FC-AF645B065FC9}"/>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FA3A984-46C0-4F11-A613-2393284F96BA}"/>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BCEA28DF-31A9-4BEC-A1BA-899927D553F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CC8061FB-5A26-4468-ABBD-4D6629B1DE5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BF33D0C-E669-443A-AD29-D026B4470E9C}"/>
            </a:ext>
          </a:extLst>
        </xdr:cNvPr>
        <xdr:cNvSpPr txBox="1">
          <a:spLocks noChangeArrowheads="1"/>
        </xdr:cNvSpPr>
      </xdr:nvSpPr>
      <xdr:spPr bwMode="auto">
        <a:xfrm>
          <a:off x="6200775" y="1866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669ECCD6-502D-4B76-BA42-2EDD5969C5C2}"/>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47FFAC5-FE99-4164-BDBD-C524BC9574E6}"/>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3D8ED220-3111-448F-B344-58F72C0C52BA}"/>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97FB190-DF46-4A07-A253-A2E6078E1F25}"/>
            </a:ext>
          </a:extLst>
        </xdr:cNvPr>
        <xdr:cNvSpPr txBox="1">
          <a:spLocks noChangeArrowheads="1"/>
        </xdr:cNvSpPr>
      </xdr:nvSpPr>
      <xdr:spPr bwMode="auto">
        <a:xfrm>
          <a:off x="6200775" y="15240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345DA79A-8CDB-4F2E-9123-63FA71D1F8CC}"/>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70CE586-A19C-472D-9145-A932354B6628}"/>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12D5449-4643-451C-B9D6-21F7013E84A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712EF8D-2B2D-4774-A80A-9B2BC52C00D0}"/>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169B3E01-B962-4369-9D0D-7FBF890FF1C6}"/>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B8D78920-E35C-4DAB-998E-C827C740565E}"/>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C21173B2-0ED3-46C0-822E-8D3142FF6B4D}"/>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5D5925C5-4482-4039-ADD5-E7AA3179E58B}"/>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FA6786C-BF08-44CB-BA99-8D3EE60455B7}"/>
            </a:ext>
          </a:extLst>
        </xdr:cNvPr>
        <xdr:cNvSpPr txBox="1">
          <a:spLocks noChangeArrowheads="1"/>
        </xdr:cNvSpPr>
      </xdr:nvSpPr>
      <xdr:spPr bwMode="auto">
        <a:xfrm>
          <a:off x="7877175" y="1438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45C56255-5B4D-46F8-88D1-BD5CAD718F28}"/>
            </a:ext>
          </a:extLst>
        </xdr:cNvPr>
        <xdr:cNvSpPr txBox="1">
          <a:spLocks noChangeArrowheads="1"/>
        </xdr:cNvSpPr>
      </xdr:nvSpPr>
      <xdr:spPr bwMode="auto">
        <a:xfrm>
          <a:off x="57740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5B67D4A4-3BB0-4C16-A558-8BDAB3DE6D5B}"/>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6A82FAFA-C901-4686-9D7C-0610FCA18AF1}"/>
            </a:ext>
          </a:extLst>
        </xdr:cNvPr>
        <xdr:cNvSpPr txBox="1">
          <a:spLocks noChangeArrowheads="1"/>
        </xdr:cNvSpPr>
      </xdr:nvSpPr>
      <xdr:spPr bwMode="auto">
        <a:xfrm>
          <a:off x="5840730"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773FD18-3C49-49E2-B3A9-CB6BDFAC2B64}"/>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7</xdr:col>
      <xdr:colOff>344805</xdr:colOff>
      <xdr:row>2</xdr:row>
      <xdr:rowOff>474980</xdr:rowOff>
    </xdr:from>
    <xdr:ext cx="787908" cy="218521"/>
    <xdr:sp macro="" textlink="">
      <xdr:nvSpPr>
        <xdr:cNvPr id="3" name="Text Box 1">
          <a:extLst>
            <a:ext uri="{FF2B5EF4-FFF2-40B4-BE49-F238E27FC236}">
              <a16:creationId xmlns:a16="http://schemas.microsoft.com/office/drawing/2014/main" id="{A00297B0-9847-4040-82A9-C8874613E456}"/>
            </a:ext>
          </a:extLst>
        </xdr:cNvPr>
        <xdr:cNvSpPr txBox="1">
          <a:spLocks noChangeArrowheads="1"/>
        </xdr:cNvSpPr>
      </xdr:nvSpPr>
      <xdr:spPr bwMode="auto">
        <a:xfrm>
          <a:off x="5840730"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9A6051F5-B668-42AD-A91E-E42F0B26E1E0}"/>
            </a:ext>
          </a:extLst>
        </xdr:cNvPr>
        <xdr:cNvSpPr txBox="1">
          <a:spLocks noChangeArrowheads="1"/>
        </xdr:cNvSpPr>
      </xdr:nvSpPr>
      <xdr:spPr bwMode="auto">
        <a:xfrm>
          <a:off x="6688455" y="760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esktop/&#38468;&#20214;&#19968;.xlsx" TargetMode="External"/><Relationship Id="rId1" Type="http://schemas.openxmlformats.org/officeDocument/2006/relationships/externalLinkPath" Target="/Users/USER/Desktop/&#38468;&#20214;&#1996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Downloads/&#27744;&#19978;&#37129;&#20844;&#25152;&#24290;&#31649;&#36039;&#25910;&#22577;&#34920;-114&#24180;1&#26376;.xlsx" TargetMode="External"/><Relationship Id="rId1" Type="http://schemas.openxmlformats.org/officeDocument/2006/relationships/externalLinkPath" Target="/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M6">
            <v>0</v>
          </cell>
          <cell r="T6">
            <v>0</v>
          </cell>
          <cell r="V6">
            <v>0</v>
          </cell>
          <cell r="W6">
            <v>0</v>
          </cell>
          <cell r="Z6">
            <v>0</v>
          </cell>
          <cell r="AA6">
            <v>0</v>
          </cell>
          <cell r="AB6">
            <v>0</v>
          </cell>
          <cell r="AD6">
            <v>0</v>
          </cell>
          <cell r="AE6">
            <v>0</v>
          </cell>
        </row>
        <row r="7">
          <cell r="F7">
            <v>0</v>
          </cell>
          <cell r="H7">
            <v>0</v>
          </cell>
          <cell r="I7">
            <v>0</v>
          </cell>
          <cell r="K7">
            <v>0</v>
          </cell>
          <cell r="M7">
            <v>0</v>
          </cell>
          <cell r="N7">
            <v>0</v>
          </cell>
          <cell r="O7">
            <v>0</v>
          </cell>
          <cell r="T7">
            <v>0</v>
          </cell>
          <cell r="U7">
            <v>0</v>
          </cell>
          <cell r="V7">
            <v>0</v>
          </cell>
          <cell r="W7">
            <v>0</v>
          </cell>
          <cell r="X7">
            <v>0</v>
          </cell>
          <cell r="Y7">
            <v>0</v>
          </cell>
          <cell r="Z7">
            <v>0</v>
          </cell>
          <cell r="AA7">
            <v>0</v>
          </cell>
          <cell r="AC7">
            <v>0</v>
          </cell>
          <cell r="AD7">
            <v>0</v>
          </cell>
          <cell r="AE7">
            <v>0</v>
          </cell>
        </row>
        <row r="8">
          <cell r="H8">
            <v>0</v>
          </cell>
          <cell r="M8">
            <v>0</v>
          </cell>
          <cell r="O8">
            <v>0</v>
          </cell>
          <cell r="T8">
            <v>0</v>
          </cell>
          <cell r="U8">
            <v>0</v>
          </cell>
          <cell r="V8">
            <v>0</v>
          </cell>
          <cell r="W8">
            <v>0</v>
          </cell>
          <cell r="Y8">
            <v>0</v>
          </cell>
          <cell r="Z8">
            <v>0</v>
          </cell>
          <cell r="AA8">
            <v>0</v>
          </cell>
          <cell r="AB8">
            <v>0</v>
          </cell>
          <cell r="AC8">
            <v>0</v>
          </cell>
          <cell r="AD8">
            <v>0</v>
          </cell>
          <cell r="AE8">
            <v>0</v>
          </cell>
        </row>
        <row r="13">
          <cell r="H13">
            <v>0</v>
          </cell>
          <cell r="M13">
            <v>0</v>
          </cell>
          <cell r="O13">
            <v>0</v>
          </cell>
          <cell r="T13">
            <v>0</v>
          </cell>
          <cell r="U13">
            <v>0</v>
          </cell>
          <cell r="V13">
            <v>0</v>
          </cell>
          <cell r="W13">
            <v>0</v>
          </cell>
          <cell r="Y13">
            <v>0</v>
          </cell>
          <cell r="Z13">
            <v>0</v>
          </cell>
          <cell r="AA13">
            <v>0</v>
          </cell>
          <cell r="AB13">
            <v>0</v>
          </cell>
          <cell r="AC13">
            <v>0</v>
          </cell>
          <cell r="AD13">
            <v>0</v>
          </cell>
          <cell r="AE13">
            <v>0</v>
          </cell>
        </row>
        <row r="20">
          <cell r="H20">
            <v>0</v>
          </cell>
          <cell r="M20">
            <v>0</v>
          </cell>
          <cell r="O20">
            <v>0</v>
          </cell>
          <cell r="T20">
            <v>0</v>
          </cell>
          <cell r="U20">
            <v>0</v>
          </cell>
          <cell r="V20">
            <v>0</v>
          </cell>
          <cell r="W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sh0003@cs.taitung.gov.tw"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75"/>
  <sheetViews>
    <sheetView tabSelected="1" zoomScale="90" zoomScaleNormal="90" workbookViewId="0">
      <pane xSplit="2" ySplit="10" topLeftCell="C15" activePane="bottomRight" state="frozen"/>
      <selection pane="topRight" activeCell="C1" sqref="C1"/>
      <selection pane="bottomLeft" activeCell="A11" sqref="A11"/>
      <selection pane="bottomRight" activeCell="J29" sqref="J29"/>
    </sheetView>
  </sheetViews>
  <sheetFormatPr defaultColWidth="8.75" defaultRowHeight="15.75"/>
  <cols>
    <col min="1" max="1" width="6.75" style="90" customWidth="1"/>
    <col min="2" max="2" width="39" style="47" customWidth="1"/>
    <col min="3" max="3" width="7.5" style="47" customWidth="1"/>
    <col min="4" max="15" width="14.625" style="47" customWidth="1"/>
    <col min="16" max="16" width="23.5" style="47" customWidth="1"/>
    <col min="17" max="17" width="16.625" style="47" customWidth="1"/>
    <col min="18" max="19" width="9.5" style="47" customWidth="1"/>
    <col min="20" max="16384" width="8.75" style="47"/>
  </cols>
  <sheetData>
    <row r="1" spans="1:17" ht="21">
      <c r="A1" s="660" t="s">
        <v>941</v>
      </c>
      <c r="B1" s="661"/>
      <c r="C1" s="661"/>
      <c r="D1" s="661"/>
      <c r="E1" s="661"/>
      <c r="F1" s="661"/>
      <c r="G1" s="661"/>
      <c r="H1" s="661"/>
      <c r="I1" s="661"/>
      <c r="J1" s="661"/>
      <c r="K1" s="661"/>
      <c r="L1" s="661"/>
      <c r="M1" s="661"/>
      <c r="N1" s="661"/>
      <c r="O1" s="661"/>
      <c r="P1" s="662"/>
      <c r="Q1" s="46"/>
    </row>
    <row r="2" spans="1:17" ht="19.5">
      <c r="A2" s="663" t="s">
        <v>926</v>
      </c>
      <c r="B2" s="664"/>
      <c r="C2" s="664"/>
      <c r="D2" s="664"/>
      <c r="E2" s="664"/>
      <c r="F2" s="664"/>
      <c r="G2" s="664"/>
      <c r="H2" s="664"/>
      <c r="I2" s="664"/>
      <c r="J2" s="664"/>
      <c r="K2" s="664"/>
      <c r="L2" s="664"/>
      <c r="M2" s="664"/>
      <c r="N2" s="664"/>
      <c r="O2" s="664"/>
      <c r="P2" s="665"/>
      <c r="Q2" s="48"/>
    </row>
    <row r="3" spans="1:17">
      <c r="A3" s="677" t="s">
        <v>942</v>
      </c>
      <c r="B3" s="678"/>
      <c r="C3" s="679"/>
      <c r="D3" s="679"/>
      <c r="E3" s="49"/>
      <c r="F3" s="49"/>
      <c r="G3" s="49"/>
      <c r="H3" s="49"/>
      <c r="I3" s="49"/>
      <c r="J3" s="49"/>
      <c r="K3" s="49"/>
      <c r="L3" s="49"/>
      <c r="M3" s="49"/>
      <c r="N3" s="49"/>
      <c r="O3" s="49"/>
      <c r="P3" s="50"/>
    </row>
    <row r="4" spans="1:17">
      <c r="A4" s="653" t="s">
        <v>947</v>
      </c>
      <c r="B4" s="654"/>
      <c r="C4" s="655"/>
      <c r="D4" s="655"/>
      <c r="E4" s="51"/>
      <c r="F4" s="92"/>
      <c r="G4" s="92"/>
      <c r="H4" s="92"/>
      <c r="I4" s="92"/>
      <c r="J4" s="92"/>
      <c r="K4" s="92"/>
      <c r="L4" s="92"/>
      <c r="M4" s="92"/>
      <c r="N4" s="92"/>
      <c r="O4" s="92"/>
      <c r="P4" s="52"/>
    </row>
    <row r="5" spans="1:17">
      <c r="A5" s="653" t="s">
        <v>943</v>
      </c>
      <c r="B5" s="654"/>
      <c r="C5" s="655"/>
      <c r="D5" s="655"/>
      <c r="E5" s="51"/>
      <c r="F5" s="92"/>
      <c r="G5" s="92"/>
      <c r="H5" s="92"/>
      <c r="I5" s="92"/>
      <c r="J5" s="92"/>
      <c r="K5" s="92"/>
      <c r="L5" s="92"/>
      <c r="M5" s="92"/>
      <c r="N5" s="92"/>
      <c r="O5" s="92"/>
      <c r="P5" s="52"/>
    </row>
    <row r="6" spans="1:17">
      <c r="A6" s="653" t="s">
        <v>946</v>
      </c>
      <c r="B6" s="654"/>
      <c r="C6" s="655"/>
      <c r="D6" s="655"/>
      <c r="E6" s="92"/>
      <c r="F6" s="92"/>
      <c r="G6" s="92"/>
      <c r="H6" s="91"/>
      <c r="I6" s="91"/>
      <c r="J6" s="91"/>
      <c r="K6" s="91"/>
      <c r="L6" s="91"/>
      <c r="M6" s="666" t="s">
        <v>927</v>
      </c>
      <c r="N6" s="666"/>
      <c r="O6" s="666"/>
      <c r="P6" s="667"/>
    </row>
    <row r="7" spans="1:17" ht="30">
      <c r="A7" s="103" t="s">
        <v>944</v>
      </c>
      <c r="B7" s="104" t="s">
        <v>945</v>
      </c>
      <c r="C7" s="53"/>
      <c r="D7" s="53"/>
      <c r="E7" s="53"/>
      <c r="F7" s="54"/>
      <c r="G7" s="54"/>
      <c r="H7" s="55"/>
      <c r="I7" s="55"/>
      <c r="J7" s="55"/>
      <c r="K7" s="55"/>
      <c r="L7" s="55"/>
      <c r="M7" s="668" t="s">
        <v>1033</v>
      </c>
      <c r="N7" s="668"/>
      <c r="O7" s="668"/>
      <c r="P7" s="669"/>
    </row>
    <row r="8" spans="1:17">
      <c r="A8" s="56"/>
      <c r="B8" s="57"/>
      <c r="C8" s="57"/>
      <c r="D8" s="57"/>
      <c r="E8" s="57"/>
      <c r="F8" s="57"/>
      <c r="G8" s="57"/>
      <c r="H8" s="57"/>
      <c r="I8" s="57"/>
      <c r="J8" s="57"/>
      <c r="K8" s="57"/>
      <c r="L8" s="57"/>
      <c r="M8" s="57"/>
      <c r="N8" s="57"/>
      <c r="O8" s="57"/>
      <c r="P8" s="58"/>
    </row>
    <row r="9" spans="1:17" ht="22.15" customHeight="1">
      <c r="A9" s="656" t="s">
        <v>539</v>
      </c>
      <c r="B9" s="673" t="s">
        <v>540</v>
      </c>
      <c r="C9" s="673" t="s">
        <v>541</v>
      </c>
      <c r="D9" s="674" t="s">
        <v>542</v>
      </c>
      <c r="E9" s="675"/>
      <c r="F9" s="675"/>
      <c r="G9" s="675"/>
      <c r="H9" s="675"/>
      <c r="I9" s="675"/>
      <c r="J9" s="675"/>
      <c r="K9" s="675"/>
      <c r="L9" s="675"/>
      <c r="M9" s="675"/>
      <c r="N9" s="675"/>
      <c r="O9" s="676"/>
      <c r="P9" s="59" t="s">
        <v>543</v>
      </c>
    </row>
    <row r="10" spans="1:17" ht="22.15" customHeight="1">
      <c r="A10" s="656"/>
      <c r="B10" s="673"/>
      <c r="C10" s="673"/>
      <c r="D10" s="60" t="s">
        <v>928</v>
      </c>
      <c r="E10" s="60" t="s">
        <v>929</v>
      </c>
      <c r="F10" s="60" t="s">
        <v>930</v>
      </c>
      <c r="G10" s="60" t="s">
        <v>931</v>
      </c>
      <c r="H10" s="60" t="s">
        <v>932</v>
      </c>
      <c r="I10" s="60" t="s">
        <v>933</v>
      </c>
      <c r="J10" s="60" t="s">
        <v>934</v>
      </c>
      <c r="K10" s="60" t="s">
        <v>935</v>
      </c>
      <c r="L10" s="60" t="s">
        <v>936</v>
      </c>
      <c r="M10" s="60" t="s">
        <v>937</v>
      </c>
      <c r="N10" s="60" t="s">
        <v>938</v>
      </c>
      <c r="O10" s="60" t="s">
        <v>939</v>
      </c>
      <c r="P10" s="61"/>
    </row>
    <row r="11" spans="1:17" ht="31.5" customHeight="1">
      <c r="A11" s="629" t="s">
        <v>544</v>
      </c>
      <c r="B11" s="670" t="s">
        <v>845</v>
      </c>
      <c r="C11" s="615" t="s">
        <v>545</v>
      </c>
      <c r="D11" s="62">
        <v>45683</v>
      </c>
      <c r="E11" s="62">
        <v>45698</v>
      </c>
      <c r="F11" s="112">
        <v>45726</v>
      </c>
      <c r="G11" s="62">
        <v>45757</v>
      </c>
      <c r="H11" s="62">
        <v>45788</v>
      </c>
      <c r="I11" s="62">
        <v>45818</v>
      </c>
      <c r="J11" s="62">
        <v>45848</v>
      </c>
      <c r="K11" s="62">
        <v>45879</v>
      </c>
      <c r="L11" s="62">
        <v>45910</v>
      </c>
      <c r="M11" s="62">
        <v>45942</v>
      </c>
      <c r="N11" s="62">
        <v>45971</v>
      </c>
      <c r="O11" s="62">
        <v>46001</v>
      </c>
      <c r="P11" s="95"/>
    </row>
    <row r="12" spans="1:17" ht="20.100000000000001" customHeight="1">
      <c r="A12" s="630"/>
      <c r="B12" s="671"/>
      <c r="C12" s="616"/>
      <c r="D12" s="63">
        <v>0.70833333333333337</v>
      </c>
      <c r="E12" s="64">
        <v>0.70833333333333337</v>
      </c>
      <c r="F12" s="64">
        <v>0.70833333333333337</v>
      </c>
      <c r="G12" s="63">
        <v>0.70833333333333337</v>
      </c>
      <c r="H12" s="64">
        <v>0.70833333333333337</v>
      </c>
      <c r="I12" s="64">
        <v>0.70833333333333337</v>
      </c>
      <c r="J12" s="64">
        <v>0.70833333333333337</v>
      </c>
      <c r="K12" s="64">
        <v>0.70833333333333337</v>
      </c>
      <c r="L12" s="64">
        <v>0.70833333333333337</v>
      </c>
      <c r="M12" s="64">
        <v>0.70833333333333337</v>
      </c>
      <c r="N12" s="64">
        <v>0.70833333333333337</v>
      </c>
      <c r="O12" s="64">
        <v>0.70833333333333337</v>
      </c>
      <c r="P12" s="95"/>
    </row>
    <row r="13" spans="1:17" ht="31.5" customHeight="1">
      <c r="A13" s="631"/>
      <c r="B13" s="672"/>
      <c r="C13" s="617"/>
      <c r="D13" s="175" t="s">
        <v>1212</v>
      </c>
      <c r="E13" s="175" t="s">
        <v>1523</v>
      </c>
      <c r="F13" s="175" t="s">
        <v>1631</v>
      </c>
      <c r="G13" s="175" t="s">
        <v>1706</v>
      </c>
      <c r="H13" s="175" t="s">
        <v>1827</v>
      </c>
      <c r="I13" s="65" t="s">
        <v>904</v>
      </c>
      <c r="J13" s="65" t="s">
        <v>905</v>
      </c>
      <c r="K13" s="65" t="s">
        <v>906</v>
      </c>
      <c r="L13" s="65" t="s">
        <v>907</v>
      </c>
      <c r="M13" s="65" t="s">
        <v>908</v>
      </c>
      <c r="N13" s="65" t="s">
        <v>909</v>
      </c>
      <c r="O13" s="65" t="s">
        <v>910</v>
      </c>
      <c r="P13" s="96"/>
    </row>
    <row r="14" spans="1:17" ht="20.100000000000001" customHeight="1">
      <c r="A14" s="629" t="s">
        <v>842</v>
      </c>
      <c r="B14" s="680" t="s">
        <v>835</v>
      </c>
      <c r="C14" s="615" t="s">
        <v>545</v>
      </c>
      <c r="D14" s="62">
        <v>46042</v>
      </c>
      <c r="E14" s="62">
        <v>46076</v>
      </c>
      <c r="F14" s="62">
        <v>46101</v>
      </c>
      <c r="G14" s="62">
        <v>46132</v>
      </c>
      <c r="H14" s="62">
        <v>46162</v>
      </c>
      <c r="I14" s="62">
        <v>46195</v>
      </c>
      <c r="J14" s="62">
        <v>46223</v>
      </c>
      <c r="K14" s="62">
        <v>46254</v>
      </c>
      <c r="L14" s="62">
        <v>46286</v>
      </c>
      <c r="M14" s="62">
        <v>46315</v>
      </c>
      <c r="N14" s="62">
        <v>46346</v>
      </c>
      <c r="O14" s="62">
        <v>46377</v>
      </c>
      <c r="P14" s="609"/>
    </row>
    <row r="15" spans="1:17" ht="20.100000000000001" customHeight="1">
      <c r="A15" s="630"/>
      <c r="B15" s="681"/>
      <c r="C15" s="616"/>
      <c r="D15" s="63">
        <v>0.70833333333333337</v>
      </c>
      <c r="E15" s="64">
        <v>0.70833333333333337</v>
      </c>
      <c r="F15" s="64">
        <v>0.70833333333333337</v>
      </c>
      <c r="G15" s="63">
        <v>0.70833333333333337</v>
      </c>
      <c r="H15" s="64">
        <v>0.70833333333333337</v>
      </c>
      <c r="I15" s="64">
        <v>0.70833333333333337</v>
      </c>
      <c r="J15" s="64">
        <v>0.70833333333333337</v>
      </c>
      <c r="K15" s="64">
        <v>0.70833333333333337</v>
      </c>
      <c r="L15" s="64">
        <v>0.70833333333333337</v>
      </c>
      <c r="M15" s="64">
        <v>0.70833333333333337</v>
      </c>
      <c r="N15" s="64">
        <v>0.70833333333333337</v>
      </c>
      <c r="O15" s="64">
        <v>0.70833333333333337</v>
      </c>
      <c r="P15" s="610"/>
    </row>
    <row r="16" spans="1:17" ht="20.100000000000001" customHeight="1">
      <c r="A16" s="631"/>
      <c r="B16" s="682"/>
      <c r="C16" s="617"/>
      <c r="D16" s="175" t="s">
        <v>1212</v>
      </c>
      <c r="E16" s="175" t="s">
        <v>1523</v>
      </c>
      <c r="F16" s="175" t="s">
        <v>1631</v>
      </c>
      <c r="G16" s="175" t="s">
        <v>1706</v>
      </c>
      <c r="H16" s="175" t="s">
        <v>1827</v>
      </c>
      <c r="I16" s="65" t="s">
        <v>904</v>
      </c>
      <c r="J16" s="65" t="s">
        <v>905</v>
      </c>
      <c r="K16" s="65" t="s">
        <v>906</v>
      </c>
      <c r="L16" s="65" t="s">
        <v>907</v>
      </c>
      <c r="M16" s="65" t="s">
        <v>908</v>
      </c>
      <c r="N16" s="65" t="s">
        <v>909</v>
      </c>
      <c r="O16" s="65" t="s">
        <v>910</v>
      </c>
      <c r="P16" s="611"/>
    </row>
    <row r="17" spans="1:16" ht="20.100000000000001" customHeight="1">
      <c r="A17" s="629" t="s">
        <v>842</v>
      </c>
      <c r="B17" s="94"/>
      <c r="C17" s="615" t="s">
        <v>545</v>
      </c>
      <c r="D17" s="66">
        <v>45677</v>
      </c>
      <c r="E17" s="113">
        <v>45711</v>
      </c>
      <c r="F17" s="113">
        <v>45736</v>
      </c>
      <c r="G17" s="113">
        <v>45767</v>
      </c>
      <c r="H17" s="66">
        <v>45797</v>
      </c>
      <c r="I17" s="113">
        <v>45830</v>
      </c>
      <c r="J17" s="113">
        <v>45858</v>
      </c>
      <c r="K17" s="113">
        <v>45889</v>
      </c>
      <c r="L17" s="113">
        <v>45921</v>
      </c>
      <c r="M17" s="113">
        <v>45950</v>
      </c>
      <c r="N17" s="113">
        <v>45981</v>
      </c>
      <c r="O17" s="113">
        <v>46012</v>
      </c>
      <c r="P17" s="609"/>
    </row>
    <row r="18" spans="1:16" ht="20.100000000000001" customHeight="1">
      <c r="A18" s="630"/>
      <c r="B18" s="100" t="s">
        <v>911</v>
      </c>
      <c r="C18" s="616"/>
      <c r="D18" s="64">
        <v>0.70833333333333337</v>
      </c>
      <c r="E18" s="64">
        <v>0.70833333333333337</v>
      </c>
      <c r="F18" s="64">
        <v>0.70833333333333337</v>
      </c>
      <c r="G18" s="64">
        <v>0.70833333333333337</v>
      </c>
      <c r="H18" s="64">
        <v>0.70833333333333337</v>
      </c>
      <c r="I18" s="64">
        <v>0.70833333333333337</v>
      </c>
      <c r="J18" s="64">
        <v>0.70833333333333337</v>
      </c>
      <c r="K18" s="64">
        <v>0.70833333333333337</v>
      </c>
      <c r="L18" s="64">
        <v>0.70833333333333337</v>
      </c>
      <c r="M18" s="64">
        <v>0.70833333333333337</v>
      </c>
      <c r="N18" s="64">
        <v>0.70833333333333337</v>
      </c>
      <c r="O18" s="64">
        <v>0.70833333333333337</v>
      </c>
      <c r="P18" s="610"/>
    </row>
    <row r="19" spans="1:16" ht="20.100000000000001" customHeight="1">
      <c r="A19" s="631"/>
      <c r="B19" s="93"/>
      <c r="C19" s="617"/>
      <c r="D19" s="175" t="s">
        <v>1303</v>
      </c>
      <c r="E19" s="175" t="s">
        <v>1528</v>
      </c>
      <c r="F19" s="175" t="s">
        <v>1637</v>
      </c>
      <c r="G19" s="175" t="s">
        <v>1711</v>
      </c>
      <c r="H19" s="175" t="s">
        <v>1833</v>
      </c>
      <c r="I19" s="65" t="s">
        <v>546</v>
      </c>
      <c r="J19" s="65" t="s">
        <v>547</v>
      </c>
      <c r="K19" s="65" t="s">
        <v>548</v>
      </c>
      <c r="L19" s="65" t="s">
        <v>549</v>
      </c>
      <c r="M19" s="65" t="s">
        <v>550</v>
      </c>
      <c r="N19" s="65" t="s">
        <v>551</v>
      </c>
      <c r="O19" s="65" t="s">
        <v>552</v>
      </c>
      <c r="P19" s="611"/>
    </row>
    <row r="20" spans="1:16" ht="20.100000000000001" customHeight="1">
      <c r="A20" s="629" t="s">
        <v>554</v>
      </c>
      <c r="B20" s="657" t="s">
        <v>844</v>
      </c>
      <c r="C20" s="615" t="s">
        <v>545</v>
      </c>
      <c r="D20" s="62">
        <v>46037</v>
      </c>
      <c r="E20" s="62"/>
      <c r="F20" s="62"/>
      <c r="G20" s="62">
        <v>46127</v>
      </c>
      <c r="H20" s="62"/>
      <c r="I20" s="62"/>
      <c r="J20" s="62">
        <v>46218</v>
      </c>
      <c r="K20" s="62"/>
      <c r="L20" s="62"/>
      <c r="M20" s="62">
        <v>46310</v>
      </c>
      <c r="N20" s="62"/>
      <c r="O20" s="62"/>
      <c r="P20" s="609"/>
    </row>
    <row r="21" spans="1:16" ht="20.100000000000001" customHeight="1">
      <c r="A21" s="630"/>
      <c r="B21" s="658"/>
      <c r="C21" s="616"/>
      <c r="D21" s="69">
        <v>0.70833333333333337</v>
      </c>
      <c r="E21" s="69"/>
      <c r="F21" s="69"/>
      <c r="G21" s="69">
        <v>0.70833333333333337</v>
      </c>
      <c r="H21" s="69"/>
      <c r="I21" s="69"/>
      <c r="J21" s="69">
        <v>0.70833333333333337</v>
      </c>
      <c r="K21" s="69"/>
      <c r="L21" s="69"/>
      <c r="M21" s="69">
        <v>0.70833333333333337</v>
      </c>
      <c r="N21" s="69"/>
      <c r="O21" s="69"/>
      <c r="P21" s="610"/>
    </row>
    <row r="22" spans="1:16" ht="20.100000000000001" customHeight="1">
      <c r="A22" s="631"/>
      <c r="B22" s="659"/>
      <c r="C22" s="617"/>
      <c r="D22" s="175" t="s">
        <v>1336</v>
      </c>
      <c r="E22" s="70"/>
      <c r="F22" s="70"/>
      <c r="G22" s="175" t="s">
        <v>1713</v>
      </c>
      <c r="H22" s="70"/>
      <c r="I22" s="70"/>
      <c r="J22" s="70" t="s">
        <v>912</v>
      </c>
      <c r="K22" s="70"/>
      <c r="L22" s="70"/>
      <c r="M22" s="70" t="s">
        <v>913</v>
      </c>
      <c r="N22" s="71"/>
      <c r="O22" s="71"/>
      <c r="P22" s="611"/>
    </row>
    <row r="23" spans="1:16" ht="20.100000000000001" customHeight="1">
      <c r="A23" s="629" t="s">
        <v>554</v>
      </c>
      <c r="B23" s="612" t="s">
        <v>836</v>
      </c>
      <c r="C23" s="615" t="s">
        <v>545</v>
      </c>
      <c r="D23" s="62">
        <v>46037</v>
      </c>
      <c r="E23" s="62"/>
      <c r="F23" s="62"/>
      <c r="G23" s="62">
        <v>46127</v>
      </c>
      <c r="H23" s="62"/>
      <c r="I23" s="62"/>
      <c r="J23" s="62">
        <v>46218</v>
      </c>
      <c r="K23" s="62"/>
      <c r="L23" s="62"/>
      <c r="M23" s="62">
        <v>46310</v>
      </c>
      <c r="N23" s="62"/>
      <c r="O23" s="62"/>
      <c r="P23" s="609"/>
    </row>
    <row r="24" spans="1:16" ht="20.100000000000001" customHeight="1">
      <c r="A24" s="630"/>
      <c r="B24" s="613"/>
      <c r="C24" s="616"/>
      <c r="D24" s="69">
        <v>0.70833333333333337</v>
      </c>
      <c r="E24" s="69"/>
      <c r="F24" s="69"/>
      <c r="G24" s="69">
        <v>0.70833333333333337</v>
      </c>
      <c r="H24" s="69"/>
      <c r="I24" s="69"/>
      <c r="J24" s="69">
        <v>0.70833333333333337</v>
      </c>
      <c r="K24" s="69"/>
      <c r="L24" s="69"/>
      <c r="M24" s="69">
        <v>0.70833333333333337</v>
      </c>
      <c r="N24" s="69"/>
      <c r="O24" s="69"/>
      <c r="P24" s="610"/>
    </row>
    <row r="25" spans="1:16" ht="20.100000000000001" customHeight="1">
      <c r="A25" s="631"/>
      <c r="B25" s="614"/>
      <c r="C25" s="617"/>
      <c r="D25" s="175" t="s">
        <v>1336</v>
      </c>
      <c r="E25" s="70"/>
      <c r="F25" s="70"/>
      <c r="G25" s="175" t="s">
        <v>1713</v>
      </c>
      <c r="H25" s="70"/>
      <c r="I25" s="70"/>
      <c r="J25" s="70" t="s">
        <v>912</v>
      </c>
      <c r="K25" s="70"/>
      <c r="L25" s="70"/>
      <c r="M25" s="70" t="s">
        <v>913</v>
      </c>
      <c r="N25" s="71"/>
      <c r="O25" s="71"/>
      <c r="P25" s="611"/>
    </row>
    <row r="26" spans="1:16" ht="20.100000000000001" customHeight="1">
      <c r="A26" s="629" t="s">
        <v>554</v>
      </c>
      <c r="B26" s="618" t="s">
        <v>839</v>
      </c>
      <c r="C26" s="615" t="s">
        <v>545</v>
      </c>
      <c r="D26" s="62">
        <v>46037</v>
      </c>
      <c r="E26" s="62"/>
      <c r="F26" s="62"/>
      <c r="G26" s="62">
        <v>46127</v>
      </c>
      <c r="H26" s="62"/>
      <c r="I26" s="62"/>
      <c r="J26" s="62">
        <v>46218</v>
      </c>
      <c r="K26" s="62"/>
      <c r="L26" s="62"/>
      <c r="M26" s="62">
        <v>46310</v>
      </c>
      <c r="N26" s="62"/>
      <c r="O26" s="62"/>
      <c r="P26" s="609"/>
    </row>
    <row r="27" spans="1:16" ht="20.100000000000001" customHeight="1">
      <c r="A27" s="630"/>
      <c r="B27" s="613"/>
      <c r="C27" s="616"/>
      <c r="D27" s="69">
        <v>0.70833333333333337</v>
      </c>
      <c r="E27" s="69"/>
      <c r="F27" s="69"/>
      <c r="G27" s="69">
        <v>0.70833333333333337</v>
      </c>
      <c r="H27" s="69"/>
      <c r="I27" s="69"/>
      <c r="J27" s="69">
        <v>0.70833333333333337</v>
      </c>
      <c r="K27" s="69"/>
      <c r="L27" s="69"/>
      <c r="M27" s="69">
        <v>0.70833333333333337</v>
      </c>
      <c r="N27" s="69"/>
      <c r="O27" s="69"/>
      <c r="P27" s="610"/>
    </row>
    <row r="28" spans="1:16" ht="20.100000000000001" customHeight="1">
      <c r="A28" s="631"/>
      <c r="B28" s="614"/>
      <c r="C28" s="617"/>
      <c r="D28" s="175" t="s">
        <v>1336</v>
      </c>
      <c r="E28" s="70"/>
      <c r="F28" s="70"/>
      <c r="G28" s="532" t="s">
        <v>1713</v>
      </c>
      <c r="H28" s="70"/>
      <c r="I28" s="70"/>
      <c r="J28" s="70" t="s">
        <v>912</v>
      </c>
      <c r="K28" s="70"/>
      <c r="L28" s="70"/>
      <c r="M28" s="70" t="s">
        <v>913</v>
      </c>
      <c r="N28" s="71"/>
      <c r="O28" s="71"/>
      <c r="P28" s="611"/>
    </row>
    <row r="29" spans="1:16" ht="20.100000000000001" customHeight="1">
      <c r="A29" s="629" t="s">
        <v>554</v>
      </c>
      <c r="B29" s="612" t="s">
        <v>837</v>
      </c>
      <c r="C29" s="615" t="s">
        <v>545</v>
      </c>
      <c r="D29" s="62">
        <v>46037</v>
      </c>
      <c r="E29" s="62"/>
      <c r="F29" s="62"/>
      <c r="G29" s="62">
        <v>46127</v>
      </c>
      <c r="H29" s="62"/>
      <c r="I29" s="62"/>
      <c r="J29" s="62">
        <v>46218</v>
      </c>
      <c r="K29" s="62"/>
      <c r="L29" s="62"/>
      <c r="M29" s="62">
        <v>46310</v>
      </c>
      <c r="N29" s="62"/>
      <c r="O29" s="62"/>
      <c r="P29" s="609"/>
    </row>
    <row r="30" spans="1:16" ht="20.100000000000001" customHeight="1">
      <c r="A30" s="630"/>
      <c r="B30" s="613"/>
      <c r="C30" s="616"/>
      <c r="D30" s="69">
        <v>0.70833333333333337</v>
      </c>
      <c r="E30" s="69"/>
      <c r="F30" s="69"/>
      <c r="G30" s="69">
        <v>0.70833333333333337</v>
      </c>
      <c r="H30" s="69"/>
      <c r="I30" s="69"/>
      <c r="J30" s="69">
        <v>0.70833333333333337</v>
      </c>
      <c r="K30" s="69"/>
      <c r="L30" s="69"/>
      <c r="M30" s="69">
        <v>0.70833333333333337</v>
      </c>
      <c r="N30" s="69"/>
      <c r="O30" s="69"/>
      <c r="P30" s="610"/>
    </row>
    <row r="31" spans="1:16" ht="20.100000000000001" customHeight="1">
      <c r="A31" s="631"/>
      <c r="B31" s="614"/>
      <c r="C31" s="617"/>
      <c r="D31" s="175" t="s">
        <v>1336</v>
      </c>
      <c r="E31" s="70"/>
      <c r="F31" s="70"/>
      <c r="G31" s="175" t="s">
        <v>1713</v>
      </c>
      <c r="H31" s="70"/>
      <c r="I31" s="70"/>
      <c r="J31" s="70" t="s">
        <v>912</v>
      </c>
      <c r="K31" s="70"/>
      <c r="L31" s="70"/>
      <c r="M31" s="70" t="s">
        <v>913</v>
      </c>
      <c r="N31" s="71"/>
      <c r="O31" s="71"/>
      <c r="P31" s="611"/>
    </row>
    <row r="32" spans="1:16" ht="20.100000000000001" customHeight="1">
      <c r="A32" s="629" t="s">
        <v>554</v>
      </c>
      <c r="B32" s="618" t="s">
        <v>555</v>
      </c>
      <c r="C32" s="615" t="s">
        <v>545</v>
      </c>
      <c r="D32" s="62">
        <v>46037</v>
      </c>
      <c r="E32" s="62"/>
      <c r="F32" s="62"/>
      <c r="G32" s="62">
        <v>46127</v>
      </c>
      <c r="H32" s="62"/>
      <c r="I32" s="62"/>
      <c r="J32" s="62">
        <v>46218</v>
      </c>
      <c r="K32" s="62"/>
      <c r="L32" s="62"/>
      <c r="M32" s="62">
        <v>46310</v>
      </c>
      <c r="O32" s="62"/>
      <c r="P32" s="609"/>
    </row>
    <row r="33" spans="1:16" ht="20.100000000000001" customHeight="1">
      <c r="A33" s="630"/>
      <c r="B33" s="613"/>
      <c r="C33" s="616"/>
      <c r="D33" s="69">
        <v>0.70833333333333337</v>
      </c>
      <c r="E33" s="69"/>
      <c r="F33" s="69"/>
      <c r="G33" s="69">
        <v>0.70833333333333337</v>
      </c>
      <c r="H33" s="69"/>
      <c r="I33" s="69"/>
      <c r="J33" s="69">
        <v>0.70833333333333337</v>
      </c>
      <c r="K33" s="69"/>
      <c r="L33" s="69"/>
      <c r="M33" s="69">
        <v>0.70833333333333337</v>
      </c>
      <c r="O33" s="69"/>
      <c r="P33" s="610"/>
    </row>
    <row r="34" spans="1:16" ht="20.100000000000001" customHeight="1">
      <c r="A34" s="631"/>
      <c r="B34" s="614"/>
      <c r="C34" s="617"/>
      <c r="D34" s="175" t="s">
        <v>1336</v>
      </c>
      <c r="E34" s="70"/>
      <c r="F34" s="70"/>
      <c r="G34" s="175" t="s">
        <v>1713</v>
      </c>
      <c r="H34" s="70"/>
      <c r="I34" s="70"/>
      <c r="J34" s="70" t="s">
        <v>912</v>
      </c>
      <c r="K34" s="70"/>
      <c r="L34" s="70"/>
      <c r="M34" s="70" t="s">
        <v>913</v>
      </c>
      <c r="N34" s="73"/>
      <c r="O34" s="71"/>
      <c r="P34" s="611"/>
    </row>
    <row r="35" spans="1:16" ht="20.100000000000001" customHeight="1">
      <c r="A35" s="629" t="s">
        <v>554</v>
      </c>
      <c r="B35" s="612" t="s">
        <v>838</v>
      </c>
      <c r="C35" s="615" t="s">
        <v>545</v>
      </c>
      <c r="D35" s="62">
        <v>46037</v>
      </c>
      <c r="E35" s="62"/>
      <c r="F35" s="62"/>
      <c r="G35" s="62">
        <v>46127</v>
      </c>
      <c r="H35" s="62"/>
      <c r="I35" s="62"/>
      <c r="J35" s="62">
        <v>46218</v>
      </c>
      <c r="K35" s="62"/>
      <c r="L35" s="62"/>
      <c r="M35" s="62">
        <v>46310</v>
      </c>
      <c r="N35" s="62"/>
      <c r="O35" s="74"/>
      <c r="P35" s="609"/>
    </row>
    <row r="36" spans="1:16" ht="20.100000000000001" customHeight="1">
      <c r="A36" s="630"/>
      <c r="B36" s="613"/>
      <c r="C36" s="616"/>
      <c r="D36" s="69">
        <v>0.70833333333333337</v>
      </c>
      <c r="E36" s="69"/>
      <c r="F36" s="69"/>
      <c r="G36" s="69">
        <v>0.70833333333333337</v>
      </c>
      <c r="H36" s="69"/>
      <c r="I36" s="69"/>
      <c r="J36" s="69">
        <v>0.70833333333333337</v>
      </c>
      <c r="K36" s="69"/>
      <c r="L36" s="69"/>
      <c r="M36" s="69">
        <v>0.70833333333333337</v>
      </c>
      <c r="N36" s="69"/>
      <c r="O36" s="69"/>
      <c r="P36" s="610"/>
    </row>
    <row r="37" spans="1:16" ht="20.100000000000001" customHeight="1">
      <c r="A37" s="631"/>
      <c r="B37" s="614"/>
      <c r="C37" s="617"/>
      <c r="D37" s="175" t="s">
        <v>1336</v>
      </c>
      <c r="E37" s="70"/>
      <c r="F37" s="70"/>
      <c r="G37" s="175" t="s">
        <v>1713</v>
      </c>
      <c r="H37" s="70"/>
      <c r="I37" s="70"/>
      <c r="J37" s="70" t="s">
        <v>912</v>
      </c>
      <c r="K37" s="70"/>
      <c r="L37" s="70"/>
      <c r="M37" s="70" t="s">
        <v>913</v>
      </c>
      <c r="N37" s="71"/>
      <c r="O37" s="71"/>
      <c r="P37" s="611"/>
    </row>
    <row r="38" spans="1:16" ht="20.100000000000001" customHeight="1">
      <c r="A38" s="629" t="s">
        <v>554</v>
      </c>
      <c r="B38" s="618" t="s">
        <v>840</v>
      </c>
      <c r="C38" s="615" t="s">
        <v>545</v>
      </c>
      <c r="D38" s="62">
        <v>46037</v>
      </c>
      <c r="E38" s="62"/>
      <c r="F38" s="62"/>
      <c r="G38" s="62">
        <v>46127</v>
      </c>
      <c r="H38" s="62"/>
      <c r="I38" s="62"/>
      <c r="J38" s="62">
        <v>46218</v>
      </c>
      <c r="K38" s="62"/>
      <c r="L38" s="62"/>
      <c r="M38" s="62">
        <v>46310</v>
      </c>
      <c r="O38" s="62"/>
      <c r="P38" s="609"/>
    </row>
    <row r="39" spans="1:16" ht="20.100000000000001" customHeight="1">
      <c r="A39" s="630"/>
      <c r="B39" s="613"/>
      <c r="C39" s="616"/>
      <c r="D39" s="69">
        <v>0.70833333333333337</v>
      </c>
      <c r="E39" s="69"/>
      <c r="F39" s="69"/>
      <c r="G39" s="69">
        <v>0.70833333333333337</v>
      </c>
      <c r="H39" s="69"/>
      <c r="I39" s="69"/>
      <c r="J39" s="69">
        <v>0.70833333333333337</v>
      </c>
      <c r="K39" s="69"/>
      <c r="L39" s="69"/>
      <c r="M39" s="69">
        <v>0.70833333333333337</v>
      </c>
      <c r="O39" s="69"/>
      <c r="P39" s="610"/>
    </row>
    <row r="40" spans="1:16" ht="20.100000000000001" customHeight="1">
      <c r="A40" s="631"/>
      <c r="B40" s="614"/>
      <c r="C40" s="617"/>
      <c r="D40" s="175" t="s">
        <v>1336</v>
      </c>
      <c r="E40" s="70"/>
      <c r="F40" s="70"/>
      <c r="G40" s="175" t="s">
        <v>1713</v>
      </c>
      <c r="H40" s="70"/>
      <c r="I40" s="70"/>
      <c r="J40" s="70" t="s">
        <v>912</v>
      </c>
      <c r="K40" s="70"/>
      <c r="L40" s="70"/>
      <c r="M40" s="70" t="s">
        <v>913</v>
      </c>
      <c r="N40" s="73"/>
      <c r="O40" s="71"/>
      <c r="P40" s="611"/>
    </row>
    <row r="41" spans="1:16" ht="20.100000000000001" customHeight="1">
      <c r="A41" s="629" t="s">
        <v>556</v>
      </c>
      <c r="B41" s="98"/>
      <c r="C41" s="615" t="s">
        <v>545</v>
      </c>
      <c r="D41" s="75"/>
      <c r="E41" s="75">
        <v>46058</v>
      </c>
      <c r="F41" s="75"/>
      <c r="G41" s="75"/>
      <c r="H41" s="75">
        <v>46147</v>
      </c>
      <c r="I41" s="75"/>
      <c r="J41" s="75"/>
      <c r="K41" s="75">
        <v>46239</v>
      </c>
      <c r="L41" s="75"/>
      <c r="M41" s="75"/>
      <c r="N41" s="75">
        <v>46331</v>
      </c>
      <c r="O41" s="75"/>
      <c r="P41" s="609"/>
    </row>
    <row r="42" spans="1:16" ht="20.100000000000001" customHeight="1">
      <c r="A42" s="630"/>
      <c r="B42" s="101" t="s">
        <v>914</v>
      </c>
      <c r="C42" s="616"/>
      <c r="D42" s="64"/>
      <c r="E42" s="64">
        <v>0.70833333333333337</v>
      </c>
      <c r="F42" s="64"/>
      <c r="G42" s="64"/>
      <c r="H42" s="64">
        <v>0.70833333333333337</v>
      </c>
      <c r="I42" s="64"/>
      <c r="J42" s="64"/>
      <c r="K42" s="64">
        <v>0.70833333333333337</v>
      </c>
      <c r="L42" s="64"/>
      <c r="M42" s="64"/>
      <c r="N42" s="64">
        <v>0.70833333333333337</v>
      </c>
      <c r="O42" s="64"/>
      <c r="P42" s="610"/>
    </row>
    <row r="43" spans="1:16" ht="20.100000000000001" customHeight="1">
      <c r="A43" s="631"/>
      <c r="B43" s="99"/>
      <c r="C43" s="617"/>
      <c r="D43" s="76"/>
      <c r="E43" s="175" t="s">
        <v>1336</v>
      </c>
      <c r="F43" s="65"/>
      <c r="G43" s="65"/>
      <c r="H43" s="175" t="s">
        <v>1713</v>
      </c>
      <c r="I43" s="65"/>
      <c r="J43" s="65"/>
      <c r="K43" s="65" t="s">
        <v>915</v>
      </c>
      <c r="L43" s="65"/>
      <c r="M43" s="65"/>
      <c r="N43" s="65" t="s">
        <v>916</v>
      </c>
      <c r="O43" s="76"/>
      <c r="P43" s="611"/>
    </row>
    <row r="44" spans="1:16" ht="20.100000000000001" customHeight="1">
      <c r="A44" s="629" t="s">
        <v>556</v>
      </c>
      <c r="B44" s="684" t="s">
        <v>557</v>
      </c>
      <c r="C44" s="615" t="s">
        <v>545</v>
      </c>
      <c r="D44" s="75"/>
      <c r="F44" s="75">
        <v>46086</v>
      </c>
      <c r="G44" s="75"/>
      <c r="H44" s="75"/>
      <c r="I44" s="75"/>
      <c r="J44" s="75"/>
      <c r="K44" s="75"/>
      <c r="L44" s="75"/>
      <c r="M44" s="75"/>
      <c r="N44" s="75"/>
      <c r="O44" s="75"/>
      <c r="P44" s="609"/>
    </row>
    <row r="45" spans="1:16" ht="20.100000000000001" customHeight="1">
      <c r="A45" s="630"/>
      <c r="B45" s="685"/>
      <c r="C45" s="616"/>
      <c r="D45" s="64"/>
      <c r="F45" s="64">
        <v>0.70833333333333337</v>
      </c>
      <c r="G45" s="64"/>
      <c r="H45" s="64"/>
      <c r="I45" s="64"/>
      <c r="J45" s="64"/>
      <c r="K45" s="64"/>
      <c r="L45" s="64"/>
      <c r="M45" s="64"/>
      <c r="N45" s="64"/>
      <c r="O45" s="64"/>
      <c r="P45" s="610"/>
    </row>
    <row r="46" spans="1:16" ht="20.100000000000001" customHeight="1">
      <c r="A46" s="631"/>
      <c r="B46" s="686"/>
      <c r="C46" s="617"/>
      <c r="D46" s="76"/>
      <c r="E46" s="65"/>
      <c r="F46" s="175" t="s">
        <v>1593</v>
      </c>
      <c r="G46" s="65"/>
      <c r="H46" s="65"/>
      <c r="I46" s="65"/>
      <c r="J46" s="65"/>
      <c r="K46" s="76"/>
      <c r="L46" s="76"/>
      <c r="M46" s="76"/>
      <c r="N46" s="76"/>
      <c r="O46" s="76"/>
      <c r="P46" s="611"/>
    </row>
    <row r="47" spans="1:16" ht="20.100000000000001" customHeight="1">
      <c r="A47" s="629" t="s">
        <v>843</v>
      </c>
      <c r="B47" s="94"/>
      <c r="C47" s="615" t="s">
        <v>545</v>
      </c>
      <c r="D47" s="75">
        <v>46052</v>
      </c>
      <c r="E47" s="75"/>
      <c r="F47" s="75"/>
      <c r="G47" s="75"/>
      <c r="H47" s="75"/>
      <c r="I47" s="75"/>
      <c r="J47" s="102">
        <v>46233</v>
      </c>
      <c r="K47" s="75"/>
      <c r="L47" s="75"/>
      <c r="M47" s="75"/>
      <c r="N47" s="75"/>
      <c r="O47" s="75"/>
      <c r="P47" s="609"/>
    </row>
    <row r="48" spans="1:16" ht="20.100000000000001" customHeight="1">
      <c r="A48" s="635"/>
      <c r="B48" s="100" t="s">
        <v>918</v>
      </c>
      <c r="C48" s="616"/>
      <c r="D48" s="64">
        <v>0.70833333333333337</v>
      </c>
      <c r="E48" s="64"/>
      <c r="F48" s="64"/>
      <c r="G48" s="64"/>
      <c r="H48" s="64"/>
      <c r="I48" s="64"/>
      <c r="J48" s="69">
        <v>0.70833333333333337</v>
      </c>
      <c r="K48" s="64"/>
      <c r="L48" s="64"/>
      <c r="M48" s="64"/>
      <c r="N48" s="64"/>
      <c r="O48" s="64"/>
      <c r="P48" s="610"/>
    </row>
    <row r="49" spans="1:16" ht="20.100000000000001" customHeight="1">
      <c r="A49" s="644"/>
      <c r="B49" s="93"/>
      <c r="C49" s="617"/>
      <c r="D49" s="175" t="s">
        <v>1520</v>
      </c>
      <c r="E49" s="65"/>
      <c r="F49" s="65"/>
      <c r="G49" s="65"/>
      <c r="H49" s="65"/>
      <c r="I49" s="65"/>
      <c r="J49" s="70" t="s">
        <v>919</v>
      </c>
      <c r="K49" s="65"/>
      <c r="L49" s="65"/>
      <c r="M49" s="76"/>
      <c r="N49" s="76"/>
      <c r="O49" s="76"/>
      <c r="P49" s="611"/>
    </row>
    <row r="50" spans="1:16" ht="20.100000000000001" customHeight="1">
      <c r="A50" s="645" t="s">
        <v>842</v>
      </c>
      <c r="B50" s="619" t="s">
        <v>920</v>
      </c>
      <c r="C50" s="622" t="s">
        <v>545</v>
      </c>
      <c r="D50" s="75"/>
      <c r="E50" s="75">
        <v>46058</v>
      </c>
      <c r="F50" s="75"/>
      <c r="G50" s="75"/>
      <c r="H50" s="75"/>
      <c r="I50" s="75"/>
      <c r="J50" s="75"/>
      <c r="K50" s="75">
        <v>46239</v>
      </c>
      <c r="L50" s="75"/>
      <c r="M50" s="75"/>
      <c r="N50" s="75"/>
      <c r="O50" s="75"/>
      <c r="P50" s="609"/>
    </row>
    <row r="51" spans="1:16" ht="20.100000000000001" customHeight="1">
      <c r="A51" s="635"/>
      <c r="B51" s="620"/>
      <c r="C51" s="616"/>
      <c r="D51" s="64"/>
      <c r="E51" s="64">
        <v>0.70833333333333337</v>
      </c>
      <c r="F51" s="64"/>
      <c r="G51" s="64"/>
      <c r="H51" s="64"/>
      <c r="I51" s="64"/>
      <c r="J51" s="64"/>
      <c r="K51" s="64">
        <v>0.70833333333333337</v>
      </c>
      <c r="L51" s="64"/>
      <c r="M51" s="64"/>
      <c r="N51" s="64"/>
      <c r="O51" s="64"/>
      <c r="P51" s="610"/>
    </row>
    <row r="52" spans="1:16" ht="20.100000000000001" customHeight="1">
      <c r="A52" s="644"/>
      <c r="B52" s="621"/>
      <c r="C52" s="617"/>
      <c r="D52" s="76"/>
      <c r="E52" s="65" t="s">
        <v>921</v>
      </c>
      <c r="F52" s="65"/>
      <c r="G52" s="65"/>
      <c r="H52" s="65"/>
      <c r="I52" s="65"/>
      <c r="J52" s="65"/>
      <c r="K52" s="65" t="s">
        <v>922</v>
      </c>
      <c r="L52" s="65"/>
      <c r="M52" s="76"/>
      <c r="N52" s="76"/>
      <c r="O52" s="76"/>
      <c r="P52" s="611"/>
    </row>
    <row r="53" spans="1:16" ht="20.100000000000001" customHeight="1">
      <c r="A53" s="645" t="s">
        <v>842</v>
      </c>
      <c r="B53" s="646" t="s">
        <v>841</v>
      </c>
      <c r="C53" s="622" t="s">
        <v>545</v>
      </c>
      <c r="D53" s="75"/>
      <c r="E53" s="75">
        <v>46058</v>
      </c>
      <c r="F53" s="75"/>
      <c r="G53" s="75"/>
      <c r="H53" s="75"/>
      <c r="I53" s="75"/>
      <c r="J53" s="75"/>
      <c r="K53" s="75">
        <v>46239</v>
      </c>
      <c r="L53" s="75"/>
      <c r="M53" s="75"/>
      <c r="N53" s="75"/>
      <c r="O53" s="75"/>
      <c r="P53" s="609"/>
    </row>
    <row r="54" spans="1:16" ht="20.100000000000001" customHeight="1">
      <c r="A54" s="635"/>
      <c r="B54" s="637"/>
      <c r="C54" s="616"/>
      <c r="D54" s="64"/>
      <c r="E54" s="64">
        <v>0.70833333333333337</v>
      </c>
      <c r="F54" s="64"/>
      <c r="G54" s="64"/>
      <c r="H54" s="64"/>
      <c r="I54" s="64"/>
      <c r="J54" s="64"/>
      <c r="K54" s="64">
        <v>0.70833333333333337</v>
      </c>
      <c r="L54" s="64"/>
      <c r="M54" s="64"/>
      <c r="N54" s="64"/>
      <c r="O54" s="64"/>
      <c r="P54" s="610"/>
    </row>
    <row r="55" spans="1:16" ht="20.100000000000001" customHeight="1">
      <c r="A55" s="644"/>
      <c r="B55" s="647"/>
      <c r="C55" s="617"/>
      <c r="D55" s="76"/>
      <c r="E55" s="65" t="s">
        <v>921</v>
      </c>
      <c r="F55" s="65"/>
      <c r="G55" s="65"/>
      <c r="H55" s="65"/>
      <c r="I55" s="65"/>
      <c r="J55" s="65"/>
      <c r="K55" s="65" t="s">
        <v>922</v>
      </c>
      <c r="L55" s="65"/>
      <c r="M55" s="76"/>
      <c r="N55" s="76"/>
      <c r="O55" s="76"/>
      <c r="P55" s="611"/>
    </row>
    <row r="56" spans="1:16" ht="20.100000000000001" customHeight="1">
      <c r="A56" s="629" t="s">
        <v>843</v>
      </c>
      <c r="B56" s="636" t="s">
        <v>558</v>
      </c>
      <c r="C56" s="615" t="s">
        <v>545</v>
      </c>
      <c r="D56" s="75"/>
      <c r="F56" s="75">
        <v>46101</v>
      </c>
      <c r="G56" s="75"/>
      <c r="H56" s="75"/>
      <c r="I56" s="75"/>
      <c r="J56" s="75"/>
      <c r="K56" s="75"/>
      <c r="L56" s="75"/>
      <c r="M56" s="75"/>
      <c r="N56" s="75"/>
      <c r="O56" s="75"/>
      <c r="P56" s="609"/>
    </row>
    <row r="57" spans="1:16" ht="20.100000000000001" customHeight="1">
      <c r="A57" s="635"/>
      <c r="B57" s="637"/>
      <c r="C57" s="616"/>
      <c r="D57" s="64"/>
      <c r="F57" s="64">
        <v>0.70833333333333337</v>
      </c>
      <c r="G57" s="64"/>
      <c r="H57" s="64"/>
      <c r="I57" s="64"/>
      <c r="J57" s="64"/>
      <c r="K57" s="64"/>
      <c r="L57" s="64"/>
      <c r="M57" s="64"/>
      <c r="N57" s="64"/>
      <c r="O57" s="64"/>
      <c r="P57" s="610"/>
    </row>
    <row r="58" spans="1:16" ht="20.100000000000001" customHeight="1">
      <c r="A58" s="644"/>
      <c r="B58" s="647"/>
      <c r="C58" s="617"/>
      <c r="D58" s="76"/>
      <c r="E58" s="78"/>
      <c r="F58" s="175" t="s">
        <v>1870</v>
      </c>
      <c r="G58" s="65"/>
      <c r="H58" s="65"/>
      <c r="I58" s="65"/>
      <c r="J58" s="65"/>
      <c r="K58" s="65"/>
      <c r="L58" s="76"/>
      <c r="M58" s="76"/>
      <c r="N58" s="76"/>
      <c r="O58" s="76"/>
      <c r="P58" s="611"/>
    </row>
    <row r="59" spans="1:16" ht="20.100000000000001" customHeight="1">
      <c r="A59" s="629" t="s">
        <v>843</v>
      </c>
      <c r="B59" s="636" t="s">
        <v>559</v>
      </c>
      <c r="C59" s="615" t="s">
        <v>545</v>
      </c>
      <c r="D59" s="75"/>
      <c r="F59" s="75"/>
      <c r="G59" s="75"/>
      <c r="H59" s="75">
        <v>46162</v>
      </c>
      <c r="I59" s="75"/>
      <c r="J59" s="75"/>
      <c r="K59" s="75"/>
      <c r="L59" s="75"/>
      <c r="M59" s="75"/>
      <c r="N59" s="75"/>
      <c r="O59" s="75"/>
      <c r="P59" s="609"/>
    </row>
    <row r="60" spans="1:16" ht="20.100000000000001" customHeight="1">
      <c r="A60" s="635"/>
      <c r="B60" s="637"/>
      <c r="C60" s="616"/>
      <c r="D60" s="64"/>
      <c r="F60" s="64"/>
      <c r="G60" s="64"/>
      <c r="H60" s="64">
        <v>0.70833333333333337</v>
      </c>
      <c r="I60" s="64"/>
      <c r="J60" s="64"/>
      <c r="K60" s="64"/>
      <c r="L60" s="64"/>
      <c r="M60" s="64"/>
      <c r="N60" s="64"/>
      <c r="O60" s="64"/>
      <c r="P60" s="610"/>
    </row>
    <row r="61" spans="1:16" ht="20.100000000000001" customHeight="1">
      <c r="A61" s="635"/>
      <c r="B61" s="637"/>
      <c r="C61" s="616"/>
      <c r="D61" s="79"/>
      <c r="F61" s="80"/>
      <c r="G61" s="80"/>
      <c r="H61" s="80" t="s">
        <v>917</v>
      </c>
      <c r="I61" s="80"/>
      <c r="J61" s="80"/>
      <c r="K61" s="80"/>
      <c r="L61" s="79"/>
      <c r="M61" s="79"/>
      <c r="N61" s="79"/>
      <c r="O61" s="79"/>
      <c r="P61" s="611"/>
    </row>
    <row r="62" spans="1:16" ht="20.100000000000001" customHeight="1">
      <c r="A62" s="629" t="s">
        <v>553</v>
      </c>
      <c r="B62" s="683" t="s">
        <v>833</v>
      </c>
      <c r="C62" s="615" t="s">
        <v>545</v>
      </c>
      <c r="D62" s="82"/>
      <c r="E62" s="62">
        <v>46078</v>
      </c>
      <c r="F62" s="75"/>
      <c r="G62" s="83"/>
      <c r="H62" s="83"/>
      <c r="I62" s="83"/>
      <c r="J62" s="83"/>
      <c r="K62" s="83"/>
      <c r="L62" s="82"/>
      <c r="M62" s="82"/>
      <c r="N62" s="82"/>
      <c r="O62" s="82"/>
      <c r="P62" s="77"/>
    </row>
    <row r="63" spans="1:16" ht="20.100000000000001" customHeight="1">
      <c r="A63" s="635"/>
      <c r="B63" s="637"/>
      <c r="C63" s="616"/>
      <c r="D63" s="79"/>
      <c r="E63" s="69">
        <v>0.70833333333333337</v>
      </c>
      <c r="F63" s="64"/>
      <c r="G63" s="80"/>
      <c r="H63" s="80"/>
      <c r="I63" s="80"/>
      <c r="J63" s="80"/>
      <c r="K63" s="80"/>
      <c r="L63" s="79"/>
      <c r="M63" s="79"/>
      <c r="N63" s="79"/>
      <c r="O63" s="79"/>
      <c r="P63" s="81"/>
    </row>
    <row r="64" spans="1:16" ht="20.100000000000001" customHeight="1">
      <c r="A64" s="644"/>
      <c r="B64" s="647"/>
      <c r="C64" s="616"/>
      <c r="D64" s="79"/>
      <c r="E64" s="175" t="s">
        <v>1593</v>
      </c>
      <c r="F64" s="65"/>
      <c r="G64" s="80"/>
      <c r="H64" s="80"/>
      <c r="I64" s="80"/>
      <c r="J64" s="80"/>
      <c r="K64" s="80"/>
      <c r="L64" s="79"/>
      <c r="M64" s="79"/>
      <c r="N64" s="79"/>
      <c r="O64" s="79"/>
      <c r="P64" s="81"/>
    </row>
    <row r="65" spans="1:16" ht="20.100000000000001" customHeight="1">
      <c r="A65" s="629" t="s">
        <v>560</v>
      </c>
      <c r="B65" s="650" t="s">
        <v>561</v>
      </c>
      <c r="C65" s="615" t="s">
        <v>545</v>
      </c>
      <c r="D65" s="62"/>
      <c r="E65" s="62"/>
      <c r="F65" s="62">
        <v>46086</v>
      </c>
      <c r="G65" s="62"/>
      <c r="H65" s="62"/>
      <c r="I65" s="62"/>
      <c r="J65" s="62"/>
      <c r="K65" s="75"/>
      <c r="L65" s="75"/>
      <c r="M65" s="75"/>
      <c r="N65" s="75"/>
      <c r="O65" s="75"/>
      <c r="P65" s="67"/>
    </row>
    <row r="66" spans="1:16" ht="20.100000000000001" customHeight="1">
      <c r="A66" s="630"/>
      <c r="B66" s="651"/>
      <c r="C66" s="616"/>
      <c r="D66" s="69"/>
      <c r="E66" s="69"/>
      <c r="F66" s="69">
        <v>0.70833333333333337</v>
      </c>
      <c r="G66" s="69"/>
      <c r="H66" s="69"/>
      <c r="I66" s="69"/>
      <c r="J66" s="69"/>
      <c r="K66" s="64"/>
      <c r="L66" s="64"/>
      <c r="M66" s="64"/>
      <c r="N66" s="64"/>
      <c r="O66" s="64"/>
      <c r="P66" s="97"/>
    </row>
    <row r="67" spans="1:16" ht="20.100000000000001" customHeight="1">
      <c r="A67" s="631"/>
      <c r="B67" s="652"/>
      <c r="C67" s="617"/>
      <c r="D67" s="71"/>
      <c r="E67" s="70"/>
      <c r="F67" s="175" t="s">
        <v>1593</v>
      </c>
      <c r="G67" s="70"/>
      <c r="H67" s="70"/>
      <c r="I67" s="70"/>
      <c r="J67" s="70"/>
      <c r="K67" s="65"/>
      <c r="L67" s="76"/>
      <c r="M67" s="76"/>
      <c r="N67" s="76"/>
      <c r="O67" s="76"/>
      <c r="P67" s="68"/>
    </row>
    <row r="68" spans="1:16" ht="20.100000000000001" customHeight="1">
      <c r="A68" s="629" t="s">
        <v>560</v>
      </c>
      <c r="B68" s="650" t="s">
        <v>562</v>
      </c>
      <c r="C68" s="615" t="s">
        <v>545</v>
      </c>
      <c r="D68" s="62"/>
      <c r="E68" s="62"/>
      <c r="F68" s="62">
        <v>46086</v>
      </c>
      <c r="G68" s="62"/>
      <c r="H68" s="62"/>
      <c r="I68" s="62"/>
      <c r="J68" s="62"/>
      <c r="K68" s="75"/>
      <c r="L68" s="75"/>
      <c r="M68" s="75"/>
      <c r="N68" s="75"/>
      <c r="O68" s="75"/>
      <c r="P68" s="67"/>
    </row>
    <row r="69" spans="1:16" ht="20.100000000000001" customHeight="1">
      <c r="A69" s="630"/>
      <c r="B69" s="651"/>
      <c r="C69" s="616"/>
      <c r="D69" s="69"/>
      <c r="E69" s="69"/>
      <c r="F69" s="69">
        <v>0.70833333333333337</v>
      </c>
      <c r="G69" s="69"/>
      <c r="H69" s="69"/>
      <c r="I69" s="69"/>
      <c r="J69" s="69"/>
      <c r="K69" s="64"/>
      <c r="L69" s="64"/>
      <c r="M69" s="64"/>
      <c r="N69" s="64"/>
      <c r="O69" s="64"/>
      <c r="P69" s="97"/>
    </row>
    <row r="70" spans="1:16" ht="20.100000000000001" customHeight="1">
      <c r="A70" s="631"/>
      <c r="B70" s="652"/>
      <c r="C70" s="617"/>
      <c r="D70" s="71"/>
      <c r="E70" s="70"/>
      <c r="F70" s="175" t="s">
        <v>1593</v>
      </c>
      <c r="G70" s="70"/>
      <c r="H70" s="70"/>
      <c r="I70" s="70"/>
      <c r="J70" s="70"/>
      <c r="K70" s="65"/>
      <c r="L70" s="76"/>
      <c r="M70" s="76"/>
      <c r="N70" s="76"/>
      <c r="O70" s="76"/>
      <c r="P70" s="68"/>
    </row>
    <row r="71" spans="1:16" ht="20.100000000000001" customHeight="1">
      <c r="A71" s="629" t="s">
        <v>560</v>
      </c>
      <c r="B71" s="650" t="s">
        <v>563</v>
      </c>
      <c r="C71" s="615" t="s">
        <v>545</v>
      </c>
      <c r="D71" s="62"/>
      <c r="E71" s="62"/>
      <c r="F71" s="62">
        <v>46086</v>
      </c>
      <c r="G71" s="62"/>
      <c r="H71" s="62"/>
      <c r="I71" s="62"/>
      <c r="J71" s="62"/>
      <c r="K71" s="75"/>
      <c r="L71" s="75"/>
      <c r="M71" s="75"/>
      <c r="N71" s="75"/>
      <c r="O71" s="75"/>
      <c r="P71" s="67"/>
    </row>
    <row r="72" spans="1:16" ht="20.100000000000001" customHeight="1">
      <c r="A72" s="630"/>
      <c r="B72" s="651"/>
      <c r="C72" s="616"/>
      <c r="D72" s="69"/>
      <c r="E72" s="69"/>
      <c r="F72" s="69">
        <v>0.70833333333333337</v>
      </c>
      <c r="G72" s="69"/>
      <c r="H72" s="69"/>
      <c r="I72" s="69"/>
      <c r="J72" s="69"/>
      <c r="K72" s="64"/>
      <c r="L72" s="64"/>
      <c r="M72" s="64"/>
      <c r="N72" s="64"/>
      <c r="O72" s="64"/>
      <c r="P72" s="97"/>
    </row>
    <row r="73" spans="1:16" ht="20.100000000000001" customHeight="1">
      <c r="A73" s="631"/>
      <c r="B73" s="652"/>
      <c r="C73" s="617"/>
      <c r="D73" s="71"/>
      <c r="E73" s="70"/>
      <c r="F73" s="175" t="s">
        <v>1593</v>
      </c>
      <c r="G73" s="70"/>
      <c r="H73" s="70"/>
      <c r="I73" s="70"/>
      <c r="J73" s="70"/>
      <c r="K73" s="65"/>
      <c r="L73" s="76"/>
      <c r="M73" s="76"/>
      <c r="N73" s="76"/>
      <c r="O73" s="76"/>
      <c r="P73" s="68"/>
    </row>
    <row r="74" spans="1:16" ht="20.100000000000001" customHeight="1">
      <c r="A74" s="623" t="s">
        <v>564</v>
      </c>
      <c r="B74" s="650" t="s">
        <v>565</v>
      </c>
      <c r="C74" s="615" t="s">
        <v>545</v>
      </c>
      <c r="D74" s="62"/>
      <c r="E74" s="62"/>
      <c r="F74" s="75"/>
      <c r="G74" s="62" t="s">
        <v>1091</v>
      </c>
      <c r="H74" s="62"/>
      <c r="I74" s="62"/>
      <c r="J74" s="62"/>
      <c r="K74" s="75"/>
      <c r="L74" s="75"/>
      <c r="M74" s="75"/>
      <c r="N74" s="75"/>
      <c r="O74" s="75"/>
      <c r="P74" s="67"/>
    </row>
    <row r="75" spans="1:16" ht="20.100000000000001" customHeight="1">
      <c r="A75" s="648"/>
      <c r="B75" s="651"/>
      <c r="C75" s="616"/>
      <c r="D75" s="69"/>
      <c r="E75" s="69"/>
      <c r="F75" s="64"/>
      <c r="G75" s="69">
        <v>0.70833333333333337</v>
      </c>
      <c r="H75" s="69"/>
      <c r="I75" s="69"/>
      <c r="J75" s="69"/>
      <c r="K75" s="64"/>
      <c r="L75" s="64"/>
      <c r="M75" s="64"/>
      <c r="N75" s="64"/>
      <c r="O75" s="64"/>
      <c r="P75" s="97"/>
    </row>
    <row r="76" spans="1:16" ht="20.100000000000001" customHeight="1">
      <c r="A76" s="649"/>
      <c r="B76" s="652"/>
      <c r="C76" s="617"/>
      <c r="D76" s="71"/>
      <c r="E76" s="71"/>
      <c r="F76" s="65"/>
      <c r="G76" s="70" t="s">
        <v>1073</v>
      </c>
      <c r="H76" s="70"/>
      <c r="I76" s="70"/>
      <c r="J76" s="70"/>
      <c r="K76" s="65"/>
      <c r="L76" s="76"/>
      <c r="M76" s="76"/>
      <c r="N76" s="76"/>
      <c r="O76" s="76"/>
      <c r="P76" s="68"/>
    </row>
    <row r="77" spans="1:16" ht="20.100000000000001" customHeight="1">
      <c r="A77" s="623" t="s">
        <v>564</v>
      </c>
      <c r="B77" s="650" t="s">
        <v>566</v>
      </c>
      <c r="C77" s="615" t="s">
        <v>545</v>
      </c>
      <c r="D77" s="62"/>
      <c r="E77" s="62"/>
      <c r="F77" s="62"/>
      <c r="G77" s="62">
        <v>46119</v>
      </c>
      <c r="H77" s="62"/>
      <c r="I77" s="62"/>
      <c r="J77" s="62"/>
      <c r="K77" s="75"/>
      <c r="L77" s="75"/>
      <c r="M77" s="75"/>
      <c r="N77" s="75"/>
      <c r="O77" s="75"/>
      <c r="P77" s="67"/>
    </row>
    <row r="78" spans="1:16" ht="20.100000000000001" customHeight="1">
      <c r="A78" s="648"/>
      <c r="B78" s="651"/>
      <c r="C78" s="616"/>
      <c r="D78" s="69"/>
      <c r="E78" s="69"/>
      <c r="F78" s="69"/>
      <c r="G78" s="69">
        <v>0.70833333333333337</v>
      </c>
      <c r="H78" s="69"/>
      <c r="I78" s="69"/>
      <c r="J78" s="69"/>
      <c r="K78" s="64"/>
      <c r="L78" s="64"/>
      <c r="M78" s="64"/>
      <c r="N78" s="64"/>
      <c r="O78" s="64"/>
      <c r="P78" s="97"/>
    </row>
    <row r="79" spans="1:16" ht="20.100000000000001" customHeight="1">
      <c r="A79" s="649"/>
      <c r="B79" s="652"/>
      <c r="C79" s="617"/>
      <c r="D79" s="71"/>
      <c r="E79" s="71"/>
      <c r="F79" s="70"/>
      <c r="G79" s="70" t="s">
        <v>925</v>
      </c>
      <c r="H79" s="70"/>
      <c r="I79" s="70"/>
      <c r="J79" s="70"/>
      <c r="K79" s="65"/>
      <c r="L79" s="76"/>
      <c r="M79" s="76"/>
      <c r="N79" s="76"/>
      <c r="O79" s="76"/>
      <c r="P79" s="68"/>
    </row>
    <row r="80" spans="1:16" ht="20.100000000000001" customHeight="1">
      <c r="A80" s="623" t="s">
        <v>564</v>
      </c>
      <c r="B80" s="650" t="s">
        <v>567</v>
      </c>
      <c r="C80" s="615" t="s">
        <v>545</v>
      </c>
      <c r="D80" s="62"/>
      <c r="E80" s="62"/>
      <c r="F80" s="75"/>
      <c r="G80" s="62">
        <v>46119</v>
      </c>
      <c r="H80" s="62"/>
      <c r="I80" s="62"/>
      <c r="J80" s="62"/>
      <c r="K80" s="75"/>
      <c r="L80" s="75"/>
      <c r="M80" s="75"/>
      <c r="N80" s="75"/>
      <c r="O80" s="75"/>
      <c r="P80" s="67"/>
    </row>
    <row r="81" spans="1:16" ht="20.100000000000001" customHeight="1">
      <c r="A81" s="648"/>
      <c r="B81" s="651"/>
      <c r="C81" s="616"/>
      <c r="D81" s="69"/>
      <c r="E81" s="69"/>
      <c r="F81" s="64"/>
      <c r="G81" s="69">
        <v>0.70833333333333337</v>
      </c>
      <c r="H81" s="69"/>
      <c r="I81" s="69"/>
      <c r="J81" s="69"/>
      <c r="K81" s="64"/>
      <c r="L81" s="64"/>
      <c r="M81" s="64"/>
      <c r="N81" s="64"/>
      <c r="O81" s="64"/>
      <c r="P81" s="97"/>
    </row>
    <row r="82" spans="1:16" ht="20.100000000000001" customHeight="1">
      <c r="A82" s="649"/>
      <c r="B82" s="652"/>
      <c r="C82" s="617"/>
      <c r="D82" s="71"/>
      <c r="E82" s="71"/>
      <c r="F82" s="65"/>
      <c r="G82" s="70" t="s">
        <v>923</v>
      </c>
      <c r="H82" s="70"/>
      <c r="I82" s="70"/>
      <c r="J82" s="70"/>
      <c r="K82" s="65"/>
      <c r="L82" s="76"/>
      <c r="M82" s="76"/>
      <c r="N82" s="76"/>
      <c r="O82" s="76"/>
      <c r="P82" s="68"/>
    </row>
    <row r="83" spans="1:16" ht="20.100000000000001" customHeight="1">
      <c r="A83" s="623" t="s">
        <v>564</v>
      </c>
      <c r="B83" s="650" t="s">
        <v>568</v>
      </c>
      <c r="C83" s="615" t="s">
        <v>545</v>
      </c>
      <c r="D83" s="62"/>
      <c r="E83" s="62"/>
      <c r="F83" s="62"/>
      <c r="G83" s="62">
        <v>46119</v>
      </c>
      <c r="H83" s="62"/>
      <c r="I83" s="62"/>
      <c r="J83" s="62"/>
      <c r="K83" s="75"/>
      <c r="L83" s="75"/>
      <c r="M83" s="75"/>
      <c r="N83" s="75"/>
      <c r="O83" s="75"/>
      <c r="P83" s="67"/>
    </row>
    <row r="84" spans="1:16" ht="20.100000000000001" customHeight="1">
      <c r="A84" s="648"/>
      <c r="B84" s="651"/>
      <c r="C84" s="616"/>
      <c r="D84" s="69"/>
      <c r="E84" s="69"/>
      <c r="F84" s="69"/>
      <c r="G84" s="69">
        <v>0.70833333333333337</v>
      </c>
      <c r="H84" s="69"/>
      <c r="I84" s="69"/>
      <c r="J84" s="69"/>
      <c r="K84" s="64"/>
      <c r="L84" s="64"/>
      <c r="M84" s="64"/>
      <c r="N84" s="64"/>
      <c r="O84" s="64"/>
      <c r="P84" s="97"/>
    </row>
    <row r="85" spans="1:16" ht="20.100000000000001" customHeight="1">
      <c r="A85" s="649"/>
      <c r="B85" s="652"/>
      <c r="C85" s="617"/>
      <c r="D85" s="71"/>
      <c r="E85" s="71"/>
      <c r="F85" s="70"/>
      <c r="G85" s="70" t="s">
        <v>925</v>
      </c>
      <c r="H85" s="70"/>
      <c r="I85" s="70"/>
      <c r="J85" s="70"/>
      <c r="K85" s="65"/>
      <c r="L85" s="76"/>
      <c r="M85" s="76"/>
      <c r="N85" s="76"/>
      <c r="O85" s="76"/>
      <c r="P85" s="68"/>
    </row>
    <row r="86" spans="1:16" ht="20.100000000000001" customHeight="1">
      <c r="A86" s="629" t="s">
        <v>569</v>
      </c>
      <c r="B86" s="632" t="s">
        <v>570</v>
      </c>
      <c r="C86" s="615" t="s">
        <v>545</v>
      </c>
      <c r="D86" s="62"/>
      <c r="E86" s="62"/>
      <c r="F86" s="62"/>
      <c r="G86" s="62"/>
      <c r="H86" s="62" t="s">
        <v>1081</v>
      </c>
      <c r="I86" s="62"/>
      <c r="J86" s="62"/>
      <c r="K86" s="75"/>
      <c r="L86" s="75"/>
      <c r="M86" s="75"/>
      <c r="N86" s="75"/>
      <c r="O86" s="75"/>
      <c r="P86" s="67"/>
    </row>
    <row r="87" spans="1:16" ht="20.100000000000001" customHeight="1">
      <c r="A87" s="630"/>
      <c r="B87" s="633"/>
      <c r="C87" s="616"/>
      <c r="D87" s="69"/>
      <c r="E87" s="69"/>
      <c r="F87" s="69"/>
      <c r="G87" s="69"/>
      <c r="H87" s="69">
        <v>0.70833333333333337</v>
      </c>
      <c r="I87" s="69"/>
      <c r="J87" s="69"/>
      <c r="K87" s="64"/>
      <c r="L87" s="64"/>
      <c r="M87" s="64"/>
      <c r="N87" s="64"/>
      <c r="O87" s="64"/>
      <c r="P87" s="97"/>
    </row>
    <row r="88" spans="1:16" ht="20.100000000000001" customHeight="1">
      <c r="A88" s="631"/>
      <c r="B88" s="634"/>
      <c r="C88" s="617"/>
      <c r="D88" s="71"/>
      <c r="E88" s="71"/>
      <c r="F88" s="70"/>
      <c r="G88" s="71"/>
      <c r="H88" s="175" t="s">
        <v>1593</v>
      </c>
      <c r="I88" s="70"/>
      <c r="J88" s="70"/>
      <c r="K88" s="65"/>
      <c r="L88" s="65"/>
      <c r="M88" s="65"/>
      <c r="N88" s="76"/>
      <c r="O88" s="76"/>
      <c r="P88" s="68"/>
    </row>
    <row r="89" spans="1:16" ht="20.100000000000001" customHeight="1">
      <c r="A89" s="629" t="s">
        <v>569</v>
      </c>
      <c r="B89" s="632" t="s">
        <v>571</v>
      </c>
      <c r="C89" s="615" t="s">
        <v>545</v>
      </c>
      <c r="D89" s="62"/>
      <c r="E89" s="62"/>
      <c r="F89" s="62"/>
      <c r="G89" s="62"/>
      <c r="H89" s="62" t="s">
        <v>1081</v>
      </c>
      <c r="I89" s="62"/>
      <c r="J89" s="62"/>
      <c r="K89" s="75"/>
      <c r="L89" s="75"/>
      <c r="M89" s="75"/>
      <c r="N89" s="75"/>
      <c r="O89" s="75"/>
      <c r="P89" s="67"/>
    </row>
    <row r="90" spans="1:16" ht="20.100000000000001" customHeight="1">
      <c r="A90" s="630"/>
      <c r="B90" s="633"/>
      <c r="C90" s="616"/>
      <c r="D90" s="69"/>
      <c r="E90" s="69"/>
      <c r="F90" s="69"/>
      <c r="G90" s="69"/>
      <c r="H90" s="69">
        <v>0.70833333333333337</v>
      </c>
      <c r="I90" s="69"/>
      <c r="J90" s="69"/>
      <c r="K90" s="64"/>
      <c r="L90" s="64"/>
      <c r="M90" s="64"/>
      <c r="N90" s="64"/>
      <c r="O90" s="64"/>
      <c r="P90" s="97"/>
    </row>
    <row r="91" spans="1:16" ht="20.100000000000001" customHeight="1">
      <c r="A91" s="631"/>
      <c r="B91" s="634"/>
      <c r="C91" s="617"/>
      <c r="D91" s="71"/>
      <c r="E91" s="71"/>
      <c r="F91" s="70"/>
      <c r="G91" s="71"/>
      <c r="H91" s="175" t="s">
        <v>1593</v>
      </c>
      <c r="I91" s="71"/>
      <c r="J91" s="71"/>
      <c r="K91" s="76"/>
      <c r="L91" s="76"/>
      <c r="M91" s="76"/>
      <c r="N91" s="76"/>
      <c r="O91" s="76"/>
      <c r="P91" s="68"/>
    </row>
    <row r="92" spans="1:16" ht="20.100000000000001" customHeight="1">
      <c r="A92" s="629" t="s">
        <v>569</v>
      </c>
      <c r="B92" s="632" t="s">
        <v>572</v>
      </c>
      <c r="C92" s="615" t="s">
        <v>545</v>
      </c>
      <c r="D92" s="62"/>
      <c r="E92" s="62"/>
      <c r="F92" s="62"/>
      <c r="G92" s="62"/>
      <c r="H92" s="62" t="s">
        <v>1081</v>
      </c>
      <c r="I92" s="62"/>
      <c r="J92" s="62"/>
      <c r="K92" s="75"/>
      <c r="L92" s="75"/>
      <c r="M92" s="75"/>
      <c r="N92" s="75"/>
      <c r="O92" s="75"/>
      <c r="P92" s="67"/>
    </row>
    <row r="93" spans="1:16" ht="20.100000000000001" customHeight="1">
      <c r="A93" s="630"/>
      <c r="B93" s="633"/>
      <c r="C93" s="616"/>
      <c r="D93" s="69"/>
      <c r="E93" s="69"/>
      <c r="F93" s="69"/>
      <c r="G93" s="69"/>
      <c r="H93" s="69">
        <v>0.70833333333333337</v>
      </c>
      <c r="I93" s="69"/>
      <c r="J93" s="69"/>
      <c r="K93" s="64"/>
      <c r="L93" s="64"/>
      <c r="M93" s="64"/>
      <c r="N93" s="64"/>
      <c r="O93" s="64"/>
      <c r="P93" s="97"/>
    </row>
    <row r="94" spans="1:16" ht="20.100000000000001" customHeight="1">
      <c r="A94" s="631"/>
      <c r="B94" s="634"/>
      <c r="C94" s="617"/>
      <c r="D94" s="71"/>
      <c r="E94" s="71"/>
      <c r="F94" s="70"/>
      <c r="G94" s="71"/>
      <c r="H94" s="175" t="s">
        <v>1593</v>
      </c>
      <c r="I94" s="71"/>
      <c r="J94" s="71"/>
      <c r="K94" s="76"/>
      <c r="L94" s="76"/>
      <c r="M94" s="76"/>
      <c r="N94" s="76"/>
      <c r="O94" s="76"/>
      <c r="P94" s="68"/>
    </row>
    <row r="95" spans="1:16" ht="20.100000000000001" customHeight="1">
      <c r="A95" s="629" t="s">
        <v>569</v>
      </c>
      <c r="B95" s="632" t="s">
        <v>573</v>
      </c>
      <c r="C95" s="615" t="s">
        <v>545</v>
      </c>
      <c r="D95" s="62"/>
      <c r="E95" s="62"/>
      <c r="F95" s="62"/>
      <c r="G95" s="62"/>
      <c r="H95" s="62" t="s">
        <v>1081</v>
      </c>
      <c r="I95" s="62"/>
      <c r="J95" s="62"/>
      <c r="K95" s="75"/>
      <c r="L95" s="75"/>
      <c r="M95" s="75"/>
      <c r="N95" s="75"/>
      <c r="O95" s="75"/>
      <c r="P95" s="67"/>
    </row>
    <row r="96" spans="1:16" ht="20.100000000000001" customHeight="1">
      <c r="A96" s="630"/>
      <c r="B96" s="633"/>
      <c r="C96" s="616"/>
      <c r="D96" s="69"/>
      <c r="E96" s="69"/>
      <c r="F96" s="69"/>
      <c r="G96" s="69"/>
      <c r="H96" s="69">
        <v>0.70833333333333337</v>
      </c>
      <c r="I96" s="69"/>
      <c r="J96" s="69"/>
      <c r="K96" s="64"/>
      <c r="L96" s="64"/>
      <c r="M96" s="64"/>
      <c r="N96" s="64"/>
      <c r="O96" s="64"/>
      <c r="P96" s="97"/>
    </row>
    <row r="97" spans="1:16" ht="20.100000000000001" customHeight="1">
      <c r="A97" s="631"/>
      <c r="B97" s="634"/>
      <c r="C97" s="617"/>
      <c r="D97" s="71"/>
      <c r="E97" s="71"/>
      <c r="F97" s="70"/>
      <c r="G97" s="71"/>
      <c r="H97" s="175" t="s">
        <v>1593</v>
      </c>
      <c r="I97" s="71"/>
      <c r="J97" s="71"/>
      <c r="K97" s="76"/>
      <c r="L97" s="76"/>
      <c r="M97" s="76"/>
      <c r="N97" s="76"/>
      <c r="O97" s="76"/>
      <c r="P97" s="68"/>
    </row>
    <row r="98" spans="1:16" ht="20.100000000000001" customHeight="1">
      <c r="A98" s="629" t="s">
        <v>569</v>
      </c>
      <c r="B98" s="632" t="s">
        <v>574</v>
      </c>
      <c r="C98" s="615" t="s">
        <v>545</v>
      </c>
      <c r="D98" s="62"/>
      <c r="E98" s="62"/>
      <c r="F98" s="62"/>
      <c r="G98" s="62"/>
      <c r="H98" s="62">
        <v>46147</v>
      </c>
      <c r="I98" s="62"/>
      <c r="J98" s="62"/>
      <c r="K98" s="75"/>
      <c r="L98" s="75"/>
      <c r="M98" s="75"/>
      <c r="N98" s="75"/>
      <c r="O98" s="75"/>
      <c r="P98" s="67"/>
    </row>
    <row r="99" spans="1:16" ht="20.100000000000001" customHeight="1">
      <c r="A99" s="630"/>
      <c r="B99" s="633"/>
      <c r="C99" s="616"/>
      <c r="D99" s="69"/>
      <c r="E99" s="69"/>
      <c r="F99" s="69"/>
      <c r="G99" s="69"/>
      <c r="H99" s="69">
        <v>0.70833333333333337</v>
      </c>
      <c r="I99" s="69"/>
      <c r="J99" s="69"/>
      <c r="K99" s="64"/>
      <c r="L99" s="64"/>
      <c r="M99" s="64"/>
      <c r="N99" s="64"/>
      <c r="O99" s="64"/>
      <c r="P99" s="97"/>
    </row>
    <row r="100" spans="1:16" ht="20.100000000000001" customHeight="1">
      <c r="A100" s="631"/>
      <c r="B100" s="634"/>
      <c r="C100" s="617"/>
      <c r="D100" s="71"/>
      <c r="E100" s="71"/>
      <c r="F100" s="71"/>
      <c r="G100" s="71"/>
      <c r="H100" s="175" t="s">
        <v>1593</v>
      </c>
      <c r="I100" s="71"/>
      <c r="J100" s="71"/>
      <c r="K100" s="76"/>
      <c r="L100" s="76"/>
      <c r="M100" s="76"/>
      <c r="N100" s="76"/>
      <c r="O100" s="76"/>
      <c r="P100" s="68"/>
    </row>
    <row r="101" spans="1:16" ht="20.100000000000001" customHeight="1">
      <c r="A101" s="623" t="s">
        <v>575</v>
      </c>
      <c r="B101" s="618" t="s">
        <v>576</v>
      </c>
      <c r="C101" s="615" t="s">
        <v>545</v>
      </c>
      <c r="D101" s="75"/>
      <c r="E101" s="62">
        <v>46078</v>
      </c>
      <c r="F101" s="62"/>
      <c r="G101" s="75"/>
      <c r="H101" s="85"/>
      <c r="I101" s="75"/>
      <c r="J101" s="75"/>
      <c r="K101" s="85"/>
      <c r="L101" s="75"/>
      <c r="M101" s="75"/>
      <c r="N101" s="85"/>
      <c r="O101" s="75"/>
      <c r="P101" s="67"/>
    </row>
    <row r="102" spans="1:16" ht="20.100000000000001" customHeight="1">
      <c r="A102" s="624"/>
      <c r="B102" s="613"/>
      <c r="C102" s="616"/>
      <c r="D102" s="64"/>
      <c r="E102" s="69">
        <v>0.70833333333333337</v>
      </c>
      <c r="F102" s="69"/>
      <c r="G102" s="64"/>
      <c r="I102" s="64"/>
      <c r="J102" s="64"/>
      <c r="L102" s="64"/>
      <c r="M102" s="64"/>
      <c r="O102" s="64"/>
      <c r="P102" s="97"/>
    </row>
    <row r="103" spans="1:16" ht="20.100000000000001" customHeight="1">
      <c r="A103" s="625"/>
      <c r="B103" s="614"/>
      <c r="C103" s="617"/>
      <c r="D103" s="65"/>
      <c r="E103" s="175" t="s">
        <v>1593</v>
      </c>
      <c r="F103" s="70"/>
      <c r="G103" s="65"/>
      <c r="H103" s="73"/>
      <c r="I103" s="65"/>
      <c r="J103" s="65"/>
      <c r="K103" s="73"/>
      <c r="L103" s="65"/>
      <c r="M103" s="65"/>
      <c r="N103" s="73"/>
      <c r="O103" s="76"/>
      <c r="P103" s="68"/>
    </row>
    <row r="104" spans="1:16" ht="20.100000000000001" customHeight="1">
      <c r="A104" s="623" t="s">
        <v>577</v>
      </c>
      <c r="B104" s="618" t="s">
        <v>578</v>
      </c>
      <c r="C104" s="615" t="s">
        <v>545</v>
      </c>
      <c r="D104" s="86"/>
      <c r="E104" s="75">
        <v>46076</v>
      </c>
      <c r="G104" s="86"/>
      <c r="I104" s="86"/>
      <c r="J104" s="86"/>
      <c r="L104" s="86"/>
      <c r="M104" s="86"/>
      <c r="O104" s="86"/>
      <c r="P104" s="67"/>
    </row>
    <row r="105" spans="1:16" ht="20.100000000000001" customHeight="1">
      <c r="A105" s="624"/>
      <c r="B105" s="613"/>
      <c r="C105" s="616"/>
      <c r="D105" s="64"/>
      <c r="E105" s="64">
        <v>0.70833333333333337</v>
      </c>
      <c r="G105" s="64"/>
      <c r="I105" s="64"/>
      <c r="J105" s="64"/>
      <c r="L105" s="64"/>
      <c r="M105" s="64"/>
      <c r="O105" s="64"/>
      <c r="P105" s="97"/>
    </row>
    <row r="106" spans="1:16" ht="20.100000000000001" customHeight="1">
      <c r="A106" s="625"/>
      <c r="B106" s="614"/>
      <c r="C106" s="617"/>
      <c r="D106" s="65"/>
      <c r="E106" s="65" t="s">
        <v>917</v>
      </c>
      <c r="G106" s="65"/>
      <c r="H106" s="73"/>
      <c r="I106" s="65"/>
      <c r="J106" s="65"/>
      <c r="K106" s="73"/>
      <c r="L106" s="65"/>
      <c r="M106" s="65"/>
      <c r="N106" s="73"/>
      <c r="O106" s="76"/>
      <c r="P106" s="68"/>
    </row>
    <row r="107" spans="1:16" ht="20.100000000000001" customHeight="1">
      <c r="A107" s="623" t="s">
        <v>577</v>
      </c>
      <c r="B107" s="618" t="s">
        <v>579</v>
      </c>
      <c r="C107" s="615" t="s">
        <v>545</v>
      </c>
      <c r="D107" s="86"/>
      <c r="E107" s="75">
        <v>46076</v>
      </c>
      <c r="F107" s="75"/>
      <c r="G107" s="86"/>
      <c r="I107" s="86"/>
      <c r="J107" s="86"/>
      <c r="L107" s="86"/>
      <c r="M107" s="86"/>
      <c r="O107" s="86"/>
      <c r="P107" s="67"/>
    </row>
    <row r="108" spans="1:16" ht="20.100000000000001" customHeight="1">
      <c r="A108" s="624"/>
      <c r="B108" s="613"/>
      <c r="C108" s="616"/>
      <c r="D108" s="64"/>
      <c r="E108" s="64">
        <v>0.70833333333333337</v>
      </c>
      <c r="F108" s="64"/>
      <c r="G108" s="64"/>
      <c r="I108" s="64"/>
      <c r="J108" s="64"/>
      <c r="L108" s="64"/>
      <c r="M108" s="64"/>
      <c r="O108" s="64"/>
      <c r="P108" s="97"/>
    </row>
    <row r="109" spans="1:16" ht="20.100000000000001" customHeight="1">
      <c r="A109" s="625"/>
      <c r="B109" s="614"/>
      <c r="C109" s="617"/>
      <c r="D109" s="65"/>
      <c r="E109" s="65" t="s">
        <v>917</v>
      </c>
      <c r="F109" s="65"/>
      <c r="G109" s="65"/>
      <c r="H109" s="73"/>
      <c r="I109" s="65"/>
      <c r="J109" s="65"/>
      <c r="K109" s="73"/>
      <c r="L109" s="65"/>
      <c r="M109" s="65"/>
      <c r="N109" s="73"/>
      <c r="O109" s="76"/>
      <c r="P109" s="68"/>
    </row>
    <row r="110" spans="1:16" ht="20.100000000000001" customHeight="1">
      <c r="A110" s="623" t="s">
        <v>577</v>
      </c>
      <c r="B110" s="618" t="s">
        <v>580</v>
      </c>
      <c r="C110" s="615" t="s">
        <v>545</v>
      </c>
      <c r="D110" s="86"/>
      <c r="E110" s="75">
        <v>46076</v>
      </c>
      <c r="F110" s="75"/>
      <c r="G110" s="86"/>
      <c r="I110" s="86"/>
      <c r="J110" s="86"/>
      <c r="L110" s="86"/>
      <c r="M110" s="86"/>
      <c r="O110" s="86"/>
      <c r="P110" s="67"/>
    </row>
    <row r="111" spans="1:16" ht="20.100000000000001" customHeight="1">
      <c r="A111" s="624"/>
      <c r="B111" s="613"/>
      <c r="C111" s="616"/>
      <c r="D111" s="64"/>
      <c r="E111" s="64">
        <v>0.70833333333333337</v>
      </c>
      <c r="F111" s="64"/>
      <c r="G111" s="64"/>
      <c r="I111" s="64"/>
      <c r="J111" s="64"/>
      <c r="L111" s="64"/>
      <c r="M111" s="64"/>
      <c r="O111" s="64"/>
      <c r="P111" s="97"/>
    </row>
    <row r="112" spans="1:16" ht="21" customHeight="1">
      <c r="A112" s="625"/>
      <c r="B112" s="613"/>
      <c r="C112" s="617"/>
      <c r="D112" s="80"/>
      <c r="E112" s="65" t="s">
        <v>917</v>
      </c>
      <c r="F112" s="80"/>
      <c r="G112" s="80"/>
      <c r="I112" s="80"/>
      <c r="J112" s="80"/>
      <c r="L112" s="80"/>
      <c r="M112" s="80"/>
      <c r="O112" s="79"/>
      <c r="P112" s="84"/>
    </row>
    <row r="113" spans="1:16" ht="20.100000000000001" customHeight="1">
      <c r="A113" s="641" t="s">
        <v>581</v>
      </c>
      <c r="B113" s="642" t="s">
        <v>834</v>
      </c>
      <c r="C113" s="643" t="s">
        <v>582</v>
      </c>
      <c r="D113" s="75"/>
      <c r="E113" s="87"/>
      <c r="F113" s="88"/>
      <c r="G113" s="75"/>
      <c r="H113" s="75"/>
      <c r="I113" s="75"/>
      <c r="J113" s="75"/>
      <c r="K113" s="75"/>
      <c r="L113" s="75"/>
      <c r="M113" s="75"/>
      <c r="N113" s="75"/>
      <c r="O113" s="75"/>
      <c r="P113" s="638"/>
    </row>
    <row r="114" spans="1:16">
      <c r="A114" s="641"/>
      <c r="B114" s="642"/>
      <c r="C114" s="643"/>
      <c r="D114" s="64"/>
      <c r="E114" s="86">
        <v>46076</v>
      </c>
      <c r="F114" s="86"/>
      <c r="G114" s="64"/>
      <c r="H114" s="64"/>
      <c r="I114" s="64"/>
      <c r="J114" s="64"/>
      <c r="K114" s="64"/>
      <c r="L114" s="64"/>
      <c r="M114" s="64"/>
      <c r="N114" s="64"/>
      <c r="O114" s="64"/>
      <c r="P114" s="639"/>
    </row>
    <row r="115" spans="1:16" ht="13.9" customHeight="1">
      <c r="A115" s="641"/>
      <c r="B115" s="642"/>
      <c r="C115" s="643"/>
      <c r="D115" s="80"/>
      <c r="E115" s="64">
        <v>0.70833333333333337</v>
      </c>
      <c r="F115" s="64"/>
      <c r="G115" s="80"/>
      <c r="H115" s="80"/>
      <c r="I115" s="80"/>
      <c r="J115" s="80"/>
      <c r="K115" s="80"/>
      <c r="L115" s="80"/>
      <c r="M115" s="80"/>
      <c r="N115" s="80"/>
      <c r="O115" s="80"/>
      <c r="P115" s="639"/>
    </row>
    <row r="116" spans="1:16">
      <c r="A116" s="641"/>
      <c r="B116" s="642"/>
      <c r="C116" s="643"/>
      <c r="D116" s="89"/>
      <c r="E116" s="80" t="s">
        <v>917</v>
      </c>
      <c r="F116" s="80"/>
      <c r="G116" s="89"/>
      <c r="H116" s="89"/>
      <c r="I116" s="89"/>
      <c r="J116" s="89"/>
      <c r="K116" s="89"/>
      <c r="L116" s="89"/>
      <c r="M116" s="89"/>
      <c r="N116" s="89"/>
      <c r="O116" s="89"/>
      <c r="P116" s="639"/>
    </row>
    <row r="117" spans="1:16" ht="21.6" customHeight="1">
      <c r="A117" s="641"/>
      <c r="B117" s="642"/>
      <c r="C117" s="643"/>
      <c r="D117" s="78"/>
      <c r="E117" s="78"/>
      <c r="F117" s="78"/>
      <c r="G117" s="78"/>
      <c r="H117" s="78"/>
      <c r="I117" s="78"/>
      <c r="J117" s="78"/>
      <c r="K117" s="78"/>
      <c r="L117" s="78"/>
      <c r="M117" s="78"/>
      <c r="N117" s="78"/>
      <c r="O117" s="78"/>
      <c r="P117" s="640"/>
    </row>
    <row r="118" spans="1:16" ht="20.100000000000001" customHeight="1">
      <c r="A118" s="623" t="s">
        <v>583</v>
      </c>
      <c r="B118" s="626" t="s">
        <v>584</v>
      </c>
      <c r="C118" s="615" t="s">
        <v>545</v>
      </c>
      <c r="D118" s="86"/>
      <c r="F118" s="86"/>
      <c r="G118" s="62">
        <v>46132</v>
      </c>
      <c r="I118" s="86"/>
      <c r="J118" s="86"/>
      <c r="L118" s="86"/>
      <c r="M118" s="86"/>
      <c r="O118" s="86"/>
      <c r="P118" s="67"/>
    </row>
    <row r="119" spans="1:16" ht="20.100000000000001" customHeight="1">
      <c r="A119" s="624"/>
      <c r="B119" s="627"/>
      <c r="C119" s="616"/>
      <c r="D119" s="64"/>
      <c r="F119" s="64"/>
      <c r="G119" s="69">
        <v>0.70833333333333337</v>
      </c>
      <c r="I119" s="64"/>
      <c r="J119" s="64"/>
      <c r="L119" s="64"/>
      <c r="M119" s="64"/>
      <c r="O119" s="64"/>
      <c r="P119" s="97"/>
    </row>
    <row r="120" spans="1:16" ht="20.100000000000001" customHeight="1">
      <c r="A120" s="625"/>
      <c r="B120" s="628"/>
      <c r="C120" s="617"/>
      <c r="D120" s="65"/>
      <c r="E120" s="73"/>
      <c r="F120" s="65"/>
      <c r="G120" s="70" t="s">
        <v>924</v>
      </c>
      <c r="H120" s="73"/>
      <c r="I120" s="65"/>
      <c r="J120" s="65"/>
      <c r="K120" s="73"/>
      <c r="L120" s="65"/>
      <c r="M120" s="65"/>
      <c r="N120" s="73"/>
      <c r="O120" s="76"/>
      <c r="P120" s="68"/>
    </row>
    <row r="121" spans="1:16" ht="20.100000000000001" customHeight="1">
      <c r="A121" s="623" t="s">
        <v>585</v>
      </c>
      <c r="B121" s="626" t="s">
        <v>586</v>
      </c>
      <c r="C121" s="615" t="s">
        <v>545</v>
      </c>
      <c r="D121" s="86"/>
      <c r="E121" s="62">
        <v>46078</v>
      </c>
      <c r="F121" s="72"/>
      <c r="G121" s="86"/>
      <c r="I121" s="86"/>
      <c r="J121" s="86"/>
      <c r="L121" s="86"/>
      <c r="M121" s="86"/>
      <c r="O121" s="86"/>
      <c r="P121" s="67"/>
    </row>
    <row r="122" spans="1:16" ht="20.100000000000001" customHeight="1">
      <c r="A122" s="624"/>
      <c r="B122" s="627"/>
      <c r="C122" s="616"/>
      <c r="D122" s="64"/>
      <c r="E122" s="69">
        <v>0.70833333333333337</v>
      </c>
      <c r="F122" s="64"/>
      <c r="G122" s="64"/>
      <c r="I122" s="64"/>
      <c r="J122" s="64"/>
      <c r="L122" s="64"/>
      <c r="M122" s="64"/>
      <c r="O122" s="64"/>
      <c r="P122" s="97"/>
    </row>
    <row r="123" spans="1:16" ht="20.100000000000001" customHeight="1">
      <c r="A123" s="625"/>
      <c r="B123" s="628"/>
      <c r="C123" s="617"/>
      <c r="D123" s="65"/>
      <c r="E123" s="175" t="s">
        <v>1593</v>
      </c>
      <c r="F123" s="65"/>
      <c r="G123" s="65"/>
      <c r="H123" s="73"/>
      <c r="I123" s="65"/>
      <c r="J123" s="65"/>
      <c r="K123" s="73"/>
      <c r="L123" s="65"/>
      <c r="M123" s="65"/>
      <c r="N123" s="73"/>
      <c r="O123" s="76"/>
      <c r="P123" s="68"/>
    </row>
    <row r="275" spans="5:5" ht="99">
      <c r="E275" s="47" t="s">
        <v>587</v>
      </c>
    </row>
  </sheetData>
  <sheetProtection selectLockedCells="1" selectUnlockedCells="1"/>
  <mergeCells count="138">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A95:A97"/>
    <mergeCell ref="B95:B97"/>
    <mergeCell ref="C95:C97"/>
    <mergeCell ref="A113:A117"/>
    <mergeCell ref="B113:B117"/>
    <mergeCell ref="C113:C117"/>
    <mergeCell ref="A107:A109"/>
    <mergeCell ref="B107:B109"/>
    <mergeCell ref="C107:C109"/>
    <mergeCell ref="A110:A112"/>
    <mergeCell ref="B110:B112"/>
    <mergeCell ref="C110:C112"/>
    <mergeCell ref="P56:P58"/>
    <mergeCell ref="P59:P61"/>
    <mergeCell ref="A121:A123"/>
    <mergeCell ref="B121:B123"/>
    <mergeCell ref="C121:C123"/>
    <mergeCell ref="A89:A91"/>
    <mergeCell ref="B89:B91"/>
    <mergeCell ref="C89:C91"/>
    <mergeCell ref="A101:A103"/>
    <mergeCell ref="B101:B103"/>
    <mergeCell ref="C101:C103"/>
    <mergeCell ref="A104:A106"/>
    <mergeCell ref="B104:B106"/>
    <mergeCell ref="C104:C106"/>
    <mergeCell ref="A98:A100"/>
    <mergeCell ref="C56:C58"/>
    <mergeCell ref="A59:A61"/>
    <mergeCell ref="B59:B61"/>
    <mergeCell ref="B98:B100"/>
    <mergeCell ref="P113:P117"/>
    <mergeCell ref="A118:A120"/>
    <mergeCell ref="B118:B120"/>
    <mergeCell ref="C118:C120"/>
    <mergeCell ref="C98:C100"/>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1:B103" location="農路改善及維護工程!A1" display="農路改善及維護工程" xr:uid="{00000000-0004-0000-0000-000014000000}"/>
    <hyperlink ref="B104:B106" location="都市計畫區域內公共工程實施數量!A1" display="都市計畫區域內公共工程實施數量" xr:uid="{00000000-0004-0000-0000-000015000000}"/>
    <hyperlink ref="B107:B109" location="都市計畫公共設施用地已取得面積!A1" display="農路改善及維護工程" xr:uid="{00000000-0004-0000-0000-000016000000}"/>
    <hyperlink ref="B110:B112" location="都市計畫公共設施用地已闢建面積!A1" display="農路改善及維護工程" xr:uid="{00000000-0004-0000-0000-000017000000}"/>
    <hyperlink ref="B113:B115" location="都市計畫區域內現有已開闢道路長度及面積暨橋梁座數、自行車道長度!A1" display="農路改善及維護工程" xr:uid="{00000000-0004-0000-0000-000018000000}"/>
    <hyperlink ref="B74:B76" location="宗教財團法人概況!A1" display="宗教財團法人概況" xr:uid="{00000000-0004-0000-0000-000019000000}"/>
    <hyperlink ref="B77:B79" location="寺廟登記概況!A1" display="寺廟登記概況" xr:uid="{00000000-0004-0000-0000-00001A000000}"/>
    <hyperlink ref="B80:B82" location="'教會（堂）概況'!A1" display="宗教財團法人概況" xr:uid="{00000000-0004-0000-0000-00001B000000}"/>
    <hyperlink ref="B83:B85"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1:B123" location="天然災害水土保持設施損失情形!A1" display="天然災害水土保持設施損失情形" xr:uid="{00000000-0004-0000-0000-00001E000000}"/>
    <hyperlink ref="B62:B64" location="治山防災整體治理工程!A1" display="治山防災整體治理工程" xr:uid="{00000000-0004-0000-0000-00001F000000}"/>
    <hyperlink ref="B23" location="'路邊停車位概況(114年第1季起)'!A1" display="路邊停車位概況" xr:uid="{00000000-0004-0000-0000-000020000000}"/>
    <hyperlink ref="B29" location="'路邊停車位概況－身心障礙者專用停車位(114年第1季起)'!A1" display="路邊停車位概況－身心障礙者專用停車位" xr:uid="{00000000-0004-0000-0000-000021000000}"/>
    <hyperlink ref="B35" location="'路邊停車位概況－電動汽車充電專用停車位(114年第1季起)'!A1" display="路邊停車位概況－電動汽車充電專用停車位" xr:uid="{00000000-0004-0000-0000-000022000000}"/>
    <hyperlink ref="B38:B40" location="'孕婦及育有六歲以下兒童者停車位概況(114年第1季起)'!A1" display="孕婦及育有六歲以下兒童者停車位概況" xr:uid="{00000000-0004-0000-0000-000023000000}"/>
    <hyperlink ref="B56:B58" location="環境保護預算概況!A1" display="環境保護預算概況" xr:uid="{00000000-0004-0000-0000-000024000000}"/>
    <hyperlink ref="B14" location="'資源回收量(114年1月起)'!A1" display="資源回收量" xr:uid="{00000000-0004-0000-0000-000025000000}"/>
    <hyperlink ref="B18" location="'一般垃圾及廚餘清理狀況(114年1月起)'!A1" display="一般垃圾及廚餘清理狀況" xr:uid="{00000000-0004-0000-0000-000026000000}"/>
    <hyperlink ref="B42" location="'獨居老人服務概況(114年第1季起)'!A1" display="獨居老人服務概況" xr:uid="{00000000-0004-0000-0000-000027000000}"/>
    <hyperlink ref="B48" location="'環保人員概況(114年上半年起)'!A1" display="環保人員概況" xr:uid="{00000000-0004-0000-0000-000028000000}"/>
    <hyperlink ref="B50:B52" location="'垃圾回收清除車輛數(114年新增)'!A1" display="垃圾回收清除車輛數" xr:uid="{00000000-0004-0000-0000-000029000000}"/>
    <hyperlink ref="B7" r:id="rId1" xr:uid="{00000000-0004-0000-0000-00002A000000}"/>
    <hyperlink ref="D13" location="'114年12月公庫收支月報'!A1" display="(114年12月)" xr:uid="{B533F210-2D68-4DA6-952B-20D63C05F279}"/>
    <hyperlink ref="D16" location="'114年12月資源回收量'!A1" display="(114年12月)" xr:uid="{AC2C6645-08E1-4963-9FA7-08AA7E522CCA}"/>
    <hyperlink ref="D19" location="'114年12月一般垃圾及廚餘清理狀況'!A1" display="(113年12月)" xr:uid="{EFB8C731-B4D9-4B1B-929A-78ED03A0B9B7}"/>
    <hyperlink ref="D22" location="'114年第四季停車位概況-都市計畫區內路外'!A1" display="(114年第四季)" xr:uid="{5FBFE49E-0D23-4D25-AA16-D67875BB5A88}"/>
    <hyperlink ref="D25" location="'114年第4季停車位概況－路邊停車位'!A1" display="(114年第四季)" xr:uid="{48DB9E48-BEDF-4D3F-A8F5-9CAB0C127932}"/>
    <hyperlink ref="D28" location="'113年第四季停車位概況-路外身心障礙者專用停車位'!A1" display="(114年第四季)" xr:uid="{6813EA1D-42C7-4AD5-831A-431B9B3F3907}"/>
    <hyperlink ref="D31" location="'114年第四季停車位概況-路邊身心障礙者專用停車位'!A1" display="(114年第四季)" xr:uid="{62DEB34D-1FE1-486B-A823-912649FD7A75}"/>
    <hyperlink ref="D34" location="'114年第四季停車位概況-路外電動車專用停車位'!A1" display="(114年第四季)" xr:uid="{771E72A7-E8EC-4E28-AC42-8FFFB20BAEC4}"/>
    <hyperlink ref="D37" location="'114年第四季路邊停車位概況-電動汽車充電專用停車位'!A1" display="(114年第四季)" xr:uid="{5F2E435E-D0C9-481A-89C9-5D4979291A4F}"/>
    <hyperlink ref="D40" location="'114年第4季池上鄉孕婦及育有六歲以下兒童者停車位概況'!A1" display="(114年第四季)" xr:uid="{054DD4AF-BEC6-4A91-A254-34AC50B8A928}"/>
    <hyperlink ref="D49" location="'114年下半年環保人員概況'!A1" display="(114年下半年度)" xr:uid="{C78AA7F2-5C3C-4FB6-8EDC-78BA8D761F89}"/>
    <hyperlink ref="E13" location="'115年1月公庫收支月報'!A1" display="(115年1月)" xr:uid="{1E14ADD2-DD77-432B-8C89-2F324C16FBDF}"/>
    <hyperlink ref="E16" location="'115年1月資源回收量'!A1" display="(115年1月)" xr:uid="{AE35D503-CD9D-4EED-8879-E56DA378BEBE}"/>
    <hyperlink ref="E19" location="'115年1月一般垃圾及廚餘清理狀況'!A1" display="(114年1月)" xr:uid="{A44DD37B-D56C-48F2-8B5C-396D8B343D53}"/>
    <hyperlink ref="E43" location="'114年獨居老人人數及服務概況(第四季)'!A1" display="(114年第四季)" xr:uid="{21AE2D83-EC20-4900-A1FE-9020843FDA44}"/>
    <hyperlink ref="E64" location="治山防災整治治理工程!A1" display="(114年)" xr:uid="{95E51159-7597-4A8D-BB93-46617FF04C96}"/>
    <hyperlink ref="E103" location="農路改善及維護工程!A1" display="(114年)" xr:uid="{F0ED7E38-EB90-429C-9CD2-85CE3082C2E1}"/>
    <hyperlink ref="E123" location="天然災害水土保持設施損失情形!A1" display="(114年)" xr:uid="{654B2801-A7ED-479A-9FC1-AAC384C20259}"/>
    <hyperlink ref="F13" location="'115年2月公庫收支月報'!A1" display="(115年2月)" xr:uid="{8782FAA3-2191-4864-8828-38429EC2C4EA}"/>
    <hyperlink ref="F16" location="'115年2月資源回收量'!A1" display="(115年2月)" xr:uid="{027E9F71-562B-48E4-84B2-C7D9B880B371}"/>
    <hyperlink ref="F19" location="'115年2月一般垃圾及廚餘清理狀況'!A1" display="(114年2月)" xr:uid="{140B6FBC-184A-4A60-970F-90A092A297D8}"/>
    <hyperlink ref="F46" location="推行社區發展工作!A1" display="(114年)" xr:uid="{09FBD6E1-1ED7-4BAC-8FCB-746ECC868B9F}"/>
    <hyperlink ref="G13" location="'115年3月公庫收支月報'!A1" display="(115年3月)" xr:uid="{99B2A77A-C923-43F4-8272-60378C618AD1}"/>
    <hyperlink ref="G16" location="'115年3月資源回收量'!A1" display="(115年3月)" xr:uid="{30E14DE9-F8BC-48B6-AC76-7238B9803845}"/>
    <hyperlink ref="G19" location="'115年3月一般垃圾及廚餘清理狀況'!A1" display="(114年3月)" xr:uid="{9A71551E-7A32-422E-9D85-78C3E294C779}"/>
    <hyperlink ref="G22" location="'115年第一季停車位概況-都市計畫區內路外'!A1" display="(115年第一季)" xr:uid="{567C30B9-B627-4019-9AEE-B09E51FD36C7}"/>
    <hyperlink ref="G25" location="'115年第1季停車位概況－路邊停車位'!A1" display="(115年第一季)" xr:uid="{8723777D-844C-4535-B158-34FCECF68DD5}"/>
    <hyperlink ref="G28" location="'115年第一季停車位概況-路外身心障礙者專用停車位'!A1" display="(115年第一季)" xr:uid="{E0CFB8E2-65B4-4824-976A-DA3F97734AF5}"/>
    <hyperlink ref="G31" location="'115年第一季停車位概況-路邊身心障礙者專用停車位'!A1" display="(115年第一季)" xr:uid="{36A41A03-8E2C-49E6-B1C9-8114A40BB820}"/>
    <hyperlink ref="G34" location="'115年第一季停車位概況-路外電動車專用停車位'!A1" display="(115年第一季)" xr:uid="{56A985FF-2995-462F-A586-2D8650413549}"/>
    <hyperlink ref="G37" location="'115年第一季路邊停車位概況-電動汽車充電專用停車位'!A1" display="(115年第一季)" xr:uid="{411427DC-C42B-41E2-AB56-C3CE6D21B67D}"/>
    <hyperlink ref="G40" location="'115年第1季池上鄉孕婦及育有六歲以下兒童者停車位概況'!A1" display="(115年第一季)" xr:uid="{22B88B09-3F28-4503-AA9F-8FE80EE69A72}"/>
    <hyperlink ref="F67" location="'114年調解業務概況'!A1" display="(114年)" xr:uid="{8FCFA1EE-5FC0-4B80-93DA-86D6CA71DA3E}"/>
    <hyperlink ref="F70" location="'114年調解委員會組織概況'!A1" display="(114年)" xr:uid="{7680FAF8-17B8-4895-B35D-B107D36B74E9}"/>
    <hyperlink ref="F73" location="'114年調解方式概況'!A1" display="(114年)" xr:uid="{8BD9F8D9-F1BA-404D-B97B-BDA2BE5B46D5}"/>
    <hyperlink ref="H13" location="'115年4月公庫收支月報'!A1" display="(115年4月)" xr:uid="{51F71F31-CC83-4FAC-A048-533E6908878D}"/>
    <hyperlink ref="H16" location="'115年4月資源回收量'!A1" display="(115年4月)" xr:uid="{20EC05D6-1C7B-4971-BF58-D331CDBBE6B9}"/>
    <hyperlink ref="H19" location="'115年4月一般垃圾及廚餘清理狀況'!A1" display="(114年4月)" xr:uid="{20D1A114-B5BD-4A4A-982A-22FC66A0A506}"/>
    <hyperlink ref="H43" location="'115年獨居老人人數及服務概況(第一季)'!A1" display="(115年第一季)" xr:uid="{BD8E288C-C399-470B-943B-7C84E773EDB4}"/>
    <hyperlink ref="F58" location="'115年環境保護預算'!A1" display="(115年)" xr:uid="{D1769B5C-DC0C-4E19-B831-3B4CC6676D40}"/>
    <hyperlink ref="H88" location="'114年公墓設施概況'!A1" display="(114年)" xr:uid="{A64EAA03-0417-4A15-8917-627B8E77485D}"/>
    <hyperlink ref="H91" location="'114年池上鄉骨灰(骸)存放設施概況 '!A1" display="(114年)" xr:uid="{A785B7A1-7592-48A1-8A52-79C3B418BD61}"/>
    <hyperlink ref="H94" location="'114年池上鄉殯葬管理業務概況'!A1" display="(114年)" xr:uid="{DDAF62E2-194F-4BD4-AC4A-F87725934CF4}"/>
    <hyperlink ref="H97" location="'114年池上鄉殯儀館設施概況'!A1" display="(114年)" xr:uid="{8D6FE2C4-9A88-4DC6-83C5-72D612F71A9A}"/>
    <hyperlink ref="H100" location="'114年火化場設施概況'!A1" display="(114年)" xr:uid="{005EF792-82F3-4DF1-A028-C879B66D2D84}"/>
  </hyperlinks>
  <pageMargins left="0.57999999999999996" right="0.48" top="0.94488188976377963" bottom="0.94488188976377963" header="0.31496062992125984" footer="0.31496062992125984"/>
  <pageSetup paperSize="8" scale="85"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670</v>
      </c>
      <c r="B1" s="1" t="s">
        <v>671</v>
      </c>
    </row>
    <row r="2" spans="1:2" ht="19.5">
      <c r="A2" s="13" t="s">
        <v>672</v>
      </c>
    </row>
    <row r="3" spans="1:2" ht="19.5">
      <c r="A3" s="13" t="s">
        <v>673</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674</v>
      </c>
    </row>
    <row r="14" spans="1:2" ht="56.25">
      <c r="A14" s="17" t="s">
        <v>675</v>
      </c>
    </row>
    <row r="15" spans="1:2" ht="19.5">
      <c r="A15" s="10" t="s">
        <v>676</v>
      </c>
    </row>
    <row r="16" spans="1:2" ht="19.5">
      <c r="A16" s="9" t="s">
        <v>5</v>
      </c>
    </row>
    <row r="17" spans="1:1" ht="39">
      <c r="A17" s="10" t="s">
        <v>677</v>
      </c>
    </row>
    <row r="18" spans="1:1" ht="39">
      <c r="A18" s="10" t="s">
        <v>678</v>
      </c>
    </row>
    <row r="19" spans="1:1" ht="39">
      <c r="A19" s="10" t="s">
        <v>679</v>
      </c>
    </row>
    <row r="20" spans="1:1" ht="19.5">
      <c r="A20" s="10" t="s">
        <v>680</v>
      </c>
    </row>
    <row r="21" spans="1:1" ht="19.5">
      <c r="A21" s="33" t="s">
        <v>681</v>
      </c>
    </row>
    <row r="22" spans="1:1" ht="19.5">
      <c r="A22" s="33" t="s">
        <v>682</v>
      </c>
    </row>
    <row r="23" spans="1:1" ht="19.5">
      <c r="A23" s="33" t="s">
        <v>683</v>
      </c>
    </row>
    <row r="24" spans="1:1" ht="19.5">
      <c r="A24" s="33" t="s">
        <v>684</v>
      </c>
    </row>
    <row r="25" spans="1:1" ht="19.5">
      <c r="A25" s="33" t="s">
        <v>832</v>
      </c>
    </row>
    <row r="26" spans="1:1" ht="19.5">
      <c r="A26" s="33" t="s">
        <v>7</v>
      </c>
    </row>
    <row r="27" spans="1:1" ht="19.5">
      <c r="A27" s="27" t="s">
        <v>8</v>
      </c>
    </row>
    <row r="28" spans="1:1" ht="39">
      <c r="A28" s="33" t="s">
        <v>685</v>
      </c>
    </row>
    <row r="29" spans="1:1" ht="39">
      <c r="A29" s="33" t="s">
        <v>686</v>
      </c>
    </row>
    <row r="30" spans="1:1" ht="19.5">
      <c r="A30" s="27" t="s">
        <v>9</v>
      </c>
    </row>
    <row r="31" spans="1:1" ht="39">
      <c r="A31" s="33" t="s">
        <v>687</v>
      </c>
    </row>
    <row r="32" spans="1:1" ht="19.5">
      <c r="A32" s="33" t="s">
        <v>668</v>
      </c>
    </row>
    <row r="33" spans="1:1" ht="39">
      <c r="A33" s="15" t="s">
        <v>669</v>
      </c>
    </row>
    <row r="34" spans="1:1" ht="20.25" thickBot="1">
      <c r="A34"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DDFFF9"/>
  </sheetPr>
  <dimension ref="A1:B31"/>
  <sheetViews>
    <sheetView workbookViewId="0">
      <selection activeCell="I12" sqref="I12"/>
    </sheetView>
  </sheetViews>
  <sheetFormatPr defaultRowHeight="16.5"/>
  <cols>
    <col min="1" max="1" width="95.25" customWidth="1"/>
  </cols>
  <sheetData>
    <row r="1" spans="1:2" ht="19.5">
      <c r="A1" s="12" t="s">
        <v>396</v>
      </c>
      <c r="B1" s="1" t="s">
        <v>13</v>
      </c>
    </row>
    <row r="2" spans="1:2" ht="19.5">
      <c r="A2" s="21" t="s">
        <v>206</v>
      </c>
    </row>
    <row r="3" spans="1:2" ht="19.5">
      <c r="A3" s="13" t="s">
        <v>218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18.75">
      <c r="A14" s="17" t="s">
        <v>370</v>
      </c>
    </row>
    <row r="15" spans="1:2" ht="19.5">
      <c r="A15" s="10" t="s">
        <v>202</v>
      </c>
    </row>
    <row r="16" spans="1:2" ht="19.5">
      <c r="A16" s="9" t="s">
        <v>5</v>
      </c>
    </row>
    <row r="17" spans="1:1" ht="78">
      <c r="A17" s="19" t="s">
        <v>220</v>
      </c>
    </row>
    <row r="18" spans="1:1" ht="58.5">
      <c r="A18" s="19" t="s">
        <v>221</v>
      </c>
    </row>
    <row r="19" spans="1:1" ht="19.5">
      <c r="A19" s="10" t="s">
        <v>223</v>
      </c>
    </row>
    <row r="20" spans="1:1" ht="39">
      <c r="A20" s="10" t="s">
        <v>219</v>
      </c>
    </row>
    <row r="21" spans="1:1" ht="19.5">
      <c r="A21" s="10" t="s">
        <v>25</v>
      </c>
    </row>
    <row r="22" spans="1:1" ht="19.5">
      <c r="A22" s="10" t="s">
        <v>885</v>
      </c>
    </row>
    <row r="23" spans="1:1" ht="19.5">
      <c r="A23" s="10" t="s">
        <v>7</v>
      </c>
    </row>
    <row r="24" spans="1:1" ht="19.5">
      <c r="A24" s="14" t="s">
        <v>8</v>
      </c>
    </row>
    <row r="25" spans="1:1" ht="39">
      <c r="A25" s="10" t="s">
        <v>887</v>
      </c>
    </row>
    <row r="26" spans="1:1" ht="39">
      <c r="A26" s="10" t="s">
        <v>369</v>
      </c>
    </row>
    <row r="27" spans="1:1" ht="19.5">
      <c r="A27" s="14" t="s">
        <v>9</v>
      </c>
    </row>
    <row r="28" spans="1:1" ht="39">
      <c r="A28" s="10" t="s">
        <v>222</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xr:uid="{00000000-0004-0000-36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19.5">
      <c r="A1" s="114" t="s">
        <v>1042</v>
      </c>
      <c r="B1" s="115" t="s">
        <v>13</v>
      </c>
    </row>
    <row r="2" spans="1:2" ht="19.5">
      <c r="A2" s="110" t="s">
        <v>224</v>
      </c>
    </row>
    <row r="3" spans="1:2" ht="19.5">
      <c r="A3" s="110" t="s">
        <v>429</v>
      </c>
    </row>
    <row r="4" spans="1:2" ht="19.5">
      <c r="A4" s="27" t="s">
        <v>1</v>
      </c>
    </row>
    <row r="5" spans="1:2" ht="19.5">
      <c r="A5" s="116" t="s">
        <v>954</v>
      </c>
    </row>
    <row r="6" spans="1:2" ht="19.5">
      <c r="A6" s="116" t="s">
        <v>960</v>
      </c>
    </row>
    <row r="7" spans="1:2" ht="19.5">
      <c r="A7" s="116" t="s">
        <v>961</v>
      </c>
    </row>
    <row r="8" spans="1:2" ht="19.5">
      <c r="A8" s="116" t="s">
        <v>951</v>
      </c>
    </row>
    <row r="9" spans="1:2" ht="19.5">
      <c r="A9" s="116" t="s">
        <v>962</v>
      </c>
    </row>
    <row r="10" spans="1:2" ht="19.5">
      <c r="A10" s="117" t="s">
        <v>2</v>
      </c>
    </row>
    <row r="11" spans="1:2" ht="19.5">
      <c r="A11" s="116" t="s">
        <v>963</v>
      </c>
    </row>
    <row r="12" spans="1:2" ht="97.5">
      <c r="A12" s="118" t="s">
        <v>964</v>
      </c>
    </row>
    <row r="13" spans="1:2" ht="19.5">
      <c r="A13" s="27" t="s">
        <v>241</v>
      </c>
    </row>
    <row r="14" spans="1:2" ht="75">
      <c r="A14" s="32" t="s">
        <v>423</v>
      </c>
    </row>
    <row r="15" spans="1:2" ht="19.5">
      <c r="A15" s="33" t="s">
        <v>132</v>
      </c>
    </row>
    <row r="16" spans="1:2" ht="19.5">
      <c r="A16" s="31" t="s">
        <v>5</v>
      </c>
    </row>
    <row r="17" spans="1:1" ht="19.5">
      <c r="A17" s="33" t="s">
        <v>425</v>
      </c>
    </row>
    <row r="18" spans="1:1" ht="19.5">
      <c r="A18" s="33" t="s">
        <v>426</v>
      </c>
    </row>
    <row r="19" spans="1:1" ht="19.5">
      <c r="A19" s="33" t="s">
        <v>427</v>
      </c>
    </row>
    <row r="20" spans="1:1" ht="19.5">
      <c r="A20" s="33" t="s">
        <v>421</v>
      </c>
    </row>
    <row r="21" spans="1:1" ht="58.5">
      <c r="A21" s="33" t="s">
        <v>424</v>
      </c>
    </row>
    <row r="22" spans="1:1" ht="19.5">
      <c r="A22" s="33" t="s">
        <v>86</v>
      </c>
    </row>
    <row r="23" spans="1:1" ht="19.5">
      <c r="A23" s="33" t="s">
        <v>832</v>
      </c>
    </row>
    <row r="24" spans="1:1" ht="19.5">
      <c r="A24" s="33" t="s">
        <v>7</v>
      </c>
    </row>
    <row r="25" spans="1:1" ht="19.5">
      <c r="A25" s="27" t="s">
        <v>8</v>
      </c>
    </row>
    <row r="26" spans="1:1" ht="39">
      <c r="A26" s="33" t="s">
        <v>1043</v>
      </c>
    </row>
    <row r="27" spans="1:1" ht="39">
      <c r="A27" s="33" t="s">
        <v>1044</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6"/>
  <sheetViews>
    <sheetView workbookViewId="0">
      <selection activeCell="A12" sqref="A12"/>
    </sheetView>
  </sheetViews>
  <sheetFormatPr defaultColWidth="9" defaultRowHeight="16.5"/>
  <cols>
    <col min="1" max="1" width="93.625" customWidth="1"/>
  </cols>
  <sheetData>
    <row r="1" spans="1:2" ht="19.5">
      <c r="A1" s="12" t="s">
        <v>729</v>
      </c>
      <c r="B1" s="1" t="s">
        <v>13</v>
      </c>
    </row>
    <row r="2" spans="1:2" ht="19.5">
      <c r="A2" s="13" t="s">
        <v>224</v>
      </c>
    </row>
    <row r="3" spans="1:2" ht="19.5">
      <c r="A3" s="13" t="s">
        <v>730</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75">
      <c r="A14" s="32" t="s">
        <v>731</v>
      </c>
    </row>
    <row r="15" spans="1:2" ht="19.5">
      <c r="A15" s="10" t="s">
        <v>732</v>
      </c>
    </row>
    <row r="16" spans="1:2" ht="19.5">
      <c r="A16" s="9" t="s">
        <v>5</v>
      </c>
    </row>
    <row r="17" spans="1:1" ht="39">
      <c r="A17" s="10" t="s">
        <v>733</v>
      </c>
    </row>
    <row r="18" spans="1:1" ht="39">
      <c r="A18" s="10" t="s">
        <v>734</v>
      </c>
    </row>
    <row r="19" spans="1:1" ht="19.5">
      <c r="A19" s="10" t="s">
        <v>735</v>
      </c>
    </row>
    <row r="20" spans="1:1" ht="19.5">
      <c r="A20" s="10" t="s">
        <v>736</v>
      </c>
    </row>
    <row r="21" spans="1:1" ht="19.5">
      <c r="A21" s="10" t="s">
        <v>737</v>
      </c>
    </row>
    <row r="22" spans="1:1" ht="19.5">
      <c r="A22" s="10" t="s">
        <v>738</v>
      </c>
    </row>
    <row r="23" spans="1:1" ht="19.5">
      <c r="A23" s="10" t="s">
        <v>739</v>
      </c>
    </row>
    <row r="24" spans="1:1" ht="19.5">
      <c r="A24" s="10" t="s">
        <v>740</v>
      </c>
    </row>
    <row r="25" spans="1:1" ht="19.5">
      <c r="A25" s="33" t="s">
        <v>741</v>
      </c>
    </row>
    <row r="26" spans="1:1" ht="19.5">
      <c r="A26" s="33" t="s">
        <v>742</v>
      </c>
    </row>
    <row r="27" spans="1:1" ht="19.5">
      <c r="A27" s="33" t="s">
        <v>832</v>
      </c>
    </row>
    <row r="28" spans="1:1" ht="19.5">
      <c r="A28" s="33" t="s">
        <v>7</v>
      </c>
    </row>
    <row r="29" spans="1:1" ht="19.5">
      <c r="A29" s="27" t="s">
        <v>8</v>
      </c>
    </row>
    <row r="30" spans="1:1" ht="39">
      <c r="A30" s="33" t="s">
        <v>743</v>
      </c>
    </row>
    <row r="31" spans="1:1" ht="39">
      <c r="A31" s="33" t="s">
        <v>744</v>
      </c>
    </row>
    <row r="32" spans="1:1" ht="19.5">
      <c r="A32" s="27" t="s">
        <v>9</v>
      </c>
    </row>
    <row r="33" spans="1:1" ht="39">
      <c r="A33" s="33" t="s">
        <v>745</v>
      </c>
    </row>
    <row r="34" spans="1:1" ht="19.5">
      <c r="A34" s="10" t="s">
        <v>746</v>
      </c>
    </row>
    <row r="35" spans="1:1" ht="39">
      <c r="A35" s="15" t="s">
        <v>747</v>
      </c>
    </row>
    <row r="36" spans="1:1" ht="20.25" thickBot="1">
      <c r="A36" s="16" t="s">
        <v>10</v>
      </c>
    </row>
  </sheetData>
  <phoneticPr fontId="1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5"/>
  <sheetViews>
    <sheetView workbookViewId="0">
      <selection activeCell="B1" sqref="B1"/>
    </sheetView>
  </sheetViews>
  <sheetFormatPr defaultColWidth="9" defaultRowHeight="16.5"/>
  <cols>
    <col min="1" max="1" width="93.625" customWidth="1"/>
  </cols>
  <sheetData>
    <row r="1" spans="1:2" ht="19.5">
      <c r="A1" s="12" t="s">
        <v>748</v>
      </c>
      <c r="B1" s="1" t="s">
        <v>13</v>
      </c>
    </row>
    <row r="2" spans="1:2" ht="19.5">
      <c r="A2" s="13" t="s">
        <v>224</v>
      </c>
    </row>
    <row r="3" spans="1:2" ht="19.5">
      <c r="A3" s="13" t="s">
        <v>749</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75">
      <c r="A14" s="17" t="s">
        <v>750</v>
      </c>
    </row>
    <row r="15" spans="1:2" ht="19.5">
      <c r="A15" s="10" t="s">
        <v>751</v>
      </c>
    </row>
    <row r="16" spans="1:2" ht="19.5">
      <c r="A16" s="9" t="s">
        <v>5</v>
      </c>
    </row>
    <row r="17" spans="1:1" ht="39">
      <c r="A17" s="10" t="s">
        <v>752</v>
      </c>
    </row>
    <row r="18" spans="1:1" ht="39">
      <c r="A18" s="10" t="s">
        <v>753</v>
      </c>
    </row>
    <row r="19" spans="1:1" ht="19.5">
      <c r="A19" s="10" t="s">
        <v>754</v>
      </c>
    </row>
    <row r="20" spans="1:1" ht="19.5">
      <c r="A20" s="10" t="s">
        <v>755</v>
      </c>
    </row>
    <row r="21" spans="1:1" ht="19.5">
      <c r="A21" s="10" t="s">
        <v>756</v>
      </c>
    </row>
    <row r="22" spans="1:1" ht="19.5">
      <c r="A22" s="10" t="s">
        <v>757</v>
      </c>
    </row>
    <row r="23" spans="1:1" ht="19.5">
      <c r="A23" s="33" t="s">
        <v>701</v>
      </c>
    </row>
    <row r="24" spans="1:1" ht="19.5">
      <c r="A24" s="33" t="s">
        <v>758</v>
      </c>
    </row>
    <row r="25" spans="1:1" ht="19.5">
      <c r="A25" s="33" t="s">
        <v>703</v>
      </c>
    </row>
    <row r="26" spans="1:1" ht="19.5">
      <c r="A26" s="33" t="s">
        <v>832</v>
      </c>
    </row>
    <row r="27" spans="1:1" ht="19.5">
      <c r="A27" s="33" t="s">
        <v>7</v>
      </c>
    </row>
    <row r="28" spans="1:1" ht="19.5">
      <c r="A28" s="27" t="s">
        <v>8</v>
      </c>
    </row>
    <row r="29" spans="1:1" ht="39">
      <c r="A29" s="33" t="s">
        <v>685</v>
      </c>
    </row>
    <row r="30" spans="1:1" ht="39">
      <c r="A30" s="33" t="s">
        <v>686</v>
      </c>
    </row>
    <row r="31" spans="1:1" ht="19.5">
      <c r="A31" s="27" t="s">
        <v>9</v>
      </c>
    </row>
    <row r="32" spans="1:1" ht="39">
      <c r="A32" s="33" t="s">
        <v>759</v>
      </c>
    </row>
    <row r="33" spans="1:1" ht="19.5">
      <c r="A33" s="33" t="s">
        <v>668</v>
      </c>
    </row>
    <row r="34" spans="1:1" ht="39">
      <c r="A34" s="25" t="s">
        <v>669</v>
      </c>
    </row>
    <row r="35" spans="1:1" ht="20.25" thickBot="1">
      <c r="A35" s="26" t="s">
        <v>10</v>
      </c>
    </row>
  </sheetData>
  <phoneticPr fontId="14"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B35"/>
  <sheetViews>
    <sheetView topLeftCell="A22" workbookViewId="0">
      <selection activeCell="A22" sqref="A1:XFD1048576"/>
    </sheetView>
  </sheetViews>
  <sheetFormatPr defaultColWidth="8.75" defaultRowHeight="16.5"/>
  <cols>
    <col min="1" max="1" width="93.625" customWidth="1"/>
  </cols>
  <sheetData>
    <row r="1" spans="1:2" ht="39">
      <c r="A1" s="119" t="s">
        <v>1045</v>
      </c>
      <c r="B1" s="115" t="s">
        <v>13</v>
      </c>
    </row>
    <row r="2" spans="1:2" ht="19.5">
      <c r="A2" s="110" t="s">
        <v>224</v>
      </c>
    </row>
    <row r="3" spans="1:2" ht="19.5">
      <c r="A3" s="110" t="s">
        <v>430</v>
      </c>
    </row>
    <row r="4" spans="1:2" ht="19.5">
      <c r="A4" s="27" t="s">
        <v>1</v>
      </c>
    </row>
    <row r="5" spans="1:2" ht="19.5">
      <c r="A5" s="116" t="s">
        <v>954</v>
      </c>
    </row>
    <row r="6" spans="1:2" ht="19.5">
      <c r="A6" s="116" t="s">
        <v>960</v>
      </c>
    </row>
    <row r="7" spans="1:2" ht="19.5">
      <c r="A7" s="116" t="s">
        <v>961</v>
      </c>
    </row>
    <row r="8" spans="1:2" ht="19.5">
      <c r="A8" s="116" t="s">
        <v>951</v>
      </c>
    </row>
    <row r="9" spans="1:2" ht="19.5">
      <c r="A9" s="116" t="s">
        <v>962</v>
      </c>
    </row>
    <row r="10" spans="1:2" ht="19.5">
      <c r="A10" s="117" t="s">
        <v>2</v>
      </c>
    </row>
    <row r="11" spans="1:2" ht="19.5">
      <c r="A11" s="116" t="s">
        <v>963</v>
      </c>
    </row>
    <row r="12" spans="1:2" ht="97.5">
      <c r="A12" s="118" t="s">
        <v>964</v>
      </c>
    </row>
    <row r="13" spans="1:2" ht="19.5">
      <c r="A13" s="27" t="s">
        <v>4</v>
      </c>
    </row>
    <row r="14" spans="1:2" ht="93.75">
      <c r="A14" s="32" t="s">
        <v>431</v>
      </c>
    </row>
    <row r="15" spans="1:2" ht="19.5">
      <c r="A15" s="33" t="s">
        <v>132</v>
      </c>
    </row>
    <row r="16" spans="1:2" ht="19.5">
      <c r="A16" s="31" t="s">
        <v>5</v>
      </c>
    </row>
    <row r="17" spans="1:1" ht="39">
      <c r="A17" s="33" t="s">
        <v>411</v>
      </c>
    </row>
    <row r="18" spans="1:1" ht="39">
      <c r="A18" s="33" t="s">
        <v>412</v>
      </c>
    </row>
    <row r="19" spans="1:1" ht="19.5">
      <c r="A19" s="33" t="s">
        <v>133</v>
      </c>
    </row>
    <row r="20" spans="1:1" ht="19.5">
      <c r="A20" s="33" t="s">
        <v>413</v>
      </c>
    </row>
    <row r="21" spans="1:1" ht="19.5">
      <c r="A21" s="33" t="s">
        <v>432</v>
      </c>
    </row>
    <row r="22" spans="1:1" ht="19.5">
      <c r="A22" s="33" t="s">
        <v>415</v>
      </c>
    </row>
    <row r="23" spans="1:1" ht="19.5">
      <c r="A23" s="33" t="s">
        <v>421</v>
      </c>
    </row>
    <row r="24" spans="1:1" ht="58.5">
      <c r="A24" s="33" t="s">
        <v>433</v>
      </c>
    </row>
    <row r="25" spans="1:1" ht="19.5">
      <c r="A25" s="33" t="s">
        <v>86</v>
      </c>
    </row>
    <row r="26" spans="1:1" ht="19.5">
      <c r="A26" s="33" t="s">
        <v>832</v>
      </c>
    </row>
    <row r="27" spans="1:1" ht="19.5">
      <c r="A27" s="33" t="s">
        <v>7</v>
      </c>
    </row>
    <row r="28" spans="1:1" ht="19.5">
      <c r="A28" s="27" t="s">
        <v>8</v>
      </c>
    </row>
    <row r="29" spans="1:1" ht="39">
      <c r="A29" s="33" t="s">
        <v>1041</v>
      </c>
    </row>
    <row r="30" spans="1:1" ht="39">
      <c r="A30" s="33" t="s">
        <v>1046</v>
      </c>
    </row>
    <row r="31" spans="1:1" ht="19.5">
      <c r="A31" s="27" t="s">
        <v>9</v>
      </c>
    </row>
    <row r="32" spans="1:1" ht="39">
      <c r="A32" s="33" t="s">
        <v>420</v>
      </c>
    </row>
    <row r="33" spans="1:1" ht="19.5">
      <c r="A33" s="33" t="s">
        <v>26</v>
      </c>
    </row>
    <row r="34" spans="1:1" ht="39">
      <c r="A34" s="25" t="s">
        <v>12</v>
      </c>
    </row>
    <row r="35" spans="1:1" ht="20.25" thickBot="1">
      <c r="A35" s="26" t="s">
        <v>10</v>
      </c>
    </row>
  </sheetData>
  <phoneticPr fontId="1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760</v>
      </c>
      <c r="B1" s="1" t="s">
        <v>635</v>
      </c>
    </row>
    <row r="2" spans="1:2" ht="19.5">
      <c r="A2" s="13" t="s">
        <v>761</v>
      </c>
    </row>
    <row r="3" spans="1:2" ht="19.5">
      <c r="A3" s="13" t="s">
        <v>762</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56.25">
      <c r="A14" s="17" t="s">
        <v>763</v>
      </c>
    </row>
    <row r="15" spans="1:2" ht="19.5">
      <c r="A15" s="10" t="s">
        <v>764</v>
      </c>
    </row>
    <row r="16" spans="1:2" ht="19.5">
      <c r="A16" s="9" t="s">
        <v>5</v>
      </c>
    </row>
    <row r="17" spans="1:1" ht="39">
      <c r="A17" s="10" t="s">
        <v>765</v>
      </c>
    </row>
    <row r="18" spans="1:1" ht="39">
      <c r="A18" s="10" t="s">
        <v>766</v>
      </c>
    </row>
    <row r="19" spans="1:1" ht="39">
      <c r="A19" s="10" t="s">
        <v>767</v>
      </c>
    </row>
    <row r="20" spans="1:1" ht="19.5">
      <c r="A20" s="10" t="s">
        <v>768</v>
      </c>
    </row>
    <row r="21" spans="1:1" ht="19.5">
      <c r="A21" s="10" t="s">
        <v>769</v>
      </c>
    </row>
    <row r="22" spans="1:1" ht="19.5">
      <c r="A22" s="10" t="s">
        <v>770</v>
      </c>
    </row>
    <row r="23" spans="1:1" ht="39">
      <c r="A23" s="10" t="s">
        <v>771</v>
      </c>
    </row>
    <row r="24" spans="1:1" ht="19.5">
      <c r="A24" s="10" t="s">
        <v>772</v>
      </c>
    </row>
    <row r="25" spans="1:1" ht="19.5">
      <c r="A25" s="33" t="s">
        <v>832</v>
      </c>
    </row>
    <row r="26" spans="1:1" ht="19.5">
      <c r="A26" s="33" t="s">
        <v>7</v>
      </c>
    </row>
    <row r="27" spans="1:1" ht="19.5">
      <c r="A27" s="27" t="s">
        <v>8</v>
      </c>
    </row>
    <row r="28" spans="1:1" ht="39">
      <c r="A28" s="33" t="s">
        <v>773</v>
      </c>
    </row>
    <row r="29" spans="1:1" ht="39">
      <c r="A29" s="33" t="s">
        <v>774</v>
      </c>
    </row>
    <row r="30" spans="1:1" ht="19.5">
      <c r="A30" s="27" t="s">
        <v>9</v>
      </c>
    </row>
    <row r="31" spans="1:1" ht="39">
      <c r="A31" s="33" t="s">
        <v>775</v>
      </c>
    </row>
    <row r="32" spans="1:1" ht="19.5">
      <c r="A32" s="33" t="s">
        <v>776</v>
      </c>
    </row>
    <row r="33" spans="1:1" ht="39">
      <c r="A33" s="25" t="s">
        <v>777</v>
      </c>
    </row>
    <row r="34" spans="1:1" ht="20.25" thickBot="1">
      <c r="A34" s="26"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B32"/>
  <sheetViews>
    <sheetView topLeftCell="A19" workbookViewId="0">
      <selection activeCell="A19" sqref="A1:XFD1048576"/>
    </sheetView>
  </sheetViews>
  <sheetFormatPr defaultColWidth="8.75" defaultRowHeight="16.5"/>
  <cols>
    <col min="1" max="1" width="93.625" customWidth="1"/>
  </cols>
  <sheetData>
    <row r="1" spans="1:2" ht="39">
      <c r="A1" s="119" t="s">
        <v>968</v>
      </c>
      <c r="B1" s="115" t="s">
        <v>13</v>
      </c>
    </row>
    <row r="2" spans="1:2" ht="19.5">
      <c r="A2" s="110" t="s">
        <v>224</v>
      </c>
    </row>
    <row r="3" spans="1:2" ht="19.5">
      <c r="A3" s="110" t="s">
        <v>437</v>
      </c>
    </row>
    <row r="4" spans="1:2" ht="19.5">
      <c r="A4" s="27" t="s">
        <v>1</v>
      </c>
    </row>
    <row r="5" spans="1:2" ht="19.5">
      <c r="A5" s="116" t="s">
        <v>954</v>
      </c>
    </row>
    <row r="6" spans="1:2" ht="19.5">
      <c r="A6" s="116" t="s">
        <v>960</v>
      </c>
    </row>
    <row r="7" spans="1:2" ht="19.5">
      <c r="A7" s="116" t="s">
        <v>961</v>
      </c>
    </row>
    <row r="8" spans="1:2" ht="19.5">
      <c r="A8" s="116" t="s">
        <v>951</v>
      </c>
    </row>
    <row r="9" spans="1:2" ht="19.5">
      <c r="A9" s="116" t="s">
        <v>962</v>
      </c>
    </row>
    <row r="10" spans="1:2" ht="19.5">
      <c r="A10" s="117" t="s">
        <v>2</v>
      </c>
    </row>
    <row r="11" spans="1:2" ht="19.5">
      <c r="A11" s="116" t="s">
        <v>963</v>
      </c>
    </row>
    <row r="12" spans="1:2" ht="97.5">
      <c r="A12" s="118" t="s">
        <v>964</v>
      </c>
    </row>
    <row r="13" spans="1:2" ht="19.5">
      <c r="A13" s="27" t="s">
        <v>4</v>
      </c>
    </row>
    <row r="14" spans="1:2" ht="75">
      <c r="A14" s="32" t="s">
        <v>438</v>
      </c>
    </row>
    <row r="15" spans="1:2" ht="19.5">
      <c r="A15" s="33" t="s">
        <v>132</v>
      </c>
    </row>
    <row r="16" spans="1:2" ht="19.5">
      <c r="A16" s="31" t="s">
        <v>5</v>
      </c>
    </row>
    <row r="17" spans="1:1" ht="19.5">
      <c r="A17" s="33" t="s">
        <v>439</v>
      </c>
    </row>
    <row r="18" spans="1:1" ht="19.5">
      <c r="A18" s="33" t="s">
        <v>440</v>
      </c>
    </row>
    <row r="19" spans="1:1" ht="19.5">
      <c r="A19" s="33" t="s">
        <v>441</v>
      </c>
    </row>
    <row r="20" spans="1:1" ht="19.5">
      <c r="A20" s="33" t="s">
        <v>134</v>
      </c>
    </row>
    <row r="21" spans="1:1" ht="39">
      <c r="A21" s="33" t="s">
        <v>442</v>
      </c>
    </row>
    <row r="22" spans="1:1" ht="19.5">
      <c r="A22" s="33" t="s">
        <v>86</v>
      </c>
    </row>
    <row r="23" spans="1:1" ht="19.5">
      <c r="A23" s="33" t="s">
        <v>832</v>
      </c>
    </row>
    <row r="24" spans="1:1" ht="19.5">
      <c r="A24" s="33" t="s">
        <v>7</v>
      </c>
    </row>
    <row r="25" spans="1:1" ht="19.5">
      <c r="A25" s="27" t="s">
        <v>8</v>
      </c>
    </row>
    <row r="26" spans="1:1" ht="39">
      <c r="A26" s="33" t="s">
        <v>1043</v>
      </c>
    </row>
    <row r="27" spans="1:1" ht="39">
      <c r="A27" s="33" t="s">
        <v>1047</v>
      </c>
    </row>
    <row r="28" spans="1:1" ht="19.5">
      <c r="A28" s="27" t="s">
        <v>9</v>
      </c>
    </row>
    <row r="29" spans="1:1" ht="39">
      <c r="A29" s="33" t="s">
        <v>420</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workbookViewId="0">
      <selection activeCell="A12" sqref="A12"/>
    </sheetView>
  </sheetViews>
  <sheetFormatPr defaultColWidth="9" defaultRowHeight="16.5"/>
  <cols>
    <col min="1" max="1" width="93.625" customWidth="1"/>
  </cols>
  <sheetData>
    <row r="1" spans="1:2" ht="19.5">
      <c r="A1" s="12" t="s">
        <v>778</v>
      </c>
      <c r="B1" s="1" t="s">
        <v>635</v>
      </c>
    </row>
    <row r="2" spans="1:2" ht="19.5">
      <c r="A2" s="13" t="s">
        <v>224</v>
      </c>
    </row>
    <row r="3" spans="1:2" ht="19.5">
      <c r="A3" s="13" t="s">
        <v>779</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37.5">
      <c r="A14" s="17" t="s">
        <v>780</v>
      </c>
    </row>
    <row r="15" spans="1:2" ht="19.5">
      <c r="A15" s="10" t="s">
        <v>781</v>
      </c>
    </row>
    <row r="16" spans="1:2" ht="19.5">
      <c r="A16" s="9" t="s">
        <v>5</v>
      </c>
    </row>
    <row r="17" spans="1:1" ht="39">
      <c r="A17" s="10" t="s">
        <v>782</v>
      </c>
    </row>
    <row r="18" spans="1:1" ht="39">
      <c r="A18" s="10" t="s">
        <v>783</v>
      </c>
    </row>
    <row r="19" spans="1:1" ht="19.5">
      <c r="A19" s="10" t="s">
        <v>784</v>
      </c>
    </row>
    <row r="20" spans="1:1" ht="19.5">
      <c r="A20" s="10" t="s">
        <v>785</v>
      </c>
    </row>
    <row r="21" spans="1:1" ht="19.5">
      <c r="A21" s="10" t="s">
        <v>786</v>
      </c>
    </row>
    <row r="22" spans="1:1" ht="19.5">
      <c r="A22" s="10" t="s">
        <v>787</v>
      </c>
    </row>
    <row r="23" spans="1:1" ht="19.5">
      <c r="A23" s="10" t="s">
        <v>788</v>
      </c>
    </row>
    <row r="24" spans="1:1" ht="19.5">
      <c r="A24" s="10" t="s">
        <v>789</v>
      </c>
    </row>
    <row r="25" spans="1:1" ht="19.5">
      <c r="A25" s="10" t="s">
        <v>790</v>
      </c>
    </row>
    <row r="26" spans="1:1" ht="19.5">
      <c r="A26" s="10" t="s">
        <v>791</v>
      </c>
    </row>
    <row r="27" spans="1:1" ht="19.5">
      <c r="A27" s="10" t="s">
        <v>7</v>
      </c>
    </row>
    <row r="28" spans="1:1" ht="19.5">
      <c r="A28" s="14" t="s">
        <v>8</v>
      </c>
    </row>
    <row r="29" spans="1:1" ht="39">
      <c r="A29" s="33" t="s">
        <v>792</v>
      </c>
    </row>
    <row r="30" spans="1:1" ht="39">
      <c r="A30" s="10" t="s">
        <v>794</v>
      </c>
    </row>
    <row r="31" spans="1:1" ht="19.5">
      <c r="A31" s="14" t="s">
        <v>9</v>
      </c>
    </row>
    <row r="32" spans="1:1" ht="39">
      <c r="A32" s="10" t="s">
        <v>795</v>
      </c>
    </row>
    <row r="33" spans="1:1" ht="19.5">
      <c r="A33" s="10" t="s">
        <v>796</v>
      </c>
    </row>
    <row r="34" spans="1:1" ht="39">
      <c r="A34" s="15" t="s">
        <v>797</v>
      </c>
    </row>
    <row r="35" spans="1:1" ht="20.25"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B35"/>
  <sheetViews>
    <sheetView topLeftCell="A4" workbookViewId="0">
      <selection activeCell="A12" sqref="A12"/>
    </sheetView>
  </sheetViews>
  <sheetFormatPr defaultColWidth="9" defaultRowHeight="16.5"/>
  <cols>
    <col min="1" max="1" width="93.625" customWidth="1"/>
  </cols>
  <sheetData>
    <row r="1" spans="1:2" ht="19.5">
      <c r="A1" s="12" t="s">
        <v>798</v>
      </c>
      <c r="B1" s="1" t="s">
        <v>799</v>
      </c>
    </row>
    <row r="2" spans="1:2" ht="19.5">
      <c r="A2" s="13" t="s">
        <v>800</v>
      </c>
    </row>
    <row r="3" spans="1:2" ht="19.5">
      <c r="A3" s="13" t="s">
        <v>801</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37.5">
      <c r="A14" s="17" t="s">
        <v>802</v>
      </c>
    </row>
    <row r="15" spans="1:2" ht="19.5">
      <c r="A15" s="10" t="s">
        <v>803</v>
      </c>
    </row>
    <row r="16" spans="1:2" ht="19.5">
      <c r="A16" s="9" t="s">
        <v>5</v>
      </c>
    </row>
    <row r="17" spans="1:1" ht="39">
      <c r="A17" s="10" t="s">
        <v>804</v>
      </c>
    </row>
    <row r="18" spans="1:1" ht="39">
      <c r="A18" s="10" t="s">
        <v>805</v>
      </c>
    </row>
    <row r="19" spans="1:1" ht="19.5">
      <c r="A19" s="10" t="s">
        <v>806</v>
      </c>
    </row>
    <row r="20" spans="1:1" ht="19.5">
      <c r="A20" s="10" t="s">
        <v>807</v>
      </c>
    </row>
    <row r="21" spans="1:1" ht="19.5">
      <c r="A21" s="10" t="s">
        <v>808</v>
      </c>
    </row>
    <row r="22" spans="1:1" ht="19.5">
      <c r="A22" s="10" t="s">
        <v>809</v>
      </c>
    </row>
    <row r="23" spans="1:1" ht="19.5">
      <c r="A23" s="10" t="s">
        <v>788</v>
      </c>
    </row>
    <row r="24" spans="1:1" ht="19.5">
      <c r="A24" s="10" t="s">
        <v>789</v>
      </c>
    </row>
    <row r="25" spans="1:1" ht="19.5">
      <c r="A25" s="10" t="s">
        <v>790</v>
      </c>
    </row>
    <row r="26" spans="1:1" ht="19.5">
      <c r="A26" s="10" t="s">
        <v>810</v>
      </c>
    </row>
    <row r="27" spans="1:1" ht="19.5">
      <c r="A27" s="10" t="s">
        <v>7</v>
      </c>
    </row>
    <row r="28" spans="1:1" ht="19.5">
      <c r="A28" s="14" t="s">
        <v>8</v>
      </c>
    </row>
    <row r="29" spans="1:1" ht="39">
      <c r="A29" s="33" t="s">
        <v>792</v>
      </c>
    </row>
    <row r="30" spans="1:1" ht="39">
      <c r="A30" s="10" t="s">
        <v>794</v>
      </c>
    </row>
    <row r="31" spans="1:1" ht="19.5">
      <c r="A31" s="14" t="s">
        <v>9</v>
      </c>
    </row>
    <row r="32" spans="1:1" ht="39">
      <c r="A32" s="10" t="s">
        <v>811</v>
      </c>
    </row>
    <row r="33" spans="1:1" ht="19.5">
      <c r="A33" s="10" t="s">
        <v>812</v>
      </c>
    </row>
    <row r="34" spans="1:1" ht="39">
      <c r="A34" s="15" t="s">
        <v>813</v>
      </c>
    </row>
    <row r="35" spans="1:1" ht="20.25" thickBot="1">
      <c r="A35"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4"/>
  <sheetViews>
    <sheetView topLeftCell="A19" workbookViewId="0">
      <selection activeCell="A19" sqref="A1:XFD1048576"/>
    </sheetView>
  </sheetViews>
  <sheetFormatPr defaultColWidth="8.75" defaultRowHeight="16.5"/>
  <cols>
    <col min="1" max="1" width="93.625" customWidth="1"/>
  </cols>
  <sheetData>
    <row r="1" spans="1:2" ht="39">
      <c r="A1" s="119" t="s">
        <v>1048</v>
      </c>
      <c r="B1" s="115" t="s">
        <v>13</v>
      </c>
    </row>
    <row r="2" spans="1:2" ht="19.5">
      <c r="A2" s="110" t="s">
        <v>224</v>
      </c>
    </row>
    <row r="3" spans="1:2" ht="19.5">
      <c r="A3" s="110" t="s">
        <v>443</v>
      </c>
    </row>
    <row r="4" spans="1:2" ht="19.5">
      <c r="A4" s="27" t="s">
        <v>1</v>
      </c>
    </row>
    <row r="5" spans="1:2" ht="19.5">
      <c r="A5" s="116" t="s">
        <v>954</v>
      </c>
    </row>
    <row r="6" spans="1:2" ht="19.5">
      <c r="A6" s="116" t="s">
        <v>960</v>
      </c>
    </row>
    <row r="7" spans="1:2" ht="19.5">
      <c r="A7" s="116" t="s">
        <v>961</v>
      </c>
    </row>
    <row r="8" spans="1:2" ht="19.5">
      <c r="A8" s="116" t="s">
        <v>951</v>
      </c>
    </row>
    <row r="9" spans="1:2" ht="19.5">
      <c r="A9" s="116" t="s">
        <v>962</v>
      </c>
    </row>
    <row r="10" spans="1:2" ht="19.5">
      <c r="A10" s="117" t="s">
        <v>2</v>
      </c>
    </row>
    <row r="11" spans="1:2" ht="19.5">
      <c r="A11" s="116" t="s">
        <v>963</v>
      </c>
    </row>
    <row r="12" spans="1:2" ht="97.5">
      <c r="A12" s="118" t="s">
        <v>974</v>
      </c>
    </row>
    <row r="13" spans="1:2" ht="19.5">
      <c r="A13" s="27" t="s">
        <v>4</v>
      </c>
    </row>
    <row r="14" spans="1:2" ht="93.75">
      <c r="A14" s="32" t="s">
        <v>444</v>
      </c>
    </row>
    <row r="15" spans="1:2" ht="19.5">
      <c r="A15" s="33" t="s">
        <v>132</v>
      </c>
    </row>
    <row r="16" spans="1:2" ht="19.5">
      <c r="A16" s="31" t="s">
        <v>5</v>
      </c>
    </row>
    <row r="17" spans="1:1" ht="39">
      <c r="A17" s="33" t="s">
        <v>434</v>
      </c>
    </row>
    <row r="18" spans="1:1" ht="39">
      <c r="A18" s="33" t="s">
        <v>435</v>
      </c>
    </row>
    <row r="19" spans="1:1" ht="19.5">
      <c r="A19" s="33" t="s">
        <v>436</v>
      </c>
    </row>
    <row r="20" spans="1:1" ht="19.5">
      <c r="A20" s="33" t="s">
        <v>446</v>
      </c>
    </row>
    <row r="21" spans="1:1" ht="19.5">
      <c r="A21" s="33" t="s">
        <v>447</v>
      </c>
    </row>
    <row r="22" spans="1:1" ht="19.5">
      <c r="A22" s="33" t="s">
        <v>134</v>
      </c>
    </row>
    <row r="23" spans="1:1" ht="39">
      <c r="A23" s="33" t="s">
        <v>445</v>
      </c>
    </row>
    <row r="24" spans="1:1" ht="19.5">
      <c r="A24" s="33" t="s">
        <v>86</v>
      </c>
    </row>
    <row r="25" spans="1:1" ht="19.5">
      <c r="A25" s="33" t="s">
        <v>1049</v>
      </c>
    </row>
    <row r="26" spans="1:1" ht="19.5">
      <c r="A26" s="33" t="s">
        <v>7</v>
      </c>
    </row>
    <row r="27" spans="1:1" ht="19.5">
      <c r="A27" s="27" t="s">
        <v>8</v>
      </c>
    </row>
    <row r="28" spans="1:1" ht="39">
      <c r="A28" s="33" t="s">
        <v>1050</v>
      </c>
    </row>
    <row r="29" spans="1:1" ht="39">
      <c r="A29" s="33" t="s">
        <v>1051</v>
      </c>
    </row>
    <row r="30" spans="1:1" ht="19.5">
      <c r="A30" s="27" t="s">
        <v>9</v>
      </c>
    </row>
    <row r="31" spans="1:1" ht="39">
      <c r="A31" s="33" t="s">
        <v>420</v>
      </c>
    </row>
    <row r="32" spans="1:1" ht="19.5">
      <c r="A32" s="33" t="s">
        <v>26</v>
      </c>
    </row>
    <row r="33" spans="1:1" ht="39">
      <c r="A33" s="25" t="s">
        <v>12</v>
      </c>
    </row>
    <row r="34" spans="1:1" ht="20.25" thickBot="1">
      <c r="A34" s="2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16" zoomScaleNormal="100" zoomScaleSheetLayoutView="83" workbookViewId="0">
      <selection activeCell="B1" sqref="B1"/>
    </sheetView>
  </sheetViews>
  <sheetFormatPr defaultRowHeight="16.5"/>
  <cols>
    <col min="1" max="1" width="93.5" customWidth="1"/>
  </cols>
  <sheetData>
    <row r="1" spans="1:2" ht="19.5">
      <c r="A1" s="18" t="s">
        <v>948</v>
      </c>
      <c r="B1" s="1" t="s">
        <v>13</v>
      </c>
    </row>
    <row r="2" spans="1:2" ht="19.5">
      <c r="A2" s="2" t="s">
        <v>0</v>
      </c>
    </row>
    <row r="3" spans="1:2" ht="19.5">
      <c r="A3" s="13" t="s">
        <v>588</v>
      </c>
    </row>
    <row r="4" spans="1:2" ht="19.5">
      <c r="A4" s="3" t="s">
        <v>1</v>
      </c>
    </row>
    <row r="5" spans="1:2" ht="19.5">
      <c r="A5" s="9" t="s">
        <v>1026</v>
      </c>
    </row>
    <row r="6" spans="1:2" ht="19.5">
      <c r="A6" s="9" t="s">
        <v>949</v>
      </c>
    </row>
    <row r="7" spans="1:2" ht="19.5">
      <c r="A7" s="105" t="s">
        <v>950</v>
      </c>
    </row>
    <row r="8" spans="1:2" ht="19.5">
      <c r="A8" s="105" t="s">
        <v>951</v>
      </c>
    </row>
    <row r="9" spans="1:2" ht="19.5">
      <c r="A9" s="105" t="s">
        <v>952</v>
      </c>
    </row>
    <row r="10" spans="1:2" ht="19.5">
      <c r="A10" s="3" t="s">
        <v>2</v>
      </c>
    </row>
    <row r="11" spans="1:2" ht="19.5">
      <c r="A11" s="4" t="s">
        <v>3</v>
      </c>
    </row>
    <row r="12" spans="1:2" ht="97.5">
      <c r="A12" s="106" t="s">
        <v>953</v>
      </c>
    </row>
    <row r="13" spans="1:2" ht="19.5">
      <c r="A13" s="3" t="s">
        <v>4</v>
      </c>
    </row>
    <row r="14" spans="1:2" ht="18.75">
      <c r="A14" s="17" t="s">
        <v>1027</v>
      </c>
    </row>
    <row r="15" spans="1:2" ht="39">
      <c r="A15" s="5" t="s">
        <v>14</v>
      </c>
    </row>
    <row r="16" spans="1:2" ht="19.5">
      <c r="A16" s="4" t="s">
        <v>5</v>
      </c>
    </row>
    <row r="17" spans="1:1" ht="19.5">
      <c r="A17" s="19" t="s">
        <v>155</v>
      </c>
    </row>
    <row r="18" spans="1:1" ht="19.5">
      <c r="A18" s="19" t="s">
        <v>152</v>
      </c>
    </row>
    <row r="19" spans="1:1" ht="39">
      <c r="A19" s="19" t="s">
        <v>156</v>
      </c>
    </row>
    <row r="20" spans="1:1" ht="19.5">
      <c r="A20" s="19" t="s">
        <v>157</v>
      </c>
    </row>
    <row r="21" spans="1:1" ht="19.5">
      <c r="A21" s="19" t="s">
        <v>153</v>
      </c>
    </row>
    <row r="22" spans="1:1" ht="39">
      <c r="A22" s="19" t="s">
        <v>154</v>
      </c>
    </row>
    <row r="23" spans="1:1" ht="78">
      <c r="A23" s="19" t="s">
        <v>1034</v>
      </c>
    </row>
    <row r="24" spans="1:1" ht="19.5">
      <c r="A24" s="4" t="s">
        <v>6</v>
      </c>
    </row>
    <row r="25" spans="1:1" ht="39">
      <c r="A25" s="10" t="s">
        <v>397</v>
      </c>
    </row>
    <row r="26" spans="1:1" ht="19.5">
      <c r="A26" s="9" t="s">
        <v>16</v>
      </c>
    </row>
    <row r="27" spans="1:1" ht="19.5">
      <c r="A27" s="24" t="s">
        <v>1031</v>
      </c>
    </row>
    <row r="28" spans="1:1" ht="19.5">
      <c r="A28" s="9" t="s">
        <v>7</v>
      </c>
    </row>
    <row r="29" spans="1:1" ht="19.5">
      <c r="A29" s="14" t="s">
        <v>8</v>
      </c>
    </row>
    <row r="30" spans="1:1" ht="58.5">
      <c r="A30" s="111" t="s">
        <v>1032</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B34"/>
  <sheetViews>
    <sheetView workbookViewId="0">
      <selection activeCell="A12" sqref="A12"/>
    </sheetView>
  </sheetViews>
  <sheetFormatPr defaultColWidth="9" defaultRowHeight="16.5"/>
  <cols>
    <col min="1" max="1" width="93.625" customWidth="1"/>
  </cols>
  <sheetData>
    <row r="1" spans="1:2" ht="19.5">
      <c r="A1" s="12" t="s">
        <v>814</v>
      </c>
      <c r="B1" s="1" t="s">
        <v>635</v>
      </c>
    </row>
    <row r="2" spans="1:2" ht="19.5">
      <c r="A2" s="13" t="s">
        <v>224</v>
      </c>
    </row>
    <row r="3" spans="1:2" ht="19.5">
      <c r="A3" s="13" t="s">
        <v>815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37.5">
      <c r="A14" s="17" t="s">
        <v>816</v>
      </c>
    </row>
    <row r="15" spans="1:2" ht="19.5">
      <c r="A15" s="10" t="s">
        <v>132</v>
      </c>
    </row>
    <row r="16" spans="1:2" ht="19.5">
      <c r="A16" s="9" t="s">
        <v>5</v>
      </c>
    </row>
    <row r="17" spans="1:1" ht="39">
      <c r="A17" s="10" t="s">
        <v>765</v>
      </c>
    </row>
    <row r="18" spans="1:1" ht="19.5">
      <c r="A18" s="10" t="s">
        <v>817</v>
      </c>
    </row>
    <row r="19" spans="1:1" ht="19.5">
      <c r="A19" s="10" t="s">
        <v>818</v>
      </c>
    </row>
    <row r="20" spans="1:1" ht="19.5">
      <c r="A20" s="10" t="s">
        <v>768</v>
      </c>
    </row>
    <row r="21" spans="1:1" ht="19.5">
      <c r="A21" s="10" t="s">
        <v>769</v>
      </c>
    </row>
    <row r="22" spans="1:1" ht="19.5">
      <c r="A22" s="10" t="s">
        <v>134</v>
      </c>
    </row>
    <row r="23" spans="1:1" ht="19.5">
      <c r="A23" s="10" t="s">
        <v>741</v>
      </c>
    </row>
    <row r="24" spans="1:1" ht="19.5">
      <c r="A24" s="10" t="s">
        <v>86</v>
      </c>
    </row>
    <row r="25" spans="1:1" ht="19.5">
      <c r="A25" s="10" t="s">
        <v>832</v>
      </c>
    </row>
    <row r="26" spans="1:1" ht="19.5">
      <c r="A26" s="10" t="s">
        <v>7</v>
      </c>
    </row>
    <row r="27" spans="1:1" ht="19.5">
      <c r="A27" s="14" t="s">
        <v>8</v>
      </c>
    </row>
    <row r="28" spans="1:1" ht="39">
      <c r="A28" s="33" t="s">
        <v>408</v>
      </c>
    </row>
    <row r="29" spans="1:1" ht="39">
      <c r="A29" s="10" t="s">
        <v>793</v>
      </c>
    </row>
    <row r="30" spans="1:1" ht="19.5">
      <c r="A30" s="14" t="s">
        <v>9</v>
      </c>
    </row>
    <row r="31" spans="1:1" ht="39">
      <c r="A31" s="10" t="s">
        <v>775</v>
      </c>
    </row>
    <row r="32" spans="1:1" ht="19.5">
      <c r="A32" s="10" t="s">
        <v>74</v>
      </c>
    </row>
    <row r="33" spans="1:1" ht="39">
      <c r="A33" s="15" t="s">
        <v>75</v>
      </c>
    </row>
    <row r="34" spans="1:1" ht="20.25" thickBot="1">
      <c r="A34"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2"/>
  <sheetViews>
    <sheetView topLeftCell="A16" workbookViewId="0">
      <selection activeCell="A16" sqref="A1:XFD1048576"/>
    </sheetView>
  </sheetViews>
  <sheetFormatPr defaultColWidth="8.75" defaultRowHeight="16.5"/>
  <cols>
    <col min="1" max="1" width="93.625" customWidth="1"/>
  </cols>
  <sheetData>
    <row r="1" spans="1:2" ht="39">
      <c r="A1" s="119" t="s">
        <v>1052</v>
      </c>
      <c r="B1" s="115" t="s">
        <v>13</v>
      </c>
    </row>
    <row r="2" spans="1:2" ht="19.5">
      <c r="A2" s="110" t="s">
        <v>224</v>
      </c>
    </row>
    <row r="3" spans="1:2" ht="19.5">
      <c r="A3" s="110" t="s">
        <v>452</v>
      </c>
    </row>
    <row r="4" spans="1:2" ht="19.5">
      <c r="A4" s="27" t="s">
        <v>1</v>
      </c>
    </row>
    <row r="5" spans="1:2" ht="19.5">
      <c r="A5" s="116" t="s">
        <v>954</v>
      </c>
    </row>
    <row r="6" spans="1:2" ht="19.5">
      <c r="A6" s="116" t="s">
        <v>960</v>
      </c>
    </row>
    <row r="7" spans="1:2" ht="19.5">
      <c r="A7" s="116" t="s">
        <v>961</v>
      </c>
    </row>
    <row r="8" spans="1:2" ht="19.5">
      <c r="A8" s="116" t="s">
        <v>951</v>
      </c>
    </row>
    <row r="9" spans="1:2" ht="19.5">
      <c r="A9" s="116" t="s">
        <v>962</v>
      </c>
    </row>
    <row r="10" spans="1:2" ht="19.5">
      <c r="A10" s="117" t="s">
        <v>2</v>
      </c>
    </row>
    <row r="11" spans="1:2" ht="19.5">
      <c r="A11" s="116" t="s">
        <v>963</v>
      </c>
    </row>
    <row r="12" spans="1:2" ht="97.5">
      <c r="A12" s="118" t="s">
        <v>964</v>
      </c>
    </row>
    <row r="13" spans="1:2" ht="19.5">
      <c r="A13" s="27" t="s">
        <v>4</v>
      </c>
    </row>
    <row r="14" spans="1:2" ht="75">
      <c r="A14" s="32" t="s">
        <v>449</v>
      </c>
    </row>
    <row r="15" spans="1:2" ht="19.5">
      <c r="A15" s="33" t="s">
        <v>448</v>
      </c>
    </row>
    <row r="16" spans="1:2" ht="19.5">
      <c r="A16" s="31" t="s">
        <v>5</v>
      </c>
    </row>
    <row r="17" spans="1:1" ht="19.5">
      <c r="A17" s="33" t="s">
        <v>439</v>
      </c>
    </row>
    <row r="18" spans="1:1" ht="19.5">
      <c r="A18" s="33" t="s">
        <v>451</v>
      </c>
    </row>
    <row r="19" spans="1:1" ht="19.5">
      <c r="A19" s="33" t="s">
        <v>441</v>
      </c>
    </row>
    <row r="20" spans="1:1" ht="19.5">
      <c r="A20" s="33" t="s">
        <v>134</v>
      </c>
    </row>
    <row r="21" spans="1:1" ht="19.5">
      <c r="A21" s="33" t="s">
        <v>450</v>
      </c>
    </row>
    <row r="22" spans="1:1" ht="19.5">
      <c r="A22" s="33" t="s">
        <v>86</v>
      </c>
    </row>
    <row r="23" spans="1:1" ht="19.5">
      <c r="A23" s="33" t="s">
        <v>832</v>
      </c>
    </row>
    <row r="24" spans="1:1" ht="19.5">
      <c r="A24" s="33" t="s">
        <v>7</v>
      </c>
    </row>
    <row r="25" spans="1:1" ht="19.5">
      <c r="A25" s="27" t="s">
        <v>8</v>
      </c>
    </row>
    <row r="26" spans="1:1" ht="39">
      <c r="A26" s="33" t="s">
        <v>1043</v>
      </c>
    </row>
    <row r="27" spans="1:1" ht="39">
      <c r="A27" s="33" t="s">
        <v>1047</v>
      </c>
    </row>
    <row r="28" spans="1:1" ht="19.5">
      <c r="A28" s="27" t="s">
        <v>9</v>
      </c>
    </row>
    <row r="29" spans="1:1" ht="39">
      <c r="A29" s="33" t="s">
        <v>428</v>
      </c>
    </row>
    <row r="30" spans="1:1" ht="19.5">
      <c r="A30" s="33" t="s">
        <v>26</v>
      </c>
    </row>
    <row r="31" spans="1:1" ht="39">
      <c r="A31" s="25" t="s">
        <v>12</v>
      </c>
    </row>
    <row r="32" spans="1:1" ht="20.25" thickBot="1">
      <c r="A32" s="2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B37"/>
  <sheetViews>
    <sheetView topLeftCell="A25" workbookViewId="0">
      <selection activeCell="A25" sqref="A1:XFD1048576"/>
    </sheetView>
  </sheetViews>
  <sheetFormatPr defaultColWidth="9" defaultRowHeight="16.5"/>
  <cols>
    <col min="1" max="1" width="93.625" customWidth="1"/>
  </cols>
  <sheetData>
    <row r="1" spans="1:2" ht="39">
      <c r="A1" s="119" t="s">
        <v>1053</v>
      </c>
      <c r="B1" s="115" t="s">
        <v>13</v>
      </c>
    </row>
    <row r="2" spans="1:2" ht="19.5">
      <c r="A2" s="110" t="s">
        <v>224</v>
      </c>
    </row>
    <row r="3" spans="1:2" ht="19.5">
      <c r="A3" s="110" t="s">
        <v>819</v>
      </c>
    </row>
    <row r="4" spans="1:2" ht="19.5">
      <c r="A4" s="27" t="s">
        <v>1</v>
      </c>
    </row>
    <row r="5" spans="1:2" ht="19.5">
      <c r="A5" s="116" t="s">
        <v>954</v>
      </c>
    </row>
    <row r="6" spans="1:2" ht="19.5">
      <c r="A6" s="116" t="s">
        <v>960</v>
      </c>
    </row>
    <row r="7" spans="1:2" ht="19.5">
      <c r="A7" s="116" t="s">
        <v>961</v>
      </c>
    </row>
    <row r="8" spans="1:2" ht="19.5">
      <c r="A8" s="116" t="s">
        <v>951</v>
      </c>
    </row>
    <row r="9" spans="1:2" ht="19.5">
      <c r="A9" s="116" t="s">
        <v>962</v>
      </c>
    </row>
    <row r="10" spans="1:2" ht="19.5">
      <c r="A10" s="117" t="s">
        <v>2</v>
      </c>
    </row>
    <row r="11" spans="1:2" ht="19.5">
      <c r="A11" s="116" t="s">
        <v>963</v>
      </c>
    </row>
    <row r="12" spans="1:2" ht="97.5">
      <c r="A12" s="118" t="s">
        <v>973</v>
      </c>
    </row>
    <row r="13" spans="1:2" ht="19.5">
      <c r="A13" s="27" t="s">
        <v>4</v>
      </c>
    </row>
    <row r="14" spans="1:2" ht="93.75">
      <c r="A14" s="32" t="s">
        <v>820</v>
      </c>
    </row>
    <row r="15" spans="1:2" ht="19.5">
      <c r="A15" s="33" t="s">
        <v>132</v>
      </c>
    </row>
    <row r="16" spans="1:2" ht="19.5">
      <c r="A16" s="31" t="s">
        <v>5</v>
      </c>
    </row>
    <row r="17" spans="1:1" ht="58.5">
      <c r="A17" s="33" t="s">
        <v>828</v>
      </c>
    </row>
    <row r="18" spans="1:1" ht="39">
      <c r="A18" s="33" t="s">
        <v>829</v>
      </c>
    </row>
    <row r="19" spans="1:1" ht="19.5">
      <c r="A19" s="33" t="s">
        <v>831</v>
      </c>
    </row>
    <row r="20" spans="1:1" ht="39">
      <c r="A20" s="33" t="s">
        <v>822</v>
      </c>
    </row>
    <row r="21" spans="1:1" ht="19.5">
      <c r="A21" s="33" t="s">
        <v>823</v>
      </c>
    </row>
    <row r="22" spans="1:1" ht="19.5">
      <c r="A22" s="33" t="s">
        <v>824</v>
      </c>
    </row>
    <row r="23" spans="1:1" ht="19.5">
      <c r="A23" s="33" t="s">
        <v>825</v>
      </c>
    </row>
    <row r="24" spans="1:1" ht="19.5">
      <c r="A24" s="33" t="s">
        <v>826</v>
      </c>
    </row>
    <row r="25" spans="1:1" ht="19.5">
      <c r="A25" s="33" t="s">
        <v>827</v>
      </c>
    </row>
    <row r="26" spans="1:1" ht="19.5">
      <c r="A26" s="33" t="s">
        <v>821</v>
      </c>
    </row>
    <row r="27" spans="1:1" ht="19.5">
      <c r="A27" s="33" t="s">
        <v>86</v>
      </c>
    </row>
    <row r="28" spans="1:1" ht="19.5">
      <c r="A28" s="33" t="s">
        <v>832</v>
      </c>
    </row>
    <row r="29" spans="1:1" ht="19.5">
      <c r="A29" s="33" t="s">
        <v>7</v>
      </c>
    </row>
    <row r="30" spans="1:1" ht="19.5">
      <c r="A30" s="27" t="s">
        <v>8</v>
      </c>
    </row>
    <row r="31" spans="1:1" ht="39">
      <c r="A31" s="33" t="s">
        <v>1054</v>
      </c>
    </row>
    <row r="32" spans="1:1" ht="39">
      <c r="A32" s="33" t="s">
        <v>1055</v>
      </c>
    </row>
    <row r="33" spans="1:1" ht="19.5">
      <c r="A33" s="27" t="s">
        <v>9</v>
      </c>
    </row>
    <row r="34" spans="1:1" ht="39">
      <c r="A34" s="33" t="s">
        <v>830</v>
      </c>
    </row>
    <row r="35" spans="1:1" ht="19.5">
      <c r="A35" s="33" t="s">
        <v>26</v>
      </c>
    </row>
    <row r="36" spans="1:1" ht="39">
      <c r="A36" s="25" t="s">
        <v>12</v>
      </c>
    </row>
    <row r="37" spans="1:1" ht="20.25" thickBot="1">
      <c r="A37" s="2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4"/>
  <sheetViews>
    <sheetView workbookViewId="0">
      <selection activeCell="A12" sqref="A12"/>
    </sheetView>
  </sheetViews>
  <sheetFormatPr defaultRowHeight="16.5"/>
  <cols>
    <col min="1" max="1" width="93.625" customWidth="1"/>
  </cols>
  <sheetData>
    <row r="1" spans="1:2" ht="19.5">
      <c r="A1" s="12" t="s">
        <v>409</v>
      </c>
      <c r="B1" s="1" t="s">
        <v>27</v>
      </c>
    </row>
    <row r="2" spans="1:2" ht="19.5">
      <c r="A2" s="13" t="s">
        <v>137</v>
      </c>
    </row>
    <row r="3" spans="1:2" ht="19.5">
      <c r="A3" s="13" t="s">
        <v>398</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56.25">
      <c r="A14" s="17" t="s">
        <v>399</v>
      </c>
    </row>
    <row r="15" spans="1:2" ht="58.5">
      <c r="A15" s="10" t="s">
        <v>400</v>
      </c>
    </row>
    <row r="16" spans="1:2" ht="19.5">
      <c r="A16" s="9" t="s">
        <v>5</v>
      </c>
    </row>
    <row r="17" spans="1:1" ht="78">
      <c r="A17" s="10" t="s">
        <v>402</v>
      </c>
    </row>
    <row r="18" spans="1:1" ht="39">
      <c r="A18" s="10" t="s">
        <v>403</v>
      </c>
    </row>
    <row r="19" spans="1:1" ht="39">
      <c r="A19" s="10" t="s">
        <v>404</v>
      </c>
    </row>
    <row r="20" spans="1:1" ht="117">
      <c r="A20" s="10" t="s">
        <v>405</v>
      </c>
    </row>
    <row r="21" spans="1:1" ht="39">
      <c r="A21" s="10" t="s">
        <v>406</v>
      </c>
    </row>
    <row r="22" spans="1:1" ht="19.5">
      <c r="A22" s="10" t="s">
        <v>85</v>
      </c>
    </row>
    <row r="23" spans="1:1" ht="78">
      <c r="A23" s="10" t="s">
        <v>401</v>
      </c>
    </row>
    <row r="24" spans="1:1" ht="19.5">
      <c r="A24" s="10" t="s">
        <v>86</v>
      </c>
    </row>
    <row r="25" spans="1:1" ht="19.5">
      <c r="A25" s="10" t="s">
        <v>242</v>
      </c>
    </row>
    <row r="26" spans="1:1" ht="19.5">
      <c r="A26" s="10" t="s">
        <v>7</v>
      </c>
    </row>
    <row r="27" spans="1:1" ht="19.5">
      <c r="A27" s="14" t="s">
        <v>8</v>
      </c>
    </row>
    <row r="28" spans="1:1" ht="39">
      <c r="A28" s="10" t="s">
        <v>244</v>
      </c>
    </row>
    <row r="29" spans="1:1" ht="39">
      <c r="A29" s="10" t="s">
        <v>243</v>
      </c>
    </row>
    <row r="30" spans="1:1" ht="19.5">
      <c r="A30" s="14" t="s">
        <v>9</v>
      </c>
    </row>
    <row r="31" spans="1:1" ht="39">
      <c r="A31" s="10" t="s">
        <v>407</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B33"/>
  <sheetViews>
    <sheetView topLeftCell="A28" workbookViewId="0">
      <selection activeCell="A10" sqref="A1:XFD1048576"/>
    </sheetView>
  </sheetViews>
  <sheetFormatPr defaultColWidth="9" defaultRowHeight="16.5"/>
  <cols>
    <col min="1" max="1" width="93.625" customWidth="1"/>
  </cols>
  <sheetData>
    <row r="1" spans="1:2" ht="19.5">
      <c r="A1" s="114" t="s">
        <v>1056</v>
      </c>
      <c r="B1" s="115" t="s">
        <v>13</v>
      </c>
    </row>
    <row r="2" spans="1:2" ht="19.5">
      <c r="A2" s="110" t="s">
        <v>137</v>
      </c>
    </row>
    <row r="3" spans="1:2" ht="19.5">
      <c r="A3" s="110" t="s">
        <v>1028</v>
      </c>
    </row>
    <row r="4" spans="1:2" ht="19.5">
      <c r="A4" s="27" t="s">
        <v>1</v>
      </c>
    </row>
    <row r="5" spans="1:2" ht="19.5">
      <c r="A5" s="120" t="s">
        <v>954</v>
      </c>
    </row>
    <row r="6" spans="1:2" ht="19.5">
      <c r="A6" s="120" t="s">
        <v>969</v>
      </c>
    </row>
    <row r="7" spans="1:2" ht="19.5">
      <c r="A7" s="120" t="s">
        <v>970</v>
      </c>
    </row>
    <row r="8" spans="1:2" ht="19.5">
      <c r="A8" s="120" t="s">
        <v>951</v>
      </c>
    </row>
    <row r="9" spans="1:2" ht="19.5">
      <c r="A9" s="120" t="s">
        <v>971</v>
      </c>
    </row>
    <row r="10" spans="1:2" ht="19.5">
      <c r="A10" s="121" t="s">
        <v>2</v>
      </c>
    </row>
    <row r="11" spans="1:2" ht="19.5">
      <c r="A11" s="120" t="s">
        <v>972</v>
      </c>
    </row>
    <row r="12" spans="1:2" ht="97.5">
      <c r="A12" s="118" t="s">
        <v>964</v>
      </c>
    </row>
    <row r="13" spans="1:2" ht="19.5">
      <c r="A13" s="27" t="s">
        <v>4</v>
      </c>
    </row>
    <row r="14" spans="1:2" ht="56.25">
      <c r="A14" s="32" t="s">
        <v>1057</v>
      </c>
    </row>
    <row r="15" spans="1:2" ht="58.5">
      <c r="A15" s="33" t="s">
        <v>879</v>
      </c>
    </row>
    <row r="16" spans="1:2" ht="19.5">
      <c r="A16" s="31" t="s">
        <v>5</v>
      </c>
    </row>
    <row r="17" spans="1:1" ht="97.5">
      <c r="A17" s="33" t="s">
        <v>1058</v>
      </c>
    </row>
    <row r="18" spans="1:1" ht="39">
      <c r="A18" s="33" t="s">
        <v>880</v>
      </c>
    </row>
    <row r="19" spans="1:1" ht="58.5">
      <c r="A19" s="33" t="s">
        <v>1059</v>
      </c>
    </row>
    <row r="20" spans="1:1" ht="117">
      <c r="A20" s="33" t="s">
        <v>1060</v>
      </c>
    </row>
    <row r="21" spans="1:1" ht="19.5">
      <c r="A21" s="33" t="s">
        <v>881</v>
      </c>
    </row>
    <row r="22" spans="1:1" ht="117">
      <c r="A22" s="33" t="s">
        <v>1061</v>
      </c>
    </row>
    <row r="23" spans="1:1" ht="19.5">
      <c r="A23" s="33" t="s">
        <v>86</v>
      </c>
    </row>
    <row r="24" spans="1:1" ht="19.5">
      <c r="A24" s="33" t="s">
        <v>242</v>
      </c>
    </row>
    <row r="25" spans="1:1" ht="19.5">
      <c r="A25" s="33" t="s">
        <v>7</v>
      </c>
    </row>
    <row r="26" spans="1:1" ht="19.5">
      <c r="A26" s="27" t="s">
        <v>8</v>
      </c>
    </row>
    <row r="27" spans="1:1" ht="39">
      <c r="A27" s="33" t="s">
        <v>244</v>
      </c>
    </row>
    <row r="28" spans="1:1" ht="39">
      <c r="A28" s="33" t="s">
        <v>243</v>
      </c>
    </row>
    <row r="29" spans="1:1" ht="19.5">
      <c r="A29" s="27" t="s">
        <v>9</v>
      </c>
    </row>
    <row r="30" spans="1:1" ht="39">
      <c r="A30" s="33" t="s">
        <v>1062</v>
      </c>
    </row>
    <row r="31" spans="1:1" ht="19.5">
      <c r="A31" s="33" t="s">
        <v>26</v>
      </c>
    </row>
    <row r="32" spans="1:1" ht="39">
      <c r="A32" s="25" t="s">
        <v>12</v>
      </c>
    </row>
    <row r="33" spans="1:1" ht="20.25" thickBot="1">
      <c r="A33" s="26" t="s">
        <v>10</v>
      </c>
    </row>
  </sheetData>
  <phoneticPr fontId="1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79998168889431442"/>
  </sheetPr>
  <dimension ref="A1:C40"/>
  <sheetViews>
    <sheetView topLeftCell="A4" workbookViewId="0">
      <selection activeCell="A28" sqref="A1:XFD1048576"/>
    </sheetView>
  </sheetViews>
  <sheetFormatPr defaultColWidth="8.75" defaultRowHeight="16.5"/>
  <cols>
    <col min="1" max="1" width="93.5" customWidth="1"/>
  </cols>
  <sheetData>
    <row r="1" spans="1:3" ht="19.5">
      <c r="A1" s="114" t="s">
        <v>977</v>
      </c>
      <c r="B1" s="115" t="s">
        <v>27</v>
      </c>
    </row>
    <row r="2" spans="1:3" ht="19.5">
      <c r="A2" s="110" t="s">
        <v>137</v>
      </c>
    </row>
    <row r="3" spans="1:3" ht="19.5">
      <c r="A3" s="110" t="s">
        <v>52</v>
      </c>
    </row>
    <row r="4" spans="1:3" ht="19.5">
      <c r="A4" s="27" t="s">
        <v>1</v>
      </c>
    </row>
    <row r="5" spans="1:3" ht="19.5">
      <c r="A5" s="120" t="s">
        <v>954</v>
      </c>
    </row>
    <row r="6" spans="1:3" ht="19.5">
      <c r="A6" s="120" t="s">
        <v>969</v>
      </c>
    </row>
    <row r="7" spans="1:3" ht="19.5">
      <c r="A7" s="120" t="s">
        <v>975</v>
      </c>
    </row>
    <row r="8" spans="1:3" ht="19.5">
      <c r="A8" s="120" t="s">
        <v>951</v>
      </c>
    </row>
    <row r="9" spans="1:3" ht="19.5">
      <c r="A9" s="120" t="s">
        <v>976</v>
      </c>
    </row>
    <row r="10" spans="1:3" ht="19.5">
      <c r="A10" s="121" t="s">
        <v>2</v>
      </c>
    </row>
    <row r="11" spans="1:3" ht="19.5">
      <c r="A11" s="120" t="s">
        <v>963</v>
      </c>
    </row>
    <row r="12" spans="1:3" ht="97.5">
      <c r="A12" s="118" t="s">
        <v>974</v>
      </c>
    </row>
    <row r="13" spans="1:3" ht="19.5">
      <c r="A13" s="27" t="s">
        <v>4</v>
      </c>
      <c r="C13" s="11"/>
    </row>
    <row r="14" spans="1:3" ht="18.75">
      <c r="A14" s="32" t="s">
        <v>884</v>
      </c>
    </row>
    <row r="15" spans="1:3" ht="19.5">
      <c r="A15" s="33" t="s">
        <v>883</v>
      </c>
    </row>
    <row r="16" spans="1:3" ht="19.5">
      <c r="A16" s="31" t="s">
        <v>5</v>
      </c>
    </row>
    <row r="17" spans="1:1" ht="58.5">
      <c r="A17" s="33" t="s">
        <v>892</v>
      </c>
    </row>
    <row r="18" spans="1:1" ht="78">
      <c r="A18" s="33" t="s">
        <v>893</v>
      </c>
    </row>
    <row r="19" spans="1:1" ht="19.5">
      <c r="A19" s="33" t="s">
        <v>894</v>
      </c>
    </row>
    <row r="20" spans="1:1" ht="19.5">
      <c r="A20" s="33" t="s">
        <v>895</v>
      </c>
    </row>
    <row r="21" spans="1:1" ht="19.5">
      <c r="A21" s="33" t="s">
        <v>896</v>
      </c>
    </row>
    <row r="22" spans="1:1" ht="19.5">
      <c r="A22" s="33" t="s">
        <v>897</v>
      </c>
    </row>
    <row r="23" spans="1:1" ht="58.5">
      <c r="A23" s="33" t="s">
        <v>898</v>
      </c>
    </row>
    <row r="24" spans="1:1" ht="19.5">
      <c r="A24" s="33" t="s">
        <v>899</v>
      </c>
    </row>
    <row r="25" spans="1:1" ht="58.5">
      <c r="A25" s="33" t="s">
        <v>900</v>
      </c>
    </row>
    <row r="26" spans="1:1" ht="58.5">
      <c r="A26" s="33" t="s">
        <v>901</v>
      </c>
    </row>
    <row r="27" spans="1:1" ht="97.5">
      <c r="A27" s="33" t="s">
        <v>902</v>
      </c>
    </row>
    <row r="28" spans="1:1" ht="312">
      <c r="A28" s="33" t="s">
        <v>1063</v>
      </c>
    </row>
    <row r="29" spans="1:1" ht="156">
      <c r="A29" s="33" t="s">
        <v>1064</v>
      </c>
    </row>
    <row r="30" spans="1:1" ht="19.5">
      <c r="A30" s="33" t="s">
        <v>903</v>
      </c>
    </row>
    <row r="31" spans="1:1" ht="19.5">
      <c r="A31" s="33" t="s">
        <v>245</v>
      </c>
    </row>
    <row r="32" spans="1:1" ht="19.5">
      <c r="A32" s="33" t="s">
        <v>7</v>
      </c>
    </row>
    <row r="33" spans="1:1" ht="19.5">
      <c r="A33" s="27" t="s">
        <v>8</v>
      </c>
    </row>
    <row r="34" spans="1:1" ht="39">
      <c r="A34" s="33" t="s">
        <v>247</v>
      </c>
    </row>
    <row r="35" spans="1:1" ht="39" customHeight="1">
      <c r="A35" s="33" t="s">
        <v>246</v>
      </c>
    </row>
    <row r="36" spans="1:1" ht="19.5">
      <c r="A36" s="27" t="s">
        <v>9</v>
      </c>
    </row>
    <row r="37" spans="1:1" ht="58.5">
      <c r="A37" s="33" t="s">
        <v>882</v>
      </c>
    </row>
    <row r="38" spans="1:1" ht="19.5">
      <c r="A38" s="33" t="s">
        <v>26</v>
      </c>
    </row>
    <row r="39" spans="1:1" ht="39">
      <c r="A39" s="25" t="s">
        <v>12</v>
      </c>
    </row>
    <row r="40" spans="1:1" ht="20.25" thickBot="1">
      <c r="A40" s="26" t="s">
        <v>10</v>
      </c>
    </row>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60"/>
  <sheetViews>
    <sheetView workbookViewId="0">
      <selection activeCell="A12" sqref="A12"/>
    </sheetView>
  </sheetViews>
  <sheetFormatPr defaultColWidth="9" defaultRowHeight="16.5"/>
  <cols>
    <col min="1" max="1" width="104.5" customWidth="1"/>
  </cols>
  <sheetData>
    <row r="1" spans="1:3" ht="19.5">
      <c r="A1" s="12" t="s">
        <v>846</v>
      </c>
      <c r="B1" s="1" t="s">
        <v>635</v>
      </c>
    </row>
    <row r="2" spans="1:3" ht="19.5">
      <c r="A2" s="13" t="s">
        <v>135</v>
      </c>
    </row>
    <row r="3" spans="1:3" ht="19.5">
      <c r="A3" s="13" t="s">
        <v>54</v>
      </c>
    </row>
    <row r="4" spans="1:3" ht="19.5">
      <c r="A4" s="14" t="s">
        <v>1</v>
      </c>
    </row>
    <row r="5" spans="1:3" ht="19.5">
      <c r="A5" s="29" t="s">
        <v>233</v>
      </c>
    </row>
    <row r="6" spans="1:3" ht="19.5">
      <c r="A6" s="29" t="s">
        <v>239</v>
      </c>
    </row>
    <row r="7" spans="1:3" ht="19.5">
      <c r="A7" s="30" t="s">
        <v>234</v>
      </c>
    </row>
    <row r="8" spans="1:3" ht="19.5">
      <c r="A8" s="30" t="s">
        <v>235</v>
      </c>
    </row>
    <row r="9" spans="1:3" ht="19.5">
      <c r="A9" s="30" t="s">
        <v>236</v>
      </c>
    </row>
    <row r="10" spans="1:3" ht="19.5">
      <c r="A10" s="28" t="s">
        <v>2</v>
      </c>
    </row>
    <row r="11" spans="1:3" ht="19.5">
      <c r="A11" s="29" t="s">
        <v>240</v>
      </c>
    </row>
    <row r="12" spans="1:3" ht="78">
      <c r="A12" s="10" t="s">
        <v>940</v>
      </c>
    </row>
    <row r="13" spans="1:3" ht="19.5">
      <c r="A13" s="14" t="s">
        <v>4</v>
      </c>
      <c r="C13" s="11"/>
    </row>
    <row r="14" spans="1:3" ht="18.75">
      <c r="A14" s="17" t="s">
        <v>139</v>
      </c>
    </row>
    <row r="15" spans="1:3" ht="19.5">
      <c r="A15" s="10" t="s">
        <v>55</v>
      </c>
    </row>
    <row r="16" spans="1:3" ht="19.5">
      <c r="A16" s="9" t="s">
        <v>140</v>
      </c>
    </row>
    <row r="17" spans="1:1" ht="39">
      <c r="A17" s="19" t="s">
        <v>479</v>
      </c>
    </row>
    <row r="18" spans="1:1" ht="19.5">
      <c r="A18" s="19" t="s">
        <v>847</v>
      </c>
    </row>
    <row r="19" spans="1:1" ht="39">
      <c r="A19" s="19" t="s">
        <v>848</v>
      </c>
    </row>
    <row r="20" spans="1:1" ht="58.5">
      <c r="A20" s="19" t="s">
        <v>849</v>
      </c>
    </row>
    <row r="21" spans="1:1" ht="39">
      <c r="A21" s="19" t="s">
        <v>850</v>
      </c>
    </row>
    <row r="22" spans="1:1" ht="39">
      <c r="A22" s="19" t="s">
        <v>851</v>
      </c>
    </row>
    <row r="23" spans="1:1" ht="39">
      <c r="A23" s="19" t="s">
        <v>852</v>
      </c>
    </row>
    <row r="24" spans="1:1" ht="19.5">
      <c r="A24" s="19" t="s">
        <v>853</v>
      </c>
    </row>
    <row r="25" spans="1:1" ht="39">
      <c r="A25" s="19" t="s">
        <v>854</v>
      </c>
    </row>
    <row r="26" spans="1:1" ht="39">
      <c r="A26" s="19" t="s">
        <v>855</v>
      </c>
    </row>
    <row r="27" spans="1:1" ht="39">
      <c r="A27" s="19" t="s">
        <v>856</v>
      </c>
    </row>
    <row r="28" spans="1:1" ht="39">
      <c r="A28" s="19" t="s">
        <v>857</v>
      </c>
    </row>
    <row r="29" spans="1:1" ht="39">
      <c r="A29" s="19" t="s">
        <v>858</v>
      </c>
    </row>
    <row r="30" spans="1:1" ht="39">
      <c r="A30" s="19" t="s">
        <v>859</v>
      </c>
    </row>
    <row r="31" spans="1:1" ht="39">
      <c r="A31" s="19" t="s">
        <v>860</v>
      </c>
    </row>
    <row r="32" spans="1:1" ht="39">
      <c r="A32" s="19" t="s">
        <v>861</v>
      </c>
    </row>
    <row r="33" spans="1:1" ht="39">
      <c r="A33" s="19" t="s">
        <v>862</v>
      </c>
    </row>
    <row r="34" spans="1:1" ht="39">
      <c r="A34" s="19" t="s">
        <v>863</v>
      </c>
    </row>
    <row r="35" spans="1:1" ht="19.5">
      <c r="A35" s="19" t="s">
        <v>864</v>
      </c>
    </row>
    <row r="36" spans="1:1" ht="39">
      <c r="A36" s="19" t="s">
        <v>865</v>
      </c>
    </row>
    <row r="37" spans="1:1" ht="19.5">
      <c r="A37" s="19" t="s">
        <v>866</v>
      </c>
    </row>
    <row r="38" spans="1:1" ht="19.5">
      <c r="A38" s="19" t="s">
        <v>867</v>
      </c>
    </row>
    <row r="39" spans="1:1" ht="19.5">
      <c r="A39" s="19" t="s">
        <v>868</v>
      </c>
    </row>
    <row r="40" spans="1:1" ht="39">
      <c r="A40" s="19" t="s">
        <v>869</v>
      </c>
    </row>
    <row r="41" spans="1:1" ht="19.5">
      <c r="A41" s="10" t="s">
        <v>870</v>
      </c>
    </row>
    <row r="42" spans="1:1" ht="58.5">
      <c r="A42" s="10" t="s">
        <v>871</v>
      </c>
    </row>
    <row r="43" spans="1:1" ht="19.5">
      <c r="A43" s="10" t="s">
        <v>872</v>
      </c>
    </row>
    <row r="44" spans="1:1" ht="19.5">
      <c r="A44" s="10" t="s">
        <v>873</v>
      </c>
    </row>
    <row r="45" spans="1:1" ht="19.5">
      <c r="A45" s="10" t="s">
        <v>7</v>
      </c>
    </row>
    <row r="46" spans="1:1" ht="19.5">
      <c r="A46" s="14" t="s">
        <v>8</v>
      </c>
    </row>
    <row r="47" spans="1:1" ht="39">
      <c r="A47" s="10" t="s">
        <v>874</v>
      </c>
    </row>
    <row r="48" spans="1:1" ht="39">
      <c r="A48" s="10" t="s">
        <v>875</v>
      </c>
    </row>
    <row r="49" spans="1:1" ht="19.5">
      <c r="A49" s="14" t="s">
        <v>9</v>
      </c>
    </row>
    <row r="50" spans="1:1" ht="39">
      <c r="A50" s="10" t="s">
        <v>876</v>
      </c>
    </row>
    <row r="51" spans="1:1" ht="19.5">
      <c r="A51" s="10" t="s">
        <v>877</v>
      </c>
    </row>
    <row r="52" spans="1:1" ht="39">
      <c r="A52" s="15" t="s">
        <v>878</v>
      </c>
    </row>
    <row r="53" spans="1:1" ht="20.25" thickBot="1">
      <c r="A53" s="16" t="s">
        <v>10</v>
      </c>
    </row>
    <row r="60" spans="1:1" ht="39" customHeight="1"/>
  </sheetData>
  <phoneticPr fontId="14"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5"/>
  <sheetViews>
    <sheetView topLeftCell="A25" workbookViewId="0">
      <selection activeCell="A25" sqref="A1:XFD1048576"/>
    </sheetView>
  </sheetViews>
  <sheetFormatPr defaultColWidth="8.75" defaultRowHeight="16.5"/>
  <cols>
    <col min="1" max="1" width="104.5" customWidth="1"/>
  </cols>
  <sheetData>
    <row r="1" spans="1:3" ht="19.5">
      <c r="A1" s="114" t="s">
        <v>978</v>
      </c>
      <c r="B1" s="115" t="s">
        <v>27</v>
      </c>
    </row>
    <row r="2" spans="1:3" ht="19.5">
      <c r="A2" s="110" t="s">
        <v>526</v>
      </c>
    </row>
    <row r="3" spans="1:3" ht="19.5">
      <c r="A3" s="110" t="s">
        <v>54</v>
      </c>
    </row>
    <row r="4" spans="1:3" ht="19.5">
      <c r="A4" s="27" t="s">
        <v>1</v>
      </c>
    </row>
    <row r="5" spans="1:3" ht="19.5">
      <c r="A5" s="120" t="s">
        <v>954</v>
      </c>
    </row>
    <row r="6" spans="1:3" ht="19.5">
      <c r="A6" s="120" t="s">
        <v>955</v>
      </c>
    </row>
    <row r="7" spans="1:3" ht="19.5">
      <c r="A7" s="120" t="s">
        <v>979</v>
      </c>
    </row>
    <row r="8" spans="1:3" ht="19.5">
      <c r="A8" s="120" t="s">
        <v>951</v>
      </c>
    </row>
    <row r="9" spans="1:3" ht="19.5">
      <c r="A9" s="120" t="s">
        <v>957</v>
      </c>
    </row>
    <row r="10" spans="1:3" ht="19.5">
      <c r="A10" s="121" t="s">
        <v>2</v>
      </c>
    </row>
    <row r="11" spans="1:3" ht="19.5">
      <c r="A11" s="120" t="s">
        <v>963</v>
      </c>
    </row>
    <row r="12" spans="1:3" ht="78">
      <c r="A12" s="118" t="s">
        <v>980</v>
      </c>
    </row>
    <row r="13" spans="1:3" ht="19.5">
      <c r="A13" s="27" t="s">
        <v>4</v>
      </c>
      <c r="C13" s="11"/>
    </row>
    <row r="14" spans="1:3" ht="18.75">
      <c r="A14" s="32" t="s">
        <v>139</v>
      </c>
    </row>
    <row r="15" spans="1:3" ht="19.5">
      <c r="A15" s="33" t="s">
        <v>55</v>
      </c>
    </row>
    <row r="16" spans="1:3" ht="19.5">
      <c r="A16" s="31" t="s">
        <v>140</v>
      </c>
    </row>
    <row r="17" spans="1:1" ht="39">
      <c r="A17" s="33" t="s">
        <v>479</v>
      </c>
    </row>
    <row r="18" spans="1:1" ht="78">
      <c r="A18" s="33" t="s">
        <v>482</v>
      </c>
    </row>
    <row r="19" spans="1:1" ht="58.5">
      <c r="A19" s="33" t="s">
        <v>483</v>
      </c>
    </row>
    <row r="20" spans="1:1" ht="39">
      <c r="A20" s="33" t="s">
        <v>484</v>
      </c>
    </row>
    <row r="21" spans="1:1" ht="58.5">
      <c r="A21" s="33" t="s">
        <v>485</v>
      </c>
    </row>
    <row r="22" spans="1:1" ht="39">
      <c r="A22" s="33" t="s">
        <v>486</v>
      </c>
    </row>
    <row r="23" spans="1:1" ht="19.5">
      <c r="A23" s="33" t="s">
        <v>480</v>
      </c>
    </row>
    <row r="24" spans="1:1" ht="19.5">
      <c r="A24" s="33" t="s">
        <v>481</v>
      </c>
    </row>
    <row r="25" spans="1:1" ht="58.5">
      <c r="A25" s="33" t="s">
        <v>487</v>
      </c>
    </row>
    <row r="26" spans="1:1" ht="19.5">
      <c r="A26" s="33" t="s">
        <v>40</v>
      </c>
    </row>
    <row r="27" spans="1:1" ht="58.5">
      <c r="A27" s="33" t="s">
        <v>488</v>
      </c>
    </row>
    <row r="28" spans="1:1" ht="19.5">
      <c r="A28" s="33" t="s">
        <v>56</v>
      </c>
    </row>
    <row r="29" spans="1:1" ht="19.5">
      <c r="A29" s="33" t="s">
        <v>1065</v>
      </c>
    </row>
    <row r="30" spans="1:1" ht="19.5">
      <c r="A30" s="33" t="s">
        <v>7</v>
      </c>
    </row>
    <row r="31" spans="1:1" ht="19.5">
      <c r="A31" s="27" t="s">
        <v>8</v>
      </c>
    </row>
    <row r="32" spans="1:1" ht="39">
      <c r="A32" s="33" t="s">
        <v>248</v>
      </c>
    </row>
    <row r="33" spans="1:1" ht="39">
      <c r="A33" s="33" t="s">
        <v>477</v>
      </c>
    </row>
    <row r="34" spans="1:1" ht="19.5">
      <c r="A34" s="27" t="s">
        <v>9</v>
      </c>
    </row>
    <row r="35" spans="1:1" ht="39">
      <c r="A35" s="33" t="s">
        <v>489</v>
      </c>
    </row>
    <row r="36" spans="1:1" ht="19.5">
      <c r="A36" s="33" t="s">
        <v>53</v>
      </c>
    </row>
    <row r="37" spans="1:1" ht="39">
      <c r="A37" s="25" t="s">
        <v>44</v>
      </c>
    </row>
    <row r="38" spans="1:1" ht="20.25" thickBot="1">
      <c r="A38" s="26" t="s">
        <v>10</v>
      </c>
    </row>
    <row r="45" spans="1:1" ht="39" customHeight="1"/>
  </sheetData>
  <phoneticPr fontId="5"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42"/>
  <sheetViews>
    <sheetView topLeftCell="A5" workbookViewId="0">
      <selection activeCell="A12" sqref="A12"/>
    </sheetView>
  </sheetViews>
  <sheetFormatPr defaultRowHeight="16.5"/>
  <cols>
    <col min="1" max="1" width="94.875" customWidth="1"/>
  </cols>
  <sheetData>
    <row r="1" spans="1:3" ht="39">
      <c r="A1" s="22" t="s">
        <v>1066</v>
      </c>
      <c r="B1" s="1" t="s">
        <v>13</v>
      </c>
    </row>
    <row r="2" spans="1:3" ht="19.5">
      <c r="A2" s="13" t="s">
        <v>491</v>
      </c>
    </row>
    <row r="3" spans="1:3" ht="19.5">
      <c r="A3" s="13" t="s">
        <v>114</v>
      </c>
    </row>
    <row r="4" spans="1:3" ht="19.5">
      <c r="A4" s="14" t="s">
        <v>1</v>
      </c>
    </row>
    <row r="5" spans="1:3" ht="19.5">
      <c r="A5" s="108" t="s">
        <v>954</v>
      </c>
    </row>
    <row r="6" spans="1:3" ht="19.5">
      <c r="A6" s="108" t="s">
        <v>955</v>
      </c>
    </row>
    <row r="7" spans="1:3" ht="19.5">
      <c r="A7" s="108" t="s">
        <v>979</v>
      </c>
    </row>
    <row r="8" spans="1:3" ht="19.5">
      <c r="A8" s="108" t="s">
        <v>951</v>
      </c>
    </row>
    <row r="9" spans="1:3" ht="19.5">
      <c r="A9" s="108" t="s">
        <v>957</v>
      </c>
    </row>
    <row r="10" spans="1:3" ht="19.5">
      <c r="A10" s="28" t="s">
        <v>2</v>
      </c>
    </row>
    <row r="11" spans="1:3" ht="19.5">
      <c r="A11" s="29" t="s">
        <v>240</v>
      </c>
    </row>
    <row r="12" spans="1:3" ht="97.5">
      <c r="A12" s="118" t="s">
        <v>958</v>
      </c>
    </row>
    <row r="13" spans="1:3" ht="19.5">
      <c r="A13" s="14" t="s">
        <v>4</v>
      </c>
      <c r="C13" s="11"/>
    </row>
    <row r="14" spans="1:3" ht="39">
      <c r="A14" s="10" t="s">
        <v>115</v>
      </c>
    </row>
    <row r="15" spans="1:3" ht="19.5">
      <c r="A15" s="10" t="s">
        <v>116</v>
      </c>
    </row>
    <row r="16" spans="1:3" ht="19.5">
      <c r="A16" s="9" t="s">
        <v>117</v>
      </c>
    </row>
    <row r="17" spans="1:1" ht="19.5">
      <c r="A17" s="10" t="s">
        <v>118</v>
      </c>
    </row>
    <row r="18" spans="1:1" ht="58.5">
      <c r="A18" s="10" t="s">
        <v>130</v>
      </c>
    </row>
    <row r="19" spans="1:1" ht="19.5">
      <c r="A19" s="10" t="s">
        <v>119</v>
      </c>
    </row>
    <row r="20" spans="1:1" ht="19.5">
      <c r="A20" s="10" t="s">
        <v>120</v>
      </c>
    </row>
    <row r="21" spans="1:1" ht="19.5">
      <c r="A21" s="10" t="s">
        <v>121</v>
      </c>
    </row>
    <row r="22" spans="1:1" ht="39">
      <c r="A22" s="10" t="s">
        <v>122</v>
      </c>
    </row>
    <row r="23" spans="1:1" ht="39">
      <c r="A23" s="10" t="s">
        <v>123</v>
      </c>
    </row>
    <row r="24" spans="1:1" ht="78">
      <c r="A24" s="10" t="s">
        <v>124</v>
      </c>
    </row>
    <row r="25" spans="1:1" ht="39">
      <c r="A25" s="10" t="s">
        <v>125</v>
      </c>
    </row>
    <row r="26" spans="1:1" ht="19.5">
      <c r="A26" s="10" t="s">
        <v>126</v>
      </c>
    </row>
    <row r="27" spans="1:1" ht="39">
      <c r="A27" s="10" t="s">
        <v>127</v>
      </c>
    </row>
    <row r="28" spans="1:1" ht="39">
      <c r="A28" s="10" t="s">
        <v>128</v>
      </c>
    </row>
    <row r="29" spans="1:1" ht="39">
      <c r="A29" s="10" t="s">
        <v>129</v>
      </c>
    </row>
    <row r="30" spans="1:1" ht="19.5">
      <c r="A30" s="9" t="s">
        <v>251</v>
      </c>
    </row>
    <row r="31" spans="1:1" ht="58.5">
      <c r="A31" s="10" t="s">
        <v>249</v>
      </c>
    </row>
    <row r="32" spans="1:1" ht="19.5">
      <c r="A32" s="9" t="s">
        <v>56</v>
      </c>
    </row>
    <row r="33" spans="1:1" ht="19.5">
      <c r="A33" s="9" t="s">
        <v>242</v>
      </c>
    </row>
    <row r="34" spans="1:1" ht="19.5">
      <c r="A34" s="9" t="s">
        <v>7</v>
      </c>
    </row>
    <row r="35" spans="1:1" ht="19.5">
      <c r="A35" s="14" t="s">
        <v>8</v>
      </c>
    </row>
    <row r="36" spans="1:1" ht="39">
      <c r="A36" s="10" t="s">
        <v>248</v>
      </c>
    </row>
    <row r="37" spans="1:1" ht="39">
      <c r="A37" s="10" t="s">
        <v>250</v>
      </c>
    </row>
    <row r="38" spans="1:1" ht="19.5">
      <c r="A38" s="14" t="s">
        <v>9</v>
      </c>
    </row>
    <row r="39" spans="1:1" ht="39">
      <c r="A39" s="10" t="s">
        <v>131</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8"/>
  <sheetViews>
    <sheetView workbookViewId="0">
      <selection activeCell="A12" sqref="A12"/>
    </sheetView>
  </sheetViews>
  <sheetFormatPr defaultColWidth="9" defaultRowHeight="16.5"/>
  <cols>
    <col min="1" max="1" width="94.875" customWidth="1"/>
  </cols>
  <sheetData>
    <row r="1" spans="1:3" ht="19.5">
      <c r="A1" s="12" t="s">
        <v>981</v>
      </c>
      <c r="B1" s="1" t="s">
        <v>13</v>
      </c>
    </row>
    <row r="2" spans="1:3" ht="19.5">
      <c r="A2" s="13" t="s">
        <v>491</v>
      </c>
    </row>
    <row r="3" spans="1:3" ht="19.5">
      <c r="A3" s="13" t="s">
        <v>490</v>
      </c>
    </row>
    <row r="4" spans="1:3" ht="19.5">
      <c r="A4" s="14" t="s">
        <v>1</v>
      </c>
    </row>
    <row r="5" spans="1:3" ht="19.5">
      <c r="A5" s="108" t="s">
        <v>954</v>
      </c>
    </row>
    <row r="6" spans="1:3" ht="19.5">
      <c r="A6" s="108" t="s">
        <v>955</v>
      </c>
    </row>
    <row r="7" spans="1:3" ht="19.5">
      <c r="A7" s="108" t="s">
        <v>979</v>
      </c>
    </row>
    <row r="8" spans="1:3" ht="19.5">
      <c r="A8" s="108" t="s">
        <v>951</v>
      </c>
    </row>
    <row r="9" spans="1:3" ht="19.5">
      <c r="A9" s="108" t="s">
        <v>957</v>
      </c>
    </row>
    <row r="10" spans="1:3" ht="19.5">
      <c r="A10" s="109" t="s">
        <v>2</v>
      </c>
    </row>
    <row r="11" spans="1:3" ht="19.5">
      <c r="A11" s="108" t="s">
        <v>963</v>
      </c>
    </row>
    <row r="12" spans="1:3" ht="97.5">
      <c r="A12" s="106" t="s">
        <v>958</v>
      </c>
    </row>
    <row r="13" spans="1:3" ht="19.5">
      <c r="A13" s="14" t="s">
        <v>4</v>
      </c>
      <c r="C13" s="11"/>
    </row>
    <row r="14" spans="1:3" ht="19.5">
      <c r="A14" s="10" t="s">
        <v>492</v>
      </c>
    </row>
    <row r="15" spans="1:3" ht="19.5">
      <c r="A15" s="10" t="s">
        <v>116</v>
      </c>
    </row>
    <row r="16" spans="1:3" ht="19.5">
      <c r="A16" s="9" t="s">
        <v>117</v>
      </c>
    </row>
    <row r="17" spans="1:1" ht="19.5">
      <c r="A17" s="10" t="s">
        <v>493</v>
      </c>
    </row>
    <row r="18" spans="1:1" ht="58.5">
      <c r="A18" s="10" t="s">
        <v>504</v>
      </c>
    </row>
    <row r="19" spans="1:1" ht="58.5">
      <c r="A19" s="10" t="s">
        <v>503</v>
      </c>
    </row>
    <row r="20" spans="1:1" ht="97.5">
      <c r="A20" s="10" t="s">
        <v>502</v>
      </c>
    </row>
    <row r="21" spans="1:1" ht="58.5">
      <c r="A21" s="10" t="s">
        <v>501</v>
      </c>
    </row>
    <row r="22" spans="1:1" ht="19.5">
      <c r="A22" s="10" t="s">
        <v>494</v>
      </c>
    </row>
    <row r="23" spans="1:1" ht="58.5">
      <c r="A23" s="10" t="s">
        <v>500</v>
      </c>
    </row>
    <row r="24" spans="1:1" ht="58.5">
      <c r="A24" s="10" t="s">
        <v>498</v>
      </c>
    </row>
    <row r="25" spans="1:1" ht="58.5">
      <c r="A25" s="10" t="s">
        <v>499</v>
      </c>
    </row>
    <row r="26" spans="1:1" ht="19.5">
      <c r="A26" s="9" t="s">
        <v>495</v>
      </c>
    </row>
    <row r="27" spans="1:1" ht="19.5">
      <c r="A27" s="10" t="s">
        <v>496</v>
      </c>
    </row>
    <row r="28" spans="1:1" ht="19.5">
      <c r="A28" s="9" t="s">
        <v>56</v>
      </c>
    </row>
    <row r="29" spans="1:1" ht="19.5">
      <c r="A29" s="9" t="s">
        <v>242</v>
      </c>
    </row>
    <row r="30" spans="1:1" ht="19.5">
      <c r="A30" s="9" t="s">
        <v>7</v>
      </c>
    </row>
    <row r="31" spans="1:1" ht="19.5">
      <c r="A31" s="14" t="s">
        <v>8</v>
      </c>
    </row>
    <row r="32" spans="1:1" ht="39">
      <c r="A32" s="10" t="s">
        <v>248</v>
      </c>
    </row>
    <row r="33" spans="1:1" ht="39">
      <c r="A33" s="10" t="s">
        <v>477</v>
      </c>
    </row>
    <row r="34" spans="1:1" ht="19.5">
      <c r="A34" s="14" t="s">
        <v>9</v>
      </c>
    </row>
    <row r="35" spans="1:1" ht="19.5">
      <c r="A35" s="10" t="s">
        <v>497</v>
      </c>
    </row>
    <row r="36" spans="1:1" ht="19.5">
      <c r="A36" s="10" t="s">
        <v>43</v>
      </c>
    </row>
    <row r="37" spans="1:1" ht="39">
      <c r="A37" s="15" t="s">
        <v>12</v>
      </c>
    </row>
    <row r="38" spans="1:1" ht="20.25" thickBot="1">
      <c r="A38"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customWidth="1"/>
  </cols>
  <sheetData>
    <row r="1" spans="1:3" ht="19.5">
      <c r="A1" s="12" t="s">
        <v>589</v>
      </c>
      <c r="B1" s="1" t="s">
        <v>13</v>
      </c>
    </row>
    <row r="2" spans="1:3" ht="19.5">
      <c r="A2" s="13" t="s">
        <v>135</v>
      </c>
    </row>
    <row r="3" spans="1:3" ht="19.5">
      <c r="A3" s="13" t="s">
        <v>590</v>
      </c>
    </row>
    <row r="4" spans="1:3" ht="19.5">
      <c r="A4" s="14" t="s">
        <v>1</v>
      </c>
    </row>
    <row r="5" spans="1:3" ht="19.5">
      <c r="A5" s="9" t="s">
        <v>231</v>
      </c>
    </row>
    <row r="6" spans="1:3" ht="19.5">
      <c r="A6" s="9" t="s">
        <v>591</v>
      </c>
    </row>
    <row r="7" spans="1:3" ht="19.5">
      <c r="A7" s="24" t="s">
        <v>592</v>
      </c>
    </row>
    <row r="8" spans="1:3" ht="19.5">
      <c r="A8" s="24" t="s">
        <v>593</v>
      </c>
    </row>
    <row r="9" spans="1:3" ht="19.5">
      <c r="A9" s="24" t="s">
        <v>594</v>
      </c>
    </row>
    <row r="10" spans="1:3" ht="19.5">
      <c r="A10" s="14" t="s">
        <v>2</v>
      </c>
    </row>
    <row r="11" spans="1:3" ht="19.5">
      <c r="A11" s="9" t="s">
        <v>595</v>
      </c>
    </row>
    <row r="12" spans="1:3" ht="78">
      <c r="A12" s="10" t="s">
        <v>940</v>
      </c>
    </row>
    <row r="13" spans="1:3" ht="19.5">
      <c r="A13" s="14" t="s">
        <v>4</v>
      </c>
      <c r="C13" s="11"/>
    </row>
    <row r="14" spans="1:3" ht="39">
      <c r="A14" s="10" t="s">
        <v>596</v>
      </c>
    </row>
    <row r="15" spans="1:3" ht="19.5">
      <c r="A15" s="10" t="s">
        <v>597</v>
      </c>
    </row>
    <row r="16" spans="1:3" ht="19.5">
      <c r="A16" s="9" t="s">
        <v>5</v>
      </c>
    </row>
    <row r="17" spans="1:1" ht="78">
      <c r="A17" s="10" t="s">
        <v>598</v>
      </c>
    </row>
    <row r="18" spans="1:1" ht="97.5">
      <c r="A18" s="10" t="s">
        <v>599</v>
      </c>
    </row>
    <row r="19" spans="1:1" ht="19.5">
      <c r="A19" s="10" t="s">
        <v>600</v>
      </c>
    </row>
    <row r="20" spans="1:1" ht="39">
      <c r="A20" s="10" t="s">
        <v>601</v>
      </c>
    </row>
    <row r="21" spans="1:1" ht="39">
      <c r="A21" s="10" t="s">
        <v>602</v>
      </c>
    </row>
    <row r="22" spans="1:1" ht="39">
      <c r="A22" s="10" t="s">
        <v>603</v>
      </c>
    </row>
    <row r="23" spans="1:1" ht="78">
      <c r="A23" s="10" t="s">
        <v>604</v>
      </c>
    </row>
    <row r="24" spans="1:1" ht="19.5">
      <c r="A24" s="10" t="s">
        <v>605</v>
      </c>
    </row>
    <row r="25" spans="1:1" ht="19.5">
      <c r="A25" s="10" t="s">
        <v>606</v>
      </c>
    </row>
    <row r="26" spans="1:1" ht="19.5">
      <c r="A26" s="10" t="s">
        <v>607</v>
      </c>
    </row>
    <row r="27" spans="1:1" ht="39">
      <c r="A27" s="10" t="s">
        <v>608</v>
      </c>
    </row>
    <row r="28" spans="1:1" ht="117">
      <c r="A28" s="10" t="s">
        <v>609</v>
      </c>
    </row>
    <row r="29" spans="1:1" ht="58.5">
      <c r="A29" s="10" t="s">
        <v>610</v>
      </c>
    </row>
    <row r="30" spans="1:1" ht="39">
      <c r="A30" s="10" t="s">
        <v>611</v>
      </c>
    </row>
    <row r="31" spans="1:1" ht="19.5">
      <c r="A31" s="10" t="s">
        <v>612</v>
      </c>
    </row>
    <row r="32" spans="1:1" ht="19.5">
      <c r="A32" s="10" t="s">
        <v>613</v>
      </c>
    </row>
    <row r="33" spans="1:1" ht="58.5">
      <c r="A33" s="10" t="s">
        <v>614</v>
      </c>
    </row>
    <row r="34" spans="1:1" ht="97.5">
      <c r="A34" s="10" t="s">
        <v>615</v>
      </c>
    </row>
    <row r="35" spans="1:1" ht="58.5">
      <c r="A35" s="10" t="s">
        <v>616</v>
      </c>
    </row>
    <row r="36" spans="1:1" ht="19.5">
      <c r="A36" s="10" t="s">
        <v>617</v>
      </c>
    </row>
    <row r="37" spans="1:1" ht="58.5">
      <c r="A37" s="10" t="s">
        <v>618</v>
      </c>
    </row>
    <row r="38" spans="1:1" ht="39">
      <c r="A38" s="10" t="s">
        <v>619</v>
      </c>
    </row>
    <row r="39" spans="1:1" ht="19.5">
      <c r="A39" s="10" t="s">
        <v>620</v>
      </c>
    </row>
    <row r="40" spans="1:1" ht="58.5">
      <c r="A40" s="10" t="s">
        <v>621</v>
      </c>
    </row>
    <row r="41" spans="1:1" ht="19.5">
      <c r="A41" s="10" t="s">
        <v>622</v>
      </c>
    </row>
    <row r="42" spans="1:1" ht="58.5">
      <c r="A42" s="10" t="s">
        <v>623</v>
      </c>
    </row>
    <row r="43" spans="1:1" ht="58.5">
      <c r="A43" s="10" t="s">
        <v>624</v>
      </c>
    </row>
    <row r="44" spans="1:1" ht="19.5">
      <c r="A44" s="9" t="s">
        <v>625</v>
      </c>
    </row>
    <row r="45" spans="1:1" ht="19.5">
      <c r="A45" s="31" t="s">
        <v>626</v>
      </c>
    </row>
    <row r="46" spans="1:1" ht="19.5">
      <c r="A46" s="31" t="s">
        <v>627</v>
      </c>
    </row>
    <row r="47" spans="1:1" ht="19.5">
      <c r="A47" s="31" t="s">
        <v>628</v>
      </c>
    </row>
    <row r="48" spans="1:1" ht="19.5">
      <c r="A48" s="31" t="s">
        <v>7</v>
      </c>
    </row>
    <row r="49" spans="1:1" ht="19.5">
      <c r="A49" s="27" t="s">
        <v>8</v>
      </c>
    </row>
    <row r="50" spans="1:1" ht="39">
      <c r="A50" s="33" t="s">
        <v>629</v>
      </c>
    </row>
    <row r="51" spans="1:1" ht="39">
      <c r="A51" s="33" t="s">
        <v>630</v>
      </c>
    </row>
    <row r="52" spans="1:1" ht="19.5">
      <c r="A52" s="27" t="s">
        <v>9</v>
      </c>
    </row>
    <row r="53" spans="1:1" ht="19.5">
      <c r="A53" s="33" t="s">
        <v>631</v>
      </c>
    </row>
    <row r="54" spans="1:1" ht="19.5">
      <c r="A54" s="33" t="s">
        <v>632</v>
      </c>
    </row>
    <row r="55" spans="1:1" ht="39">
      <c r="A55" s="25" t="s">
        <v>633</v>
      </c>
    </row>
    <row r="56" spans="1:1" ht="20.25"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3"/>
  <sheetViews>
    <sheetView workbookViewId="0">
      <selection activeCell="B1" sqref="B1"/>
    </sheetView>
  </sheetViews>
  <sheetFormatPr defaultColWidth="9" defaultRowHeight="16.5"/>
  <cols>
    <col min="1" max="1" width="94.875" customWidth="1"/>
  </cols>
  <sheetData>
    <row r="1" spans="1:3" ht="19.5">
      <c r="A1" s="12" t="s">
        <v>982</v>
      </c>
      <c r="B1" s="1" t="s">
        <v>13</v>
      </c>
    </row>
    <row r="2" spans="1:3" ht="19.5">
      <c r="A2" s="13" t="s">
        <v>491</v>
      </c>
    </row>
    <row r="3" spans="1:3" ht="19.5">
      <c r="A3" s="13" t="s">
        <v>506</v>
      </c>
    </row>
    <row r="4" spans="1:3" ht="19.5">
      <c r="A4" s="14" t="s">
        <v>1</v>
      </c>
    </row>
    <row r="5" spans="1:3" ht="19.5">
      <c r="A5" s="108" t="s">
        <v>954</v>
      </c>
    </row>
    <row r="6" spans="1:3" ht="19.5">
      <c r="A6" s="108" t="s">
        <v>955</v>
      </c>
    </row>
    <row r="7" spans="1:3" ht="19.5">
      <c r="A7" s="108" t="s">
        <v>979</v>
      </c>
    </row>
    <row r="8" spans="1:3" ht="19.5">
      <c r="A8" s="108" t="s">
        <v>951</v>
      </c>
    </row>
    <row r="9" spans="1:3" ht="19.5">
      <c r="A9" s="108" t="s">
        <v>957</v>
      </c>
    </row>
    <row r="10" spans="1:3" ht="19.5">
      <c r="A10" s="109" t="s">
        <v>2</v>
      </c>
    </row>
    <row r="11" spans="1:3" ht="19.5">
      <c r="A11" s="108" t="s">
        <v>963</v>
      </c>
    </row>
    <row r="12" spans="1:3" ht="97.5">
      <c r="A12" s="106" t="s">
        <v>964</v>
      </c>
    </row>
    <row r="13" spans="1:3" ht="19.5">
      <c r="A13" s="14" t="s">
        <v>4</v>
      </c>
      <c r="C13" s="11"/>
    </row>
    <row r="14" spans="1:3" ht="19.5">
      <c r="A14" s="10" t="s">
        <v>507</v>
      </c>
    </row>
    <row r="15" spans="1:3" ht="19.5">
      <c r="A15" s="10" t="s">
        <v>116</v>
      </c>
    </row>
    <row r="16" spans="1:3" ht="19.5">
      <c r="A16" s="9" t="s">
        <v>117</v>
      </c>
    </row>
    <row r="17" spans="1:1" ht="58.5">
      <c r="A17" s="10" t="s">
        <v>512</v>
      </c>
    </row>
    <row r="18" spans="1:1" ht="78">
      <c r="A18" s="10" t="s">
        <v>513</v>
      </c>
    </row>
    <row r="19" spans="1:1" ht="19.5">
      <c r="A19" s="10" t="s">
        <v>509</v>
      </c>
    </row>
    <row r="20" spans="1:1" ht="19.5">
      <c r="A20" s="10" t="s">
        <v>510</v>
      </c>
    </row>
    <row r="21" spans="1:1" ht="19.5">
      <c r="A21" s="9" t="s">
        <v>505</v>
      </c>
    </row>
    <row r="22" spans="1:1" ht="19.5">
      <c r="A22" s="10" t="s">
        <v>508</v>
      </c>
    </row>
    <row r="23" spans="1:1" ht="19.5">
      <c r="A23" s="9" t="s">
        <v>56</v>
      </c>
    </row>
    <row r="24" spans="1:1" ht="19.5">
      <c r="A24" s="9" t="s">
        <v>242</v>
      </c>
    </row>
    <row r="25" spans="1:1" ht="19.5">
      <c r="A25" s="9" t="s">
        <v>7</v>
      </c>
    </row>
    <row r="26" spans="1:1" ht="19.5">
      <c r="A26" s="14" t="s">
        <v>8</v>
      </c>
    </row>
    <row r="27" spans="1:1" ht="39">
      <c r="A27" s="10" t="s">
        <v>248</v>
      </c>
    </row>
    <row r="28" spans="1:1" ht="39">
      <c r="A28" s="10" t="s">
        <v>477</v>
      </c>
    </row>
    <row r="29" spans="1:1" ht="19.5">
      <c r="A29" s="14" t="s">
        <v>9</v>
      </c>
    </row>
    <row r="30" spans="1:1" ht="19.5">
      <c r="A30" s="10" t="s">
        <v>511</v>
      </c>
    </row>
    <row r="31" spans="1:1" ht="19.5">
      <c r="A31" s="10" t="s">
        <v>43</v>
      </c>
    </row>
    <row r="32" spans="1:1" ht="39">
      <c r="A32" s="15" t="s">
        <v>12</v>
      </c>
    </row>
    <row r="33" spans="1:1" ht="20.25" thickBot="1">
      <c r="A33" s="16" t="s">
        <v>10</v>
      </c>
    </row>
  </sheetData>
  <phoneticPr fontId="14"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6"/>
  <sheetViews>
    <sheetView topLeftCell="A28" zoomScaleNormal="100" workbookViewId="0">
      <selection activeCell="B1" sqref="B1"/>
    </sheetView>
  </sheetViews>
  <sheetFormatPr defaultRowHeight="16.5"/>
  <cols>
    <col min="1" max="1" width="98.375" customWidth="1"/>
  </cols>
  <sheetData>
    <row r="1" spans="1:3" ht="19.5">
      <c r="A1" s="12" t="s">
        <v>983</v>
      </c>
      <c r="B1" s="1" t="s">
        <v>13</v>
      </c>
    </row>
    <row r="2" spans="1:3" ht="19.5">
      <c r="A2" s="13" t="s">
        <v>526</v>
      </c>
    </row>
    <row r="3" spans="1:3" ht="19.5">
      <c r="A3" s="13" t="s">
        <v>111</v>
      </c>
    </row>
    <row r="4" spans="1:3" ht="19.5">
      <c r="A4" s="14" t="s">
        <v>1</v>
      </c>
    </row>
    <row r="5" spans="1:3" ht="19.5">
      <c r="A5" s="108" t="s">
        <v>954</v>
      </c>
    </row>
    <row r="6" spans="1:3" ht="19.5">
      <c r="A6" s="108" t="s">
        <v>955</v>
      </c>
    </row>
    <row r="7" spans="1:3" ht="19.5">
      <c r="A7" s="108" t="s">
        <v>979</v>
      </c>
    </row>
    <row r="8" spans="1:3" ht="19.5">
      <c r="A8" s="108" t="s">
        <v>951</v>
      </c>
    </row>
    <row r="9" spans="1:3" ht="19.5">
      <c r="A9" s="108" t="s">
        <v>957</v>
      </c>
    </row>
    <row r="10" spans="1:3" ht="19.5">
      <c r="A10" s="109" t="s">
        <v>2</v>
      </c>
    </row>
    <row r="11" spans="1:3" ht="19.5">
      <c r="A11" s="108" t="s">
        <v>963</v>
      </c>
    </row>
    <row r="12" spans="1:3" ht="97.5">
      <c r="A12" s="106" t="s">
        <v>964</v>
      </c>
    </row>
    <row r="13" spans="1:3" ht="19.5">
      <c r="A13" s="14" t="s">
        <v>4</v>
      </c>
      <c r="C13" s="11"/>
    </row>
    <row r="14" spans="1:3" ht="18.75">
      <c r="A14" s="17" t="s">
        <v>515</v>
      </c>
    </row>
    <row r="15" spans="1:3" ht="19.5">
      <c r="A15" s="10" t="s">
        <v>112</v>
      </c>
    </row>
    <row r="16" spans="1:3" ht="19.5">
      <c r="A16" s="9" t="s">
        <v>5</v>
      </c>
    </row>
    <row r="17" spans="1:1" ht="39">
      <c r="A17" s="19" t="s">
        <v>516</v>
      </c>
    </row>
    <row r="18" spans="1:1" s="11" customFormat="1" ht="58.5">
      <c r="A18" s="19" t="s">
        <v>517</v>
      </c>
    </row>
    <row r="19" spans="1:1" s="11" customFormat="1" ht="58.5">
      <c r="A19" s="19" t="s">
        <v>518</v>
      </c>
    </row>
    <row r="20" spans="1:1" s="11" customFormat="1" ht="39">
      <c r="A20" s="19" t="s">
        <v>519</v>
      </c>
    </row>
    <row r="21" spans="1:1" s="11" customFormat="1" ht="19.5">
      <c r="A21" s="19" t="s">
        <v>520</v>
      </c>
    </row>
    <row r="22" spans="1:1" s="11" customFormat="1" ht="19.5">
      <c r="A22" s="19" t="s">
        <v>521</v>
      </c>
    </row>
    <row r="23" spans="1:1" s="11" customFormat="1" ht="19.5">
      <c r="A23" s="19" t="s">
        <v>522</v>
      </c>
    </row>
    <row r="24" spans="1:1" s="11" customFormat="1" ht="39">
      <c r="A24" s="19" t="s">
        <v>523</v>
      </c>
    </row>
    <row r="25" spans="1:1" ht="78">
      <c r="A25" s="10" t="s">
        <v>524</v>
      </c>
    </row>
    <row r="26" spans="1:1" ht="19.5">
      <c r="A26" s="10" t="s">
        <v>25</v>
      </c>
    </row>
    <row r="27" spans="1:1" ht="19.5">
      <c r="A27" s="10" t="s">
        <v>252</v>
      </c>
    </row>
    <row r="28" spans="1:1" ht="19.5">
      <c r="A28" s="10" t="s">
        <v>7</v>
      </c>
    </row>
    <row r="29" spans="1:1" ht="19.5">
      <c r="A29" s="14" t="s">
        <v>8</v>
      </c>
    </row>
    <row r="30" spans="1:1" ht="39">
      <c r="A30" s="10" t="s">
        <v>1035</v>
      </c>
    </row>
    <row r="31" spans="1:1" ht="39">
      <c r="A31" s="10" t="s">
        <v>477</v>
      </c>
    </row>
    <row r="32" spans="1:1" ht="19.5">
      <c r="A32" s="14" t="s">
        <v>9</v>
      </c>
    </row>
    <row r="33" spans="1:1" ht="19.5">
      <c r="A33" s="10" t="s">
        <v>525</v>
      </c>
    </row>
    <row r="34" spans="1:1" ht="19.5">
      <c r="A34" s="10" t="s">
        <v>514</v>
      </c>
    </row>
    <row r="35" spans="1:1" ht="39">
      <c r="A35" s="15" t="s">
        <v>12</v>
      </c>
    </row>
    <row r="36" spans="1:1" ht="20.25" thickBot="1">
      <c r="A36"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C38"/>
  <sheetViews>
    <sheetView topLeftCell="A28" zoomScaleNormal="100" workbookViewId="0"/>
  </sheetViews>
  <sheetFormatPr defaultRowHeight="16.5"/>
  <cols>
    <col min="1" max="1" width="98.375" customWidth="1"/>
  </cols>
  <sheetData>
    <row r="1" spans="1:3" ht="19.5">
      <c r="A1" s="12" t="s">
        <v>984</v>
      </c>
      <c r="B1" s="1" t="s">
        <v>13</v>
      </c>
    </row>
    <row r="2" spans="1:3" ht="19.5">
      <c r="A2" s="13" t="s">
        <v>526</v>
      </c>
    </row>
    <row r="3" spans="1:3" ht="19.5">
      <c r="A3" s="13" t="s">
        <v>110</v>
      </c>
    </row>
    <row r="4" spans="1:3" ht="19.5">
      <c r="A4" s="14" t="s">
        <v>1</v>
      </c>
    </row>
    <row r="5" spans="1:3" ht="19.5">
      <c r="A5" s="108" t="s">
        <v>954</v>
      </c>
    </row>
    <row r="6" spans="1:3" ht="19.5">
      <c r="A6" s="108" t="s">
        <v>955</v>
      </c>
    </row>
    <row r="7" spans="1:3" ht="19.5">
      <c r="A7" s="108" t="s">
        <v>979</v>
      </c>
    </row>
    <row r="8" spans="1:3" ht="19.5">
      <c r="A8" s="108" t="s">
        <v>951</v>
      </c>
    </row>
    <row r="9" spans="1:3" ht="19.5">
      <c r="A9" s="108" t="s">
        <v>957</v>
      </c>
    </row>
    <row r="10" spans="1:3" ht="19.5">
      <c r="A10" s="109" t="s">
        <v>2</v>
      </c>
    </row>
    <row r="11" spans="1:3" ht="19.5">
      <c r="A11" s="108" t="s">
        <v>963</v>
      </c>
    </row>
    <row r="12" spans="1:3" ht="97.5">
      <c r="A12" s="106" t="s">
        <v>964</v>
      </c>
    </row>
    <row r="13" spans="1:3" ht="19.5">
      <c r="A13" s="14" t="s">
        <v>4</v>
      </c>
      <c r="C13" s="11"/>
    </row>
    <row r="14" spans="1:3" ht="18.75">
      <c r="A14" s="17" t="s">
        <v>527</v>
      </c>
    </row>
    <row r="15" spans="1:3" ht="19.5">
      <c r="A15" s="10" t="s">
        <v>141</v>
      </c>
    </row>
    <row r="16" spans="1:3" ht="19.5">
      <c r="A16" s="9" t="s">
        <v>5</v>
      </c>
    </row>
    <row r="17" spans="1:1" s="20" customFormat="1" ht="58.5">
      <c r="A17" s="19" t="s">
        <v>530</v>
      </c>
    </row>
    <row r="18" spans="1:1" s="20" customFormat="1" ht="78">
      <c r="A18" s="19" t="s">
        <v>531</v>
      </c>
    </row>
    <row r="19" spans="1:1" s="20" customFormat="1" ht="78">
      <c r="A19" s="19" t="s">
        <v>532</v>
      </c>
    </row>
    <row r="20" spans="1:1" s="20" customFormat="1" ht="58.5">
      <c r="A20" s="19" t="s">
        <v>533</v>
      </c>
    </row>
    <row r="21" spans="1:1" s="20" customFormat="1" ht="39">
      <c r="A21" s="19" t="s">
        <v>537</v>
      </c>
    </row>
    <row r="22" spans="1:1" s="20" customFormat="1" ht="58.5">
      <c r="A22" s="19" t="s">
        <v>534</v>
      </c>
    </row>
    <row r="23" spans="1:1" s="20" customFormat="1" ht="19.5">
      <c r="A23" s="19" t="s">
        <v>529</v>
      </c>
    </row>
    <row r="24" spans="1:1" s="20" customFormat="1" ht="39">
      <c r="A24" s="19" t="s">
        <v>535</v>
      </c>
    </row>
    <row r="25" spans="1:1" s="20" customFormat="1" ht="39">
      <c r="A25" s="19" t="s">
        <v>536</v>
      </c>
    </row>
    <row r="26" spans="1:1" ht="19.5">
      <c r="A26" s="10" t="s">
        <v>113</v>
      </c>
    </row>
    <row r="27" spans="1:1" ht="58.5">
      <c r="A27" s="10" t="s">
        <v>528</v>
      </c>
    </row>
    <row r="28" spans="1:1" ht="19.5">
      <c r="A28" s="10" t="s">
        <v>25</v>
      </c>
    </row>
    <row r="29" spans="1:1" ht="19.5">
      <c r="A29" s="10" t="s">
        <v>253</v>
      </c>
    </row>
    <row r="30" spans="1:1" ht="19.5">
      <c r="A30" s="10" t="s">
        <v>7</v>
      </c>
    </row>
    <row r="31" spans="1:1" ht="19.5">
      <c r="A31" s="14" t="s">
        <v>8</v>
      </c>
    </row>
    <row r="32" spans="1:1" ht="39">
      <c r="A32" s="10" t="s">
        <v>254</v>
      </c>
    </row>
    <row r="33" spans="1:1" ht="39">
      <c r="A33" s="10" t="s">
        <v>477</v>
      </c>
    </row>
    <row r="34" spans="1:1" ht="19.5">
      <c r="A34" s="14" t="s">
        <v>9</v>
      </c>
    </row>
    <row r="35" spans="1:1" ht="19.5">
      <c r="A35" s="10" t="s">
        <v>538</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0"/>
  <sheetViews>
    <sheetView topLeftCell="A25" workbookViewId="0">
      <selection sqref="A1:XFD1048576"/>
    </sheetView>
  </sheetViews>
  <sheetFormatPr defaultColWidth="8.75" defaultRowHeight="16.5"/>
  <cols>
    <col min="1" max="1" width="92.375" customWidth="1"/>
  </cols>
  <sheetData>
    <row r="1" spans="1:2" ht="19.5">
      <c r="A1" s="114" t="s">
        <v>985</v>
      </c>
      <c r="B1" s="115" t="s">
        <v>13</v>
      </c>
    </row>
    <row r="2" spans="1:2" ht="19.5">
      <c r="A2" s="110" t="s">
        <v>135</v>
      </c>
    </row>
    <row r="3" spans="1:2" ht="19.5">
      <c r="A3" s="110" t="s">
        <v>390</v>
      </c>
    </row>
    <row r="4" spans="1:2" ht="19.5">
      <c r="A4" s="27" t="s">
        <v>1</v>
      </c>
    </row>
    <row r="5" spans="1:2" ht="19.5">
      <c r="A5" s="120" t="s">
        <v>954</v>
      </c>
    </row>
    <row r="6" spans="1:2" ht="19.5">
      <c r="A6" s="120" t="s">
        <v>960</v>
      </c>
    </row>
    <row r="7" spans="1:2" ht="19.5">
      <c r="A7" s="120" t="s">
        <v>986</v>
      </c>
    </row>
    <row r="8" spans="1:2" ht="19.5">
      <c r="A8" s="120" t="s">
        <v>951</v>
      </c>
    </row>
    <row r="9" spans="1:2" ht="19.5">
      <c r="A9" s="120" t="s">
        <v>987</v>
      </c>
    </row>
    <row r="10" spans="1:2" ht="19.5">
      <c r="A10" s="121" t="s">
        <v>2</v>
      </c>
    </row>
    <row r="11" spans="1:2" ht="19.5">
      <c r="A11" s="120" t="s">
        <v>963</v>
      </c>
    </row>
    <row r="12" spans="1:2" ht="97.5">
      <c r="A12" s="118" t="s">
        <v>988</v>
      </c>
    </row>
    <row r="13" spans="1:2" ht="19.5">
      <c r="A13" s="27" t="s">
        <v>4</v>
      </c>
    </row>
    <row r="14" spans="1:2" ht="19.5">
      <c r="A14" s="44" t="s">
        <v>387</v>
      </c>
    </row>
    <row r="15" spans="1:2" ht="19.5">
      <c r="A15" s="44" t="s">
        <v>302</v>
      </c>
    </row>
    <row r="16" spans="1:2" ht="19.5">
      <c r="A16" s="45" t="s">
        <v>5</v>
      </c>
    </row>
    <row r="17" spans="1:2" ht="39">
      <c r="A17" s="44" t="s">
        <v>385</v>
      </c>
      <c r="B17" s="122"/>
    </row>
    <row r="18" spans="1:2" ht="19.5">
      <c r="A18" s="45" t="s">
        <v>388</v>
      </c>
      <c r="B18" s="122"/>
    </row>
    <row r="19" spans="1:2" ht="19.5">
      <c r="A19" s="45" t="s">
        <v>386</v>
      </c>
      <c r="B19" s="122"/>
    </row>
    <row r="20" spans="1:2" ht="19.5">
      <c r="A20" s="45" t="s">
        <v>379</v>
      </c>
      <c r="B20" s="122"/>
    </row>
    <row r="21" spans="1:2" ht="19.5">
      <c r="A21" s="45" t="s">
        <v>1067</v>
      </c>
      <c r="B21" s="122"/>
    </row>
    <row r="22" spans="1:2" ht="19.5">
      <c r="A22" s="45" t="s">
        <v>7</v>
      </c>
      <c r="B22" s="122"/>
    </row>
    <row r="23" spans="1:2" ht="19.5">
      <c r="A23" s="43" t="s">
        <v>8</v>
      </c>
      <c r="B23" s="122"/>
    </row>
    <row r="24" spans="1:2" ht="39">
      <c r="A24" s="44" t="s">
        <v>1068</v>
      </c>
      <c r="B24" s="122"/>
    </row>
    <row r="25" spans="1:2" ht="39">
      <c r="A25" s="44" t="s">
        <v>304</v>
      </c>
      <c r="B25" s="122"/>
    </row>
    <row r="26" spans="1:2" ht="19.5">
      <c r="A26" s="43" t="s">
        <v>9</v>
      </c>
      <c r="B26" s="122"/>
    </row>
    <row r="27" spans="1:2" ht="19.5">
      <c r="A27" s="44" t="s">
        <v>389</v>
      </c>
      <c r="B27" s="122"/>
    </row>
    <row r="28" spans="1:2" ht="58.5">
      <c r="A28" s="44" t="s">
        <v>381</v>
      </c>
      <c r="B28" s="122"/>
    </row>
    <row r="29" spans="1:2" ht="39">
      <c r="A29" s="42" t="s">
        <v>287</v>
      </c>
      <c r="B29" s="122"/>
    </row>
    <row r="30" spans="1:2" ht="20.25" thickBot="1">
      <c r="A30" s="123" t="s">
        <v>10</v>
      </c>
      <c r="B30" s="122"/>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4"/>
  <sheetViews>
    <sheetView zoomScaleNormal="100" zoomScaleSheetLayoutView="83" workbookViewId="0">
      <selection activeCell="A28" sqref="A28"/>
    </sheetView>
  </sheetViews>
  <sheetFormatPr defaultRowHeight="16.5"/>
  <cols>
    <col min="1" max="1" width="93.5" customWidth="1"/>
  </cols>
  <sheetData>
    <row r="1" spans="1:3" ht="19.5">
      <c r="A1" s="12" t="s">
        <v>989</v>
      </c>
      <c r="B1" s="1" t="s">
        <v>27</v>
      </c>
    </row>
    <row r="2" spans="1:3" ht="19.5">
      <c r="A2" s="13" t="s">
        <v>192</v>
      </c>
    </row>
    <row r="3" spans="1:3" ht="19.5">
      <c r="A3" s="13" t="s">
        <v>28</v>
      </c>
    </row>
    <row r="4" spans="1:3" ht="19.5">
      <c r="A4" s="14" t="s">
        <v>1</v>
      </c>
    </row>
    <row r="5" spans="1:3" ht="19.5">
      <c r="A5" s="108" t="s">
        <v>954</v>
      </c>
    </row>
    <row r="6" spans="1:3" ht="19.5">
      <c r="A6" s="108" t="s">
        <v>990</v>
      </c>
    </row>
    <row r="7" spans="1:3" ht="19.5">
      <c r="A7" s="108" t="s">
        <v>991</v>
      </c>
    </row>
    <row r="8" spans="1:3" ht="19.5">
      <c r="A8" s="108" t="s">
        <v>951</v>
      </c>
    </row>
    <row r="9" spans="1:3" ht="19.5">
      <c r="A9" s="108" t="s">
        <v>992</v>
      </c>
    </row>
    <row r="10" spans="1:3" ht="19.5">
      <c r="A10" s="109" t="s">
        <v>2</v>
      </c>
    </row>
    <row r="11" spans="1:3" ht="19.5">
      <c r="A11" s="108" t="s">
        <v>963</v>
      </c>
    </row>
    <row r="12" spans="1:3" ht="97.5">
      <c r="A12" s="106" t="s">
        <v>964</v>
      </c>
    </row>
    <row r="13" spans="1:3" ht="19.5">
      <c r="A13" s="14" t="s">
        <v>4</v>
      </c>
      <c r="C13" s="11"/>
    </row>
    <row r="14" spans="1:3" ht="18.75">
      <c r="A14" s="8" t="s">
        <v>29</v>
      </c>
    </row>
    <row r="15" spans="1:3" ht="39">
      <c r="A15" s="10" t="s">
        <v>255</v>
      </c>
    </row>
    <row r="16" spans="1:3" ht="19.5">
      <c r="A16" s="9" t="s">
        <v>5</v>
      </c>
    </row>
    <row r="17" spans="1:1" ht="39">
      <c r="A17" s="10" t="s">
        <v>259</v>
      </c>
    </row>
    <row r="18" spans="1:1" ht="38.25" customHeight="1">
      <c r="A18" s="10" t="s">
        <v>258</v>
      </c>
    </row>
    <row r="19" spans="1:1" ht="19.5">
      <c r="A19" s="10" t="s">
        <v>256</v>
      </c>
    </row>
    <row r="20" spans="1:1" ht="19.5">
      <c r="A20" s="10" t="s">
        <v>257</v>
      </c>
    </row>
    <row r="21" spans="1:1" ht="39">
      <c r="A21" s="10" t="s">
        <v>260</v>
      </c>
    </row>
    <row r="22" spans="1:1" ht="19.5">
      <c r="A22" s="9" t="s">
        <v>30</v>
      </c>
    </row>
    <row r="23" spans="1:1" ht="39">
      <c r="A23" s="10" t="s">
        <v>261</v>
      </c>
    </row>
    <row r="24" spans="1:1" ht="19.5">
      <c r="A24" s="9" t="s">
        <v>31</v>
      </c>
    </row>
    <row r="25" spans="1:1" ht="19.5">
      <c r="A25" s="31" t="s">
        <v>1029</v>
      </c>
    </row>
    <row r="26" spans="1:1" ht="19.5">
      <c r="A26" s="9" t="s">
        <v>7</v>
      </c>
    </row>
    <row r="27" spans="1:1" ht="19.5">
      <c r="A27" s="14" t="s">
        <v>8</v>
      </c>
    </row>
    <row r="28" spans="1:1" ht="39">
      <c r="A28" s="33" t="s">
        <v>1030</v>
      </c>
    </row>
    <row r="29" spans="1:1" ht="39" customHeight="1">
      <c r="A29" s="10" t="s">
        <v>267</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1"/>
  <sheetViews>
    <sheetView topLeftCell="A19" zoomScaleNormal="100" zoomScaleSheetLayoutView="83" workbookViewId="0">
      <selection activeCell="A24" sqref="A24"/>
    </sheetView>
  </sheetViews>
  <sheetFormatPr defaultRowHeight="16.5"/>
  <cols>
    <col min="1" max="1" width="93.5" customWidth="1"/>
  </cols>
  <sheetData>
    <row r="1" spans="1:3" ht="19.5">
      <c r="A1" s="12" t="s">
        <v>993</v>
      </c>
      <c r="B1" s="1" t="s">
        <v>27</v>
      </c>
    </row>
    <row r="2" spans="1:3" ht="19.5">
      <c r="A2" s="13" t="s">
        <v>192</v>
      </c>
    </row>
    <row r="3" spans="1:3" ht="19.5">
      <c r="A3" s="13" t="s">
        <v>35</v>
      </c>
    </row>
    <row r="4" spans="1:3" ht="19.5">
      <c r="A4" s="14" t="s">
        <v>1</v>
      </c>
    </row>
    <row r="5" spans="1:3" ht="19.5">
      <c r="A5" s="108" t="s">
        <v>954</v>
      </c>
    </row>
    <row r="6" spans="1:3" ht="19.5">
      <c r="A6" s="108" t="s">
        <v>990</v>
      </c>
    </row>
    <row r="7" spans="1:3" ht="19.5">
      <c r="A7" s="108" t="s">
        <v>991</v>
      </c>
    </row>
    <row r="8" spans="1:3" ht="19.5">
      <c r="A8" s="108" t="s">
        <v>951</v>
      </c>
    </row>
    <row r="9" spans="1:3" ht="19.5">
      <c r="A9" s="108" t="s">
        <v>992</v>
      </c>
    </row>
    <row r="10" spans="1:3" ht="19.5">
      <c r="A10" s="109" t="s">
        <v>2</v>
      </c>
    </row>
    <row r="11" spans="1:3" ht="19.5">
      <c r="A11" s="108" t="s">
        <v>963</v>
      </c>
    </row>
    <row r="12" spans="1:3" ht="97.5">
      <c r="A12" s="106" t="s">
        <v>994</v>
      </c>
    </row>
    <row r="13" spans="1:3" ht="19.5">
      <c r="A13" s="14" t="s">
        <v>4</v>
      </c>
      <c r="C13" s="11"/>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262</v>
      </c>
    </row>
    <row r="21" spans="1:1" ht="19.5">
      <c r="A21" s="9" t="s">
        <v>41</v>
      </c>
    </row>
    <row r="22" spans="1:1" ht="19.5">
      <c r="A22" s="31" t="s">
        <v>1029</v>
      </c>
    </row>
    <row r="23" spans="1:1" ht="19.5">
      <c r="A23" s="31" t="s">
        <v>7</v>
      </c>
    </row>
    <row r="24" spans="1:1" ht="19.5">
      <c r="A24" s="27" t="s">
        <v>8</v>
      </c>
    </row>
    <row r="25" spans="1:1" ht="39">
      <c r="A25" s="33" t="s">
        <v>1030</v>
      </c>
    </row>
    <row r="26" spans="1:1" ht="39" customHeight="1">
      <c r="A26" s="10" t="s">
        <v>267</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4"/>
  <sheetViews>
    <sheetView topLeftCell="A22" workbookViewId="0">
      <selection activeCell="B1" sqref="B1"/>
    </sheetView>
  </sheetViews>
  <sheetFormatPr defaultRowHeight="16.5"/>
  <cols>
    <col min="1" max="1" width="93.5" customWidth="1"/>
  </cols>
  <sheetData>
    <row r="1" spans="1:3" ht="19.5">
      <c r="A1" s="12" t="s">
        <v>995</v>
      </c>
      <c r="B1" s="1" t="s">
        <v>27</v>
      </c>
    </row>
    <row r="2" spans="1:3" ht="19.5">
      <c r="A2" s="13" t="s">
        <v>192</v>
      </c>
    </row>
    <row r="3" spans="1:3" ht="19.5">
      <c r="A3" s="13" t="s">
        <v>45</v>
      </c>
    </row>
    <row r="4" spans="1:3" ht="19.5">
      <c r="A4" s="14" t="s">
        <v>1</v>
      </c>
    </row>
    <row r="5" spans="1:3" ht="19.5">
      <c r="A5" s="108" t="s">
        <v>954</v>
      </c>
    </row>
    <row r="6" spans="1:3" ht="19.5">
      <c r="A6" s="108" t="s">
        <v>990</v>
      </c>
    </row>
    <row r="7" spans="1:3" ht="19.5">
      <c r="A7" s="108" t="s">
        <v>991</v>
      </c>
    </row>
    <row r="8" spans="1:3" ht="19.5">
      <c r="A8" s="108" t="s">
        <v>951</v>
      </c>
    </row>
    <row r="9" spans="1:3" ht="19.5">
      <c r="A9" s="108" t="s">
        <v>992</v>
      </c>
    </row>
    <row r="10" spans="1:3" ht="19.5">
      <c r="A10" s="109" t="s">
        <v>2</v>
      </c>
    </row>
    <row r="11" spans="1:3" ht="19.5">
      <c r="A11" s="108" t="s">
        <v>963</v>
      </c>
    </row>
    <row r="12" spans="1:3" ht="97.5">
      <c r="A12" s="106" t="s">
        <v>964</v>
      </c>
    </row>
    <row r="13" spans="1:3" ht="19.5">
      <c r="A13" s="14" t="s">
        <v>4</v>
      </c>
      <c r="C13" s="11"/>
    </row>
    <row r="14" spans="1:3" ht="18.75">
      <c r="A14" s="17" t="s">
        <v>46</v>
      </c>
    </row>
    <row r="15" spans="1:3" ht="19.5">
      <c r="A15" s="10" t="s">
        <v>47</v>
      </c>
    </row>
    <row r="16" spans="1:3" ht="19.5">
      <c r="A16" s="9" t="s">
        <v>5</v>
      </c>
    </row>
    <row r="17" spans="1:1" ht="19.5">
      <c r="A17" s="10" t="s">
        <v>48</v>
      </c>
    </row>
    <row r="18" spans="1:1" ht="19.5">
      <c r="A18" s="10" t="s">
        <v>49</v>
      </c>
    </row>
    <row r="19" spans="1:1" ht="58.5">
      <c r="A19" s="10" t="s">
        <v>264</v>
      </c>
    </row>
    <row r="20" spans="1:1" ht="19.5">
      <c r="A20" s="10" t="s">
        <v>50</v>
      </c>
    </row>
    <row r="21" spans="1:1" ht="39">
      <c r="A21" s="10" t="s">
        <v>51</v>
      </c>
    </row>
    <row r="22" spans="1:1" ht="19.5">
      <c r="A22" s="9" t="s">
        <v>263</v>
      </c>
    </row>
    <row r="23" spans="1:1" ht="19.5">
      <c r="A23" s="9" t="s">
        <v>265</v>
      </c>
    </row>
    <row r="24" spans="1:1" ht="19.5">
      <c r="A24" s="9" t="s">
        <v>41</v>
      </c>
    </row>
    <row r="25" spans="1:1" ht="19.5">
      <c r="A25" s="31" t="s">
        <v>1029</v>
      </c>
    </row>
    <row r="26" spans="1:1" ht="19.5">
      <c r="A26" s="31" t="s">
        <v>7</v>
      </c>
    </row>
    <row r="27" spans="1:1" ht="19.5">
      <c r="A27" s="27" t="s">
        <v>8</v>
      </c>
    </row>
    <row r="28" spans="1:1" ht="39">
      <c r="A28" s="33" t="s">
        <v>1030</v>
      </c>
    </row>
    <row r="29" spans="1:1" ht="39" customHeight="1">
      <c r="A29" s="10" t="s">
        <v>266</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30"/>
  <sheetViews>
    <sheetView topLeftCell="A16" zoomScaleNormal="100" zoomScaleSheetLayoutView="83" workbookViewId="0"/>
  </sheetViews>
  <sheetFormatPr defaultRowHeight="16.5"/>
  <cols>
    <col min="1" max="1" width="93.5" customWidth="1"/>
  </cols>
  <sheetData>
    <row r="1" spans="1:3" ht="19.5">
      <c r="A1" s="12" t="s">
        <v>996</v>
      </c>
      <c r="B1" s="1" t="s">
        <v>13</v>
      </c>
    </row>
    <row r="2" spans="1:3" ht="19.5">
      <c r="A2" s="21" t="s">
        <v>193</v>
      </c>
    </row>
    <row r="3" spans="1:3" ht="19.5">
      <c r="A3" s="13" t="s">
        <v>158</v>
      </c>
    </row>
    <row r="4" spans="1:3" ht="19.5">
      <c r="A4" s="14" t="s">
        <v>1</v>
      </c>
    </row>
    <row r="5" spans="1:3" ht="19.5">
      <c r="A5" s="108" t="s">
        <v>954</v>
      </c>
    </row>
    <row r="6" spans="1:3" ht="19.5">
      <c r="A6" s="108" t="s">
        <v>990</v>
      </c>
    </row>
    <row r="7" spans="1:3" ht="19.5">
      <c r="A7" s="108" t="s">
        <v>1001</v>
      </c>
    </row>
    <row r="8" spans="1:3" ht="19.5">
      <c r="A8" s="108" t="s">
        <v>951</v>
      </c>
    </row>
    <row r="9" spans="1:3" ht="19.5">
      <c r="A9" s="108" t="s">
        <v>997</v>
      </c>
    </row>
    <row r="10" spans="1:3" ht="19.5">
      <c r="A10" s="109" t="s">
        <v>2</v>
      </c>
    </row>
    <row r="11" spans="1:3" ht="19.5">
      <c r="A11" s="108" t="s">
        <v>963</v>
      </c>
    </row>
    <row r="12" spans="1:3" ht="97.5">
      <c r="A12" s="106" t="s">
        <v>998</v>
      </c>
    </row>
    <row r="13" spans="1:3" ht="19.5">
      <c r="A13" s="14" t="s">
        <v>4</v>
      </c>
      <c r="C13" s="11"/>
    </row>
    <row r="14" spans="1:3" ht="37.5">
      <c r="A14" s="17" t="s">
        <v>159</v>
      </c>
    </row>
    <row r="15" spans="1:3" ht="19.5">
      <c r="A15" s="10" t="s">
        <v>37</v>
      </c>
    </row>
    <row r="16" spans="1:3" ht="19.5">
      <c r="A16" s="9" t="s">
        <v>5</v>
      </c>
    </row>
    <row r="17" spans="1:1" ht="39">
      <c r="A17" s="10" t="s">
        <v>161</v>
      </c>
    </row>
    <row r="18" spans="1:1" ht="19.5">
      <c r="A18" s="9" t="s">
        <v>164</v>
      </c>
    </row>
    <row r="19" spans="1:1" ht="19.5">
      <c r="A19" s="9" t="s">
        <v>160</v>
      </c>
    </row>
    <row r="20" spans="1:1" ht="19.5">
      <c r="A20" s="9" t="s">
        <v>25</v>
      </c>
    </row>
    <row r="21" spans="1:1" ht="19.5">
      <c r="A21" s="9" t="s">
        <v>1075</v>
      </c>
    </row>
    <row r="22" spans="1:1" ht="19.5">
      <c r="A22" s="9" t="s">
        <v>7</v>
      </c>
    </row>
    <row r="23" spans="1:1" ht="19.5">
      <c r="A23" s="14" t="s">
        <v>8</v>
      </c>
    </row>
    <row r="24" spans="1:1" ht="39">
      <c r="A24" s="10" t="s">
        <v>1074</v>
      </c>
    </row>
    <row r="25" spans="1:1" ht="39">
      <c r="A25" s="10" t="s">
        <v>163</v>
      </c>
    </row>
    <row r="26" spans="1:1" ht="19.5">
      <c r="A26" s="14" t="s">
        <v>9</v>
      </c>
    </row>
    <row r="27" spans="1:1" ht="19.5">
      <c r="A27" s="10" t="s">
        <v>162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9"/>
  <sheetViews>
    <sheetView zoomScaleNormal="100" zoomScaleSheetLayoutView="83" workbookViewId="0">
      <selection activeCell="B1" sqref="B1"/>
    </sheetView>
  </sheetViews>
  <sheetFormatPr defaultColWidth="8.75" defaultRowHeight="16.5"/>
  <cols>
    <col min="1" max="1" width="97.5" customWidth="1"/>
  </cols>
  <sheetData>
    <row r="1" spans="1:3" ht="19.5">
      <c r="A1" s="114" t="s">
        <v>999</v>
      </c>
      <c r="B1" s="115" t="s">
        <v>13</v>
      </c>
    </row>
    <row r="2" spans="1:3" ht="19.5">
      <c r="A2" s="110" t="s">
        <v>193</v>
      </c>
    </row>
    <row r="3" spans="1:3" ht="19.5">
      <c r="A3" s="110" t="s">
        <v>165</v>
      </c>
    </row>
    <row r="4" spans="1:3" ht="19.5">
      <c r="A4" s="27" t="s">
        <v>1</v>
      </c>
    </row>
    <row r="5" spans="1:3" ht="19.5">
      <c r="A5" s="120" t="s">
        <v>954</v>
      </c>
    </row>
    <row r="6" spans="1:3" ht="19.5">
      <c r="A6" s="120" t="s">
        <v>990</v>
      </c>
    </row>
    <row r="7" spans="1:3" ht="19.5">
      <c r="A7" s="120" t="s">
        <v>1002</v>
      </c>
    </row>
    <row r="8" spans="1:3" ht="19.5">
      <c r="A8" s="120" t="s">
        <v>951</v>
      </c>
    </row>
    <row r="9" spans="1:3" ht="19.5">
      <c r="A9" s="120" t="s">
        <v>997</v>
      </c>
    </row>
    <row r="10" spans="1:3" ht="19.5">
      <c r="A10" s="121" t="s">
        <v>2</v>
      </c>
    </row>
    <row r="11" spans="1:3" ht="19.5">
      <c r="A11" s="120" t="s">
        <v>963</v>
      </c>
    </row>
    <row r="12" spans="1:3" ht="97.5">
      <c r="A12" s="118" t="s">
        <v>964</v>
      </c>
    </row>
    <row r="13" spans="1:3" ht="19.5">
      <c r="A13" s="27" t="s">
        <v>4</v>
      </c>
      <c r="C13" s="11"/>
    </row>
    <row r="14" spans="1:3" ht="37.5">
      <c r="A14" s="32" t="s">
        <v>1069</v>
      </c>
    </row>
    <row r="15" spans="1:3" ht="19.5">
      <c r="A15" s="33" t="s">
        <v>37</v>
      </c>
    </row>
    <row r="16" spans="1:3" ht="19.5">
      <c r="A16" s="31" t="s">
        <v>5</v>
      </c>
    </row>
    <row r="17" spans="1:1" ht="19.5">
      <c r="A17" s="33" t="s">
        <v>170</v>
      </c>
    </row>
    <row r="18" spans="1:1" ht="19.5">
      <c r="A18" s="33" t="s">
        <v>171</v>
      </c>
    </row>
    <row r="19" spans="1:1" ht="58.5">
      <c r="A19" s="33" t="s">
        <v>888</v>
      </c>
    </row>
    <row r="20" spans="1:1" ht="39">
      <c r="A20" s="33" t="s">
        <v>889</v>
      </c>
    </row>
    <row r="21" spans="1:1" ht="39">
      <c r="A21" s="33" t="s">
        <v>890</v>
      </c>
    </row>
    <row r="22" spans="1:1" ht="58.5">
      <c r="A22" s="33" t="s">
        <v>1070</v>
      </c>
    </row>
    <row r="23" spans="1:1" ht="97.5">
      <c r="A23" s="33" t="s">
        <v>891</v>
      </c>
    </row>
    <row r="24" spans="1:1" ht="19.5">
      <c r="A24" s="31" t="s">
        <v>173</v>
      </c>
    </row>
    <row r="25" spans="1:1" ht="19.5">
      <c r="A25" s="31" t="s">
        <v>168</v>
      </c>
    </row>
    <row r="26" spans="1:1" ht="19.5">
      <c r="A26" s="31" t="s">
        <v>167</v>
      </c>
    </row>
    <row r="27" spans="1:1" ht="19.5">
      <c r="A27" s="31" t="s">
        <v>166</v>
      </c>
    </row>
    <row r="28" spans="1:1" ht="19.5">
      <c r="A28" s="31" t="s">
        <v>169</v>
      </c>
    </row>
    <row r="29" spans="1:1" ht="19.5">
      <c r="A29" s="31" t="s">
        <v>25</v>
      </c>
    </row>
    <row r="30" spans="1:1" ht="19.5">
      <c r="A30" s="31" t="s">
        <v>1076</v>
      </c>
    </row>
    <row r="31" spans="1:1" ht="19.5">
      <c r="A31" s="31" t="s">
        <v>7</v>
      </c>
    </row>
    <row r="32" spans="1:1" ht="19.5">
      <c r="A32" s="27" t="s">
        <v>8</v>
      </c>
    </row>
    <row r="33" spans="1:1" ht="39">
      <c r="A33" s="10" t="s">
        <v>1074</v>
      </c>
    </row>
    <row r="34" spans="1:1" ht="39">
      <c r="A34" s="33" t="s">
        <v>163</v>
      </c>
    </row>
    <row r="35" spans="1:1" ht="19.5">
      <c r="A35" s="27" t="s">
        <v>9</v>
      </c>
    </row>
    <row r="36" spans="1:1" ht="19.5">
      <c r="A36" s="33" t="s">
        <v>146</v>
      </c>
    </row>
    <row r="37" spans="1:1" ht="19.5">
      <c r="A37" s="33" t="s">
        <v>43</v>
      </c>
    </row>
    <row r="38" spans="1:1" ht="39">
      <c r="A38" s="25" t="s">
        <v>12</v>
      </c>
    </row>
    <row r="39" spans="1:1" ht="20.25" thickBot="1">
      <c r="A39" s="2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topLeftCell="A19" zoomScaleNormal="100" zoomScaleSheetLayoutView="83" workbookViewId="0">
      <selection activeCell="A25" sqref="A25"/>
    </sheetView>
  </sheetViews>
  <sheetFormatPr defaultRowHeight="16.5"/>
  <cols>
    <col min="1" max="1" width="93.5" customWidth="1"/>
  </cols>
  <sheetData>
    <row r="1" spans="1:3" ht="19.5">
      <c r="A1" s="12" t="s">
        <v>1000</v>
      </c>
      <c r="B1" s="1" t="s">
        <v>13</v>
      </c>
    </row>
    <row r="2" spans="1:3" ht="19.5">
      <c r="A2" s="21" t="s">
        <v>193</v>
      </c>
    </row>
    <row r="3" spans="1:3" ht="19.5">
      <c r="A3" s="13" t="s">
        <v>175</v>
      </c>
    </row>
    <row r="4" spans="1:3" ht="19.5">
      <c r="A4" s="14" t="s">
        <v>1</v>
      </c>
    </row>
    <row r="5" spans="1:3" ht="19.5">
      <c r="A5" s="108" t="s">
        <v>954</v>
      </c>
    </row>
    <row r="6" spans="1:3" ht="19.5">
      <c r="A6" s="108" t="s">
        <v>990</v>
      </c>
    </row>
    <row r="7" spans="1:3" ht="19.5">
      <c r="A7" s="108" t="s">
        <v>1002</v>
      </c>
    </row>
    <row r="8" spans="1:3" ht="19.5">
      <c r="A8" s="108" t="s">
        <v>951</v>
      </c>
    </row>
    <row r="9" spans="1:3" ht="19.5">
      <c r="A9" s="108" t="s">
        <v>997</v>
      </c>
    </row>
    <row r="10" spans="1:3" ht="19.5">
      <c r="A10" s="109" t="s">
        <v>2</v>
      </c>
    </row>
    <row r="11" spans="1:3" ht="19.5">
      <c r="A11" s="108" t="s">
        <v>963</v>
      </c>
    </row>
    <row r="12" spans="1:3" ht="97.5">
      <c r="A12" s="106" t="s">
        <v>964</v>
      </c>
    </row>
    <row r="13" spans="1:3" ht="19.5">
      <c r="A13" s="14" t="s">
        <v>4</v>
      </c>
      <c r="C13" s="11"/>
    </row>
    <row r="14" spans="1:3" ht="18.75">
      <c r="A14" s="17" t="s">
        <v>176</v>
      </c>
    </row>
    <row r="15" spans="1:3" ht="19.5">
      <c r="A15" s="10" t="s">
        <v>37</v>
      </c>
    </row>
    <row r="16" spans="1:3" ht="19.5">
      <c r="A16" s="9" t="s">
        <v>5</v>
      </c>
    </row>
    <row r="17" spans="1:1" ht="19.5">
      <c r="A17" s="10" t="s">
        <v>178</v>
      </c>
    </row>
    <row r="18" spans="1:1" ht="19.5">
      <c r="A18" s="9" t="s">
        <v>172</v>
      </c>
    </row>
    <row r="19" spans="1:1" ht="58.5">
      <c r="A19" s="10" t="s">
        <v>177</v>
      </c>
    </row>
    <row r="20" spans="1:1" ht="19.5">
      <c r="A20" s="9" t="s">
        <v>25</v>
      </c>
    </row>
    <row r="21" spans="1:1" ht="19.5">
      <c r="A21" s="9" t="s">
        <v>1080</v>
      </c>
    </row>
    <row r="22" spans="1:1" ht="19.5">
      <c r="A22" s="9" t="s">
        <v>174</v>
      </c>
    </row>
    <row r="23" spans="1:1" ht="19.5">
      <c r="A23" s="14" t="s">
        <v>8</v>
      </c>
    </row>
    <row r="24" spans="1:1" ht="39">
      <c r="A24" s="10" t="s">
        <v>1079</v>
      </c>
    </row>
    <row r="25" spans="1:1" ht="39">
      <c r="A25" s="10" t="s">
        <v>163</v>
      </c>
    </row>
    <row r="26" spans="1:1" ht="19.5">
      <c r="A26" s="14" t="s">
        <v>9</v>
      </c>
    </row>
    <row r="27" spans="1:1" ht="19.5">
      <c r="A27" s="10" t="s">
        <v>179</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56"/>
  <sheetViews>
    <sheetView topLeftCell="A43" zoomScale="85" zoomScaleNormal="85" workbookViewId="0">
      <selection activeCell="A35" sqref="A35"/>
    </sheetView>
  </sheetViews>
  <sheetFormatPr defaultRowHeight="16.5"/>
  <cols>
    <col min="1" max="1" width="93.5" customWidth="1"/>
  </cols>
  <sheetData>
    <row r="1" spans="1:3" ht="19.5">
      <c r="A1" s="12" t="s">
        <v>965</v>
      </c>
      <c r="B1" s="1" t="s">
        <v>18</v>
      </c>
    </row>
    <row r="2" spans="1:3" ht="19.5">
      <c r="A2" s="13" t="s">
        <v>491</v>
      </c>
    </row>
    <row r="3" spans="1:3" ht="19.5">
      <c r="A3" s="13" t="s">
        <v>478</v>
      </c>
    </row>
    <row r="4" spans="1:3" ht="19.5">
      <c r="A4" s="14" t="s">
        <v>1</v>
      </c>
    </row>
    <row r="5" spans="1:3" ht="19.5">
      <c r="A5" s="105" t="s">
        <v>954</v>
      </c>
    </row>
    <row r="6" spans="1:3" ht="19.5">
      <c r="A6" s="105" t="s">
        <v>955</v>
      </c>
    </row>
    <row r="7" spans="1:3" ht="19.5">
      <c r="A7" s="105" t="s">
        <v>956</v>
      </c>
    </row>
    <row r="8" spans="1:3" ht="19.5">
      <c r="A8" s="105" t="s">
        <v>951</v>
      </c>
    </row>
    <row r="9" spans="1:3" ht="19.5">
      <c r="A9" s="105" t="s">
        <v>957</v>
      </c>
    </row>
    <row r="10" spans="1:3" ht="19.5">
      <c r="A10" s="14" t="s">
        <v>2</v>
      </c>
    </row>
    <row r="11" spans="1:3" ht="19.5">
      <c r="A11" s="9" t="s">
        <v>19</v>
      </c>
    </row>
    <row r="12" spans="1:3" ht="97.5">
      <c r="A12" s="106" t="s">
        <v>958</v>
      </c>
    </row>
    <row r="13" spans="1:3" ht="19.5">
      <c r="A13" s="14" t="s">
        <v>4</v>
      </c>
      <c r="C13" s="11"/>
    </row>
    <row r="14" spans="1:3" ht="19.5">
      <c r="A14" s="10" t="s">
        <v>470</v>
      </c>
    </row>
    <row r="15" spans="1:3" ht="19.5">
      <c r="A15" s="10" t="s">
        <v>471</v>
      </c>
    </row>
    <row r="16" spans="1:3" ht="19.5">
      <c r="A16" s="9" t="s">
        <v>5</v>
      </c>
    </row>
    <row r="17" spans="1:1" ht="78">
      <c r="A17" s="10" t="s">
        <v>87</v>
      </c>
    </row>
    <row r="18" spans="1:1" ht="97.5">
      <c r="A18" s="10" t="s">
        <v>88</v>
      </c>
    </row>
    <row r="19" spans="1:1" ht="19.5">
      <c r="A19" s="10" t="s">
        <v>89</v>
      </c>
    </row>
    <row r="20" spans="1:1" ht="39">
      <c r="A20" s="10" t="s">
        <v>90</v>
      </c>
    </row>
    <row r="21" spans="1:1" ht="39">
      <c r="A21" s="10" t="s">
        <v>91</v>
      </c>
    </row>
    <row r="22" spans="1:1" ht="39">
      <c r="A22" s="10" t="s">
        <v>92</v>
      </c>
    </row>
    <row r="23" spans="1:1" ht="78">
      <c r="A23" s="10" t="s">
        <v>93</v>
      </c>
    </row>
    <row r="24" spans="1:1" ht="19.5">
      <c r="A24" s="10" t="s">
        <v>94</v>
      </c>
    </row>
    <row r="25" spans="1:1" ht="19.5">
      <c r="A25" s="10" t="s">
        <v>95</v>
      </c>
    </row>
    <row r="26" spans="1:1" ht="19.5">
      <c r="A26" s="10" t="s">
        <v>96</v>
      </c>
    </row>
    <row r="27" spans="1:1" ht="39">
      <c r="A27" s="10" t="s">
        <v>97</v>
      </c>
    </row>
    <row r="28" spans="1:1" ht="136.5">
      <c r="A28" s="10" t="s">
        <v>472</v>
      </c>
    </row>
    <row r="29" spans="1:1" ht="58.5">
      <c r="A29" s="10" t="s">
        <v>98</v>
      </c>
    </row>
    <row r="30" spans="1:1" ht="58.5">
      <c r="A30" s="10" t="s">
        <v>473</v>
      </c>
    </row>
    <row r="31" spans="1:1" ht="19.5">
      <c r="A31" s="10" t="s">
        <v>99</v>
      </c>
    </row>
    <row r="32" spans="1:1" ht="19.5">
      <c r="A32" s="10" t="s">
        <v>100</v>
      </c>
    </row>
    <row r="33" spans="1:1" ht="58.5">
      <c r="A33" s="10" t="s">
        <v>101</v>
      </c>
    </row>
    <row r="34" spans="1:1" ht="97.5">
      <c r="A34" s="10" t="s">
        <v>102</v>
      </c>
    </row>
    <row r="35" spans="1:1" ht="78">
      <c r="A35" s="33" t="s">
        <v>1040</v>
      </c>
    </row>
    <row r="36" spans="1:1" ht="19.5">
      <c r="A36" s="10" t="s">
        <v>103</v>
      </c>
    </row>
    <row r="37" spans="1:1" ht="58.5">
      <c r="A37" s="10" t="s">
        <v>104</v>
      </c>
    </row>
    <row r="38" spans="1:1" ht="39">
      <c r="A38" s="10" t="s">
        <v>105</v>
      </c>
    </row>
    <row r="39" spans="1:1" ht="19.5">
      <c r="A39" s="10" t="s">
        <v>106</v>
      </c>
    </row>
    <row r="40" spans="1:1" ht="58.5">
      <c r="A40" s="10" t="s">
        <v>107</v>
      </c>
    </row>
    <row r="41" spans="1:1" ht="19.5">
      <c r="A41" s="10" t="s">
        <v>108</v>
      </c>
    </row>
    <row r="42" spans="1:1" ht="58.5">
      <c r="A42" s="10" t="s">
        <v>109</v>
      </c>
    </row>
    <row r="43" spans="1:1" ht="58.5">
      <c r="A43" s="10" t="s">
        <v>474</v>
      </c>
    </row>
    <row r="44" spans="1:1" ht="19.5">
      <c r="A44" s="9" t="s">
        <v>20</v>
      </c>
    </row>
    <row r="45" spans="1:1" ht="58.5">
      <c r="A45" s="33" t="s">
        <v>475</v>
      </c>
    </row>
    <row r="46" spans="1:1" ht="19.5">
      <c r="A46" s="31" t="s">
        <v>21</v>
      </c>
    </row>
    <row r="47" spans="1:1" ht="19.5">
      <c r="A47" s="31" t="s">
        <v>230</v>
      </c>
    </row>
    <row r="48" spans="1:1" ht="19.5">
      <c r="A48" s="31" t="s">
        <v>7</v>
      </c>
    </row>
    <row r="49" spans="1:1" ht="19.5">
      <c r="A49" s="27" t="s">
        <v>8</v>
      </c>
    </row>
    <row r="50" spans="1:1" ht="39">
      <c r="A50" s="33" t="s">
        <v>391</v>
      </c>
    </row>
    <row r="51" spans="1:1" ht="39">
      <c r="A51" s="33" t="s">
        <v>477</v>
      </c>
    </row>
    <row r="52" spans="1:1" ht="19.5">
      <c r="A52" s="27" t="s">
        <v>9</v>
      </c>
    </row>
    <row r="53" spans="1:1" ht="39">
      <c r="A53" s="33" t="s">
        <v>476</v>
      </c>
    </row>
    <row r="54" spans="1:1" ht="19.5">
      <c r="A54" s="33" t="s">
        <v>26</v>
      </c>
    </row>
    <row r="55" spans="1:1" ht="39">
      <c r="A55" s="25" t="s">
        <v>12</v>
      </c>
    </row>
    <row r="56" spans="1:1" ht="20.25" thickBot="1">
      <c r="A56" s="16" t="s">
        <v>10</v>
      </c>
    </row>
  </sheetData>
  <phoneticPr fontId="14" type="noConversion"/>
  <hyperlinks>
    <hyperlink ref="B1" location="預告統計資料發布時間表!A1" display="回發布時間表"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7FF"/>
  </sheetPr>
  <dimension ref="A1:C37"/>
  <sheetViews>
    <sheetView zoomScaleNormal="100" zoomScaleSheetLayoutView="83" workbookViewId="0">
      <selection activeCell="B1" sqref="B1"/>
    </sheetView>
  </sheetViews>
  <sheetFormatPr defaultRowHeight="16.5"/>
  <cols>
    <col min="1" max="1" width="93.5" customWidth="1"/>
  </cols>
  <sheetData>
    <row r="1" spans="1:3" ht="19.5">
      <c r="A1" s="12" t="s">
        <v>1003</v>
      </c>
      <c r="B1" s="1" t="s">
        <v>13</v>
      </c>
    </row>
    <row r="2" spans="1:3" ht="19.5">
      <c r="A2" s="21" t="s">
        <v>193</v>
      </c>
    </row>
    <row r="3" spans="1:3" ht="19.5">
      <c r="A3" s="13" t="s">
        <v>180</v>
      </c>
    </row>
    <row r="4" spans="1:3" ht="19.5">
      <c r="A4" s="14" t="s">
        <v>1</v>
      </c>
    </row>
    <row r="5" spans="1:3" ht="19.5">
      <c r="A5" s="108" t="s">
        <v>954</v>
      </c>
    </row>
    <row r="6" spans="1:3" ht="19.5">
      <c r="A6" s="108" t="s">
        <v>990</v>
      </c>
    </row>
    <row r="7" spans="1:3" ht="19.5">
      <c r="A7" s="108" t="s">
        <v>1002</v>
      </c>
    </row>
    <row r="8" spans="1:3" ht="19.5">
      <c r="A8" s="108" t="s">
        <v>951</v>
      </c>
    </row>
    <row r="9" spans="1:3" ht="19.5">
      <c r="A9" s="108" t="s">
        <v>997</v>
      </c>
    </row>
    <row r="10" spans="1:3" ht="19.5">
      <c r="A10" s="109" t="s">
        <v>2</v>
      </c>
    </row>
    <row r="11" spans="1:3" ht="19.5">
      <c r="A11" s="108" t="s">
        <v>963</v>
      </c>
    </row>
    <row r="12" spans="1:3" ht="97.5">
      <c r="A12" s="106" t="s">
        <v>964</v>
      </c>
    </row>
    <row r="13" spans="1:3" ht="19.5">
      <c r="A13" s="14" t="s">
        <v>4</v>
      </c>
      <c r="C13" s="11"/>
    </row>
    <row r="14" spans="1:3" ht="37.5">
      <c r="A14" s="17" t="s">
        <v>181</v>
      </c>
    </row>
    <row r="15" spans="1:3" ht="19.5">
      <c r="A15" s="10" t="s">
        <v>37</v>
      </c>
    </row>
    <row r="16" spans="1:3" ht="19.5">
      <c r="A16" s="9" t="s">
        <v>5</v>
      </c>
    </row>
    <row r="17" spans="1:1" ht="39">
      <c r="A17" s="10" t="s">
        <v>186</v>
      </c>
    </row>
    <row r="18" spans="1:1" ht="39">
      <c r="A18" s="10" t="s">
        <v>187</v>
      </c>
    </row>
    <row r="19" spans="1:1" ht="78">
      <c r="A19" s="10" t="s">
        <v>188</v>
      </c>
    </row>
    <row r="20" spans="1:1" ht="58.5">
      <c r="A20" s="10" t="s">
        <v>189</v>
      </c>
    </row>
    <row r="21" spans="1:1" ht="19.5">
      <c r="A21" s="9" t="s">
        <v>164</v>
      </c>
    </row>
    <row r="22" spans="1:1" ht="19.5">
      <c r="A22" s="9" t="s">
        <v>168</v>
      </c>
    </row>
    <row r="23" spans="1:1" ht="39">
      <c r="A23" s="10" t="s">
        <v>182</v>
      </c>
    </row>
    <row r="24" spans="1:1" ht="19.5">
      <c r="A24" s="10" t="s">
        <v>183</v>
      </c>
    </row>
    <row r="25" spans="1:1" ht="39">
      <c r="A25" s="10" t="s">
        <v>184</v>
      </c>
    </row>
    <row r="26" spans="1:1" ht="39">
      <c r="A26" s="10" t="s">
        <v>185</v>
      </c>
    </row>
    <row r="27" spans="1:1" ht="19.5">
      <c r="A27" s="9" t="s">
        <v>25</v>
      </c>
    </row>
    <row r="28" spans="1:1" ht="19.5">
      <c r="A28" s="9" t="s">
        <v>1077</v>
      </c>
    </row>
    <row r="29" spans="1:1" ht="19.5">
      <c r="A29" s="9" t="s">
        <v>7</v>
      </c>
    </row>
    <row r="30" spans="1:1" ht="19.5">
      <c r="A30" s="14" t="s">
        <v>8</v>
      </c>
    </row>
    <row r="31" spans="1:1" ht="39">
      <c r="A31" s="10" t="s">
        <v>1078</v>
      </c>
    </row>
    <row r="32" spans="1:1" ht="39">
      <c r="A32" s="10" t="s">
        <v>163</v>
      </c>
    </row>
    <row r="33" spans="1:1" ht="19.5">
      <c r="A33" s="14" t="s">
        <v>9</v>
      </c>
    </row>
    <row r="34" spans="1:1" ht="19.5">
      <c r="A34" s="10" t="s">
        <v>146</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41"/>
  <sheetViews>
    <sheetView topLeftCell="A28" zoomScaleNormal="100" workbookViewId="0"/>
  </sheetViews>
  <sheetFormatPr defaultRowHeight="16.5"/>
  <cols>
    <col min="1" max="1" width="93.5" customWidth="1"/>
  </cols>
  <sheetData>
    <row r="1" spans="1:3" ht="19.5">
      <c r="A1" s="12" t="s">
        <v>1004</v>
      </c>
      <c r="B1" s="1" t="s">
        <v>13</v>
      </c>
    </row>
    <row r="2" spans="1:3" ht="19.5">
      <c r="A2" s="13" t="s">
        <v>136</v>
      </c>
    </row>
    <row r="3" spans="1:3" ht="19.5">
      <c r="A3" s="13" t="s">
        <v>57</v>
      </c>
    </row>
    <row r="4" spans="1:3" ht="19.5">
      <c r="A4" s="14" t="s">
        <v>1</v>
      </c>
    </row>
    <row r="5" spans="1:3" ht="19.5">
      <c r="A5" s="108" t="s">
        <v>954</v>
      </c>
    </row>
    <row r="6" spans="1:3" ht="19.5">
      <c r="A6" s="108" t="s">
        <v>969</v>
      </c>
    </row>
    <row r="7" spans="1:3" ht="19.5">
      <c r="A7" s="108" t="s">
        <v>1005</v>
      </c>
    </row>
    <row r="8" spans="1:3" ht="19.5">
      <c r="A8" s="108" t="s">
        <v>951</v>
      </c>
    </row>
    <row r="9" spans="1:3" ht="19.5">
      <c r="A9" s="108" t="s">
        <v>1006</v>
      </c>
    </row>
    <row r="10" spans="1:3" ht="19.5">
      <c r="A10" s="109" t="s">
        <v>2</v>
      </c>
    </row>
    <row r="11" spans="1:3" ht="19.5">
      <c r="A11" s="108" t="s">
        <v>963</v>
      </c>
    </row>
    <row r="12" spans="1:3" ht="97.5">
      <c r="A12" s="106" t="s">
        <v>1007</v>
      </c>
    </row>
    <row r="13" spans="1:3" ht="19.5">
      <c r="A13" s="14" t="s">
        <v>4</v>
      </c>
      <c r="C13" s="11"/>
    </row>
    <row r="14" spans="1:3" ht="18.75">
      <c r="A14" s="17" t="s">
        <v>273</v>
      </c>
    </row>
    <row r="15" spans="1:3" ht="39">
      <c r="A15" s="10" t="s">
        <v>58</v>
      </c>
    </row>
    <row r="16" spans="1:3" ht="19.5">
      <c r="A16" s="9" t="s">
        <v>5</v>
      </c>
    </row>
    <row r="17" spans="1:1" ht="39">
      <c r="A17" s="10" t="s">
        <v>59</v>
      </c>
    </row>
    <row r="18" spans="1:1" ht="39">
      <c r="A18" s="10" t="s">
        <v>60</v>
      </c>
    </row>
    <row r="19" spans="1:1" ht="19.5">
      <c r="A19" s="10" t="s">
        <v>61</v>
      </c>
    </row>
    <row r="20" spans="1:1" ht="19.5">
      <c r="A20" s="10" t="s">
        <v>62</v>
      </c>
    </row>
    <row r="21" spans="1:1" ht="19.5">
      <c r="A21" s="10" t="s">
        <v>63</v>
      </c>
    </row>
    <row r="22" spans="1:1" ht="19.5">
      <c r="A22" s="10" t="s">
        <v>64</v>
      </c>
    </row>
    <row r="23" spans="1:1" ht="19.5">
      <c r="A23" s="10" t="s">
        <v>65</v>
      </c>
    </row>
    <row r="24" spans="1:1" ht="19.5">
      <c r="A24" s="10" t="s">
        <v>66</v>
      </c>
    </row>
    <row r="25" spans="1:1" ht="19.5">
      <c r="A25" s="10" t="s">
        <v>67</v>
      </c>
    </row>
    <row r="26" spans="1:1" ht="19.5">
      <c r="A26" s="10" t="s">
        <v>269</v>
      </c>
    </row>
    <row r="27" spans="1:1" ht="19.5">
      <c r="A27" s="10" t="s">
        <v>270</v>
      </c>
    </row>
    <row r="28" spans="1:1" ht="19.5">
      <c r="A28" s="10" t="s">
        <v>271</v>
      </c>
    </row>
    <row r="29" spans="1:1" ht="19.5">
      <c r="A29" s="9" t="s">
        <v>268</v>
      </c>
    </row>
    <row r="30" spans="1:1" ht="39">
      <c r="A30" s="10" t="s">
        <v>272</v>
      </c>
    </row>
    <row r="31" spans="1:1" ht="19.5">
      <c r="A31" s="9" t="s">
        <v>41</v>
      </c>
    </row>
    <row r="32" spans="1:1" ht="19.5">
      <c r="A32" s="9" t="s">
        <v>1084</v>
      </c>
    </row>
    <row r="33" spans="1:1" ht="19.5">
      <c r="A33" s="9" t="s">
        <v>7</v>
      </c>
    </row>
    <row r="34" spans="1:1" ht="19.5">
      <c r="A34" s="14" t="s">
        <v>8</v>
      </c>
    </row>
    <row r="35" spans="1:1" ht="39">
      <c r="A35" s="10" t="s">
        <v>1085</v>
      </c>
    </row>
    <row r="36" spans="1:1" ht="39" customHeight="1">
      <c r="A36" s="10" t="s">
        <v>267</v>
      </c>
    </row>
    <row r="37" spans="1:1" ht="19.5">
      <c r="A37" s="14" t="s">
        <v>9</v>
      </c>
    </row>
    <row r="38" spans="1:1" ht="19.5">
      <c r="A38" s="10" t="s">
        <v>42</v>
      </c>
    </row>
    <row r="39" spans="1:1" ht="19.5">
      <c r="A39" s="10" t="s">
        <v>53</v>
      </c>
    </row>
    <row r="40" spans="1:1" ht="39">
      <c r="A40" s="15" t="s">
        <v>44</v>
      </c>
    </row>
    <row r="41" spans="1:1" ht="20.25" thickBot="1">
      <c r="A41" s="16" t="s">
        <v>10</v>
      </c>
    </row>
  </sheetData>
  <phoneticPr fontId="1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3"/>
  <sheetViews>
    <sheetView topLeftCell="A19" workbookViewId="0">
      <selection activeCell="E25" sqref="E25"/>
    </sheetView>
  </sheetViews>
  <sheetFormatPr defaultRowHeight="16.5"/>
  <cols>
    <col min="1" max="1" width="93.5" customWidth="1"/>
  </cols>
  <sheetData>
    <row r="1" spans="1:3" ht="19.5">
      <c r="A1" s="12" t="s">
        <v>1008</v>
      </c>
      <c r="B1" s="1" t="s">
        <v>27</v>
      </c>
    </row>
    <row r="2" spans="1:3" ht="19.5">
      <c r="A2" s="13" t="s">
        <v>136</v>
      </c>
    </row>
    <row r="3" spans="1:3" ht="19.5">
      <c r="A3" s="13" t="s">
        <v>68</v>
      </c>
    </row>
    <row r="4" spans="1:3" ht="19.5">
      <c r="A4" s="14" t="s">
        <v>1</v>
      </c>
    </row>
    <row r="5" spans="1:3" ht="19.5">
      <c r="A5" s="108" t="s">
        <v>954</v>
      </c>
    </row>
    <row r="6" spans="1:3" ht="19.5">
      <c r="A6" s="108" t="s">
        <v>969</v>
      </c>
    </row>
    <row r="7" spans="1:3" ht="19.5">
      <c r="A7" s="108" t="s">
        <v>1005</v>
      </c>
    </row>
    <row r="8" spans="1:3" ht="19.5">
      <c r="A8" s="108" t="s">
        <v>951</v>
      </c>
    </row>
    <row r="9" spans="1:3" ht="19.5">
      <c r="A9" s="108" t="s">
        <v>1006</v>
      </c>
    </row>
    <row r="10" spans="1:3" ht="19.5">
      <c r="A10" s="109" t="s">
        <v>2</v>
      </c>
    </row>
    <row r="11" spans="1:3" ht="19.5">
      <c r="A11" s="108" t="s">
        <v>963</v>
      </c>
    </row>
    <row r="12" spans="1:3" ht="97.5">
      <c r="A12" s="106" t="s">
        <v>964</v>
      </c>
    </row>
    <row r="13" spans="1:3" ht="19.5">
      <c r="A13" s="14" t="s">
        <v>4</v>
      </c>
      <c r="C13" s="11"/>
    </row>
    <row r="14" spans="1:3" ht="37.5">
      <c r="A14" s="17" t="s">
        <v>274</v>
      </c>
    </row>
    <row r="15" spans="1:3" ht="39">
      <c r="A15" s="10" t="s">
        <v>58</v>
      </c>
    </row>
    <row r="16" spans="1:3" ht="19.5">
      <c r="A16" s="9" t="s">
        <v>5</v>
      </c>
    </row>
    <row r="17" spans="1:1" ht="58.5">
      <c r="A17" s="10" t="s">
        <v>69</v>
      </c>
    </row>
    <row r="18" spans="1:1" ht="39">
      <c r="A18" s="10" t="s">
        <v>70</v>
      </c>
    </row>
    <row r="19" spans="1:1" ht="19.5">
      <c r="A19" s="10" t="s">
        <v>71</v>
      </c>
    </row>
    <row r="20" spans="1:1" ht="58.5">
      <c r="A20" s="10" t="s">
        <v>275</v>
      </c>
    </row>
    <row r="21" spans="1:1" ht="19.5">
      <c r="A21" s="9" t="s">
        <v>276</v>
      </c>
    </row>
    <row r="22" spans="1:1" ht="58.5">
      <c r="A22" s="10" t="s">
        <v>277</v>
      </c>
    </row>
    <row r="23" spans="1:1" ht="19.5">
      <c r="A23" s="9" t="s">
        <v>72</v>
      </c>
    </row>
    <row r="24" spans="1:1" ht="19.5">
      <c r="A24" s="9" t="s">
        <v>1082</v>
      </c>
    </row>
    <row r="25" spans="1:1" ht="19.5">
      <c r="A25" s="9" t="s">
        <v>7</v>
      </c>
    </row>
    <row r="26" spans="1:1" ht="19.5">
      <c r="A26" s="14" t="s">
        <v>8</v>
      </c>
    </row>
    <row r="27" spans="1:1" ht="39">
      <c r="A27" s="10" t="s">
        <v>1083</v>
      </c>
    </row>
    <row r="28" spans="1:1" ht="39" customHeight="1">
      <c r="A28" s="10" t="s">
        <v>278</v>
      </c>
    </row>
    <row r="29" spans="1:1" ht="19.5">
      <c r="A29" s="14" t="s">
        <v>9</v>
      </c>
    </row>
    <row r="30" spans="1:1" ht="19.5">
      <c r="A30" s="10" t="s">
        <v>73</v>
      </c>
    </row>
    <row r="31" spans="1:1" ht="19.5">
      <c r="A31" s="10" t="s">
        <v>74</v>
      </c>
    </row>
    <row r="32" spans="1:1" ht="39">
      <c r="A32" s="15" t="s">
        <v>75</v>
      </c>
    </row>
    <row r="33" spans="1:1" ht="20.25" thickBot="1">
      <c r="A33" s="16" t="s">
        <v>10</v>
      </c>
    </row>
  </sheetData>
  <phoneticPr fontId="14" type="noConversion"/>
  <hyperlinks>
    <hyperlink ref="B1" location="預告統計資料發布時間表!A1" display="回發布時間表"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4"/>
  <sheetViews>
    <sheetView topLeftCell="A22" workbookViewId="0">
      <selection activeCell="A28" sqref="A28"/>
    </sheetView>
  </sheetViews>
  <sheetFormatPr defaultRowHeight="16.5"/>
  <cols>
    <col min="1" max="1" width="93.5" customWidth="1"/>
  </cols>
  <sheetData>
    <row r="1" spans="1:3" ht="19.5">
      <c r="A1" s="12" t="s">
        <v>1009</v>
      </c>
      <c r="B1" s="1" t="s">
        <v>27</v>
      </c>
    </row>
    <row r="2" spans="1:3" ht="19.5">
      <c r="A2" s="13" t="s">
        <v>136</v>
      </c>
    </row>
    <row r="3" spans="1:3" ht="19.5">
      <c r="A3" s="13" t="s">
        <v>76</v>
      </c>
    </row>
    <row r="4" spans="1:3" ht="19.5">
      <c r="A4" s="14" t="s">
        <v>1</v>
      </c>
    </row>
    <row r="5" spans="1:3" ht="19.5">
      <c r="A5" s="108" t="s">
        <v>954</v>
      </c>
    </row>
    <row r="6" spans="1:3" ht="19.5">
      <c r="A6" s="108" t="s">
        <v>969</v>
      </c>
    </row>
    <row r="7" spans="1:3" ht="19.5">
      <c r="A7" s="108" t="s">
        <v>1005</v>
      </c>
    </row>
    <row r="8" spans="1:3" ht="19.5">
      <c r="A8" s="108" t="s">
        <v>951</v>
      </c>
    </row>
    <row r="9" spans="1:3" ht="19.5">
      <c r="A9" s="108" t="s">
        <v>1006</v>
      </c>
    </row>
    <row r="10" spans="1:3" ht="19.5">
      <c r="A10" s="109" t="s">
        <v>2</v>
      </c>
    </row>
    <row r="11" spans="1:3" ht="19.5">
      <c r="A11" s="108" t="s">
        <v>963</v>
      </c>
    </row>
    <row r="12" spans="1:3" ht="97.5">
      <c r="A12" s="106" t="s">
        <v>958</v>
      </c>
    </row>
    <row r="13" spans="1:3" ht="19.5">
      <c r="A13" s="14" t="s">
        <v>4</v>
      </c>
      <c r="C13" s="11"/>
    </row>
    <row r="14" spans="1:3" ht="18.75">
      <c r="A14" s="32" t="s">
        <v>279</v>
      </c>
    </row>
    <row r="15" spans="1:3" ht="39">
      <c r="A15" s="33" t="s">
        <v>280</v>
      </c>
    </row>
    <row r="16" spans="1:3" ht="19.5">
      <c r="A16" s="31" t="s">
        <v>5</v>
      </c>
    </row>
    <row r="17" spans="1:1" ht="19.5">
      <c r="A17" s="33" t="s">
        <v>77</v>
      </c>
    </row>
    <row r="18" spans="1:1" ht="58.5">
      <c r="A18" s="33" t="s">
        <v>78</v>
      </c>
    </row>
    <row r="19" spans="1:1" ht="19.5">
      <c r="A19" s="33" t="s">
        <v>79</v>
      </c>
    </row>
    <row r="20" spans="1:1" ht="19.5">
      <c r="A20" s="33" t="s">
        <v>281</v>
      </c>
    </row>
    <row r="21" spans="1:1" ht="39">
      <c r="A21" s="33" t="s">
        <v>282</v>
      </c>
    </row>
    <row r="22" spans="1:1" ht="19.5">
      <c r="A22" s="31" t="s">
        <v>289</v>
      </c>
    </row>
    <row r="23" spans="1:1" ht="97.5">
      <c r="A23" s="33" t="s">
        <v>283</v>
      </c>
    </row>
    <row r="24" spans="1:1" ht="19.5">
      <c r="A24" s="31" t="s">
        <v>284</v>
      </c>
    </row>
    <row r="25" spans="1:1" ht="19.5">
      <c r="A25" s="31" t="s">
        <v>1086</v>
      </c>
    </row>
    <row r="26" spans="1:1" ht="19.5">
      <c r="A26" s="31" t="s">
        <v>7</v>
      </c>
    </row>
    <row r="27" spans="1:1" ht="39" customHeight="1">
      <c r="A27" s="27" t="s">
        <v>8</v>
      </c>
    </row>
    <row r="28" spans="1:1" ht="39">
      <c r="A28" s="33" t="s">
        <v>1087</v>
      </c>
    </row>
    <row r="29" spans="1:1" ht="39">
      <c r="A29" s="33" t="s">
        <v>288</v>
      </c>
    </row>
    <row r="30" spans="1:1" ht="19.5">
      <c r="A30" s="27" t="s">
        <v>9</v>
      </c>
    </row>
    <row r="31" spans="1:1" ht="19.5">
      <c r="A31" s="33" t="s">
        <v>285</v>
      </c>
    </row>
    <row r="32" spans="1:1" ht="19.5">
      <c r="A32" s="33" t="s">
        <v>286</v>
      </c>
    </row>
    <row r="33" spans="1:1" ht="39">
      <c r="A33" s="25" t="s">
        <v>287</v>
      </c>
    </row>
    <row r="34" spans="1:1" ht="20.25" thickBot="1">
      <c r="A34" s="26" t="s">
        <v>10</v>
      </c>
    </row>
  </sheetData>
  <phoneticPr fontId="14" type="noConversion"/>
  <hyperlinks>
    <hyperlink ref="B1" location="預告統計資料發布時間表!A1" display="回發布時間表"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topLeftCell="A22" workbookViewId="0">
      <selection activeCell="B1" sqref="B1"/>
    </sheetView>
  </sheetViews>
  <sheetFormatPr defaultRowHeight="16.5"/>
  <cols>
    <col min="1" max="1" width="93.5" customWidth="1"/>
  </cols>
  <sheetData>
    <row r="1" spans="1:3" ht="19.5">
      <c r="A1" s="12" t="s">
        <v>1010</v>
      </c>
      <c r="B1" s="1" t="s">
        <v>27</v>
      </c>
    </row>
    <row r="2" spans="1:3" ht="19.5">
      <c r="A2" s="13" t="s">
        <v>136</v>
      </c>
    </row>
    <row r="3" spans="1:3" ht="19.5">
      <c r="A3" s="13" t="s">
        <v>80</v>
      </c>
    </row>
    <row r="4" spans="1:3" ht="19.5">
      <c r="A4" s="14" t="s">
        <v>1</v>
      </c>
    </row>
    <row r="5" spans="1:3" ht="19.5">
      <c r="A5" s="108" t="s">
        <v>954</v>
      </c>
    </row>
    <row r="6" spans="1:3" ht="19.5">
      <c r="A6" s="108" t="s">
        <v>969</v>
      </c>
    </row>
    <row r="7" spans="1:3" ht="19.5">
      <c r="A7" s="108" t="s">
        <v>1005</v>
      </c>
    </row>
    <row r="8" spans="1:3" ht="19.5">
      <c r="A8" s="108" t="s">
        <v>951</v>
      </c>
    </row>
    <row r="9" spans="1:3" ht="19.5">
      <c r="A9" s="108" t="s">
        <v>1006</v>
      </c>
    </row>
    <row r="10" spans="1:3" ht="19.5">
      <c r="A10" s="109" t="s">
        <v>2</v>
      </c>
    </row>
    <row r="11" spans="1:3" ht="19.5">
      <c r="A11" s="108" t="s">
        <v>963</v>
      </c>
    </row>
    <row r="12" spans="1:3" ht="97.5">
      <c r="A12" s="106" t="s">
        <v>1011</v>
      </c>
    </row>
    <row r="13" spans="1:3" ht="19.5">
      <c r="A13" s="14" t="s">
        <v>4</v>
      </c>
      <c r="C13" s="11"/>
    </row>
    <row r="14" spans="1:3" ht="37.5">
      <c r="A14" s="32" t="s">
        <v>293</v>
      </c>
    </row>
    <row r="15" spans="1:3" ht="39">
      <c r="A15" s="33" t="s">
        <v>280</v>
      </c>
    </row>
    <row r="16" spans="1:3" ht="19.5">
      <c r="A16" s="31" t="s">
        <v>5</v>
      </c>
    </row>
    <row r="17" spans="1:1" ht="19.5">
      <c r="A17" s="31" t="s">
        <v>81</v>
      </c>
    </row>
    <row r="18" spans="1:1" ht="19.5">
      <c r="A18" s="31" t="s">
        <v>82</v>
      </c>
    </row>
    <row r="19" spans="1:1" ht="19.5">
      <c r="A19" s="31" t="s">
        <v>83</v>
      </c>
    </row>
    <row r="20" spans="1:1" ht="117">
      <c r="A20" s="33" t="s">
        <v>290</v>
      </c>
    </row>
    <row r="21" spans="1:1" ht="19.5">
      <c r="A21" s="31" t="s">
        <v>291</v>
      </c>
    </row>
    <row r="22" spans="1:1" ht="58.5">
      <c r="A22" s="33" t="s">
        <v>292</v>
      </c>
    </row>
    <row r="23" spans="1:1" ht="19.5">
      <c r="A23" s="31" t="s">
        <v>284</v>
      </c>
    </row>
    <row r="24" spans="1:1" ht="19.5">
      <c r="A24" s="31" t="s">
        <v>1086</v>
      </c>
    </row>
    <row r="25" spans="1:1" ht="19.5">
      <c r="A25" s="31" t="s">
        <v>7</v>
      </c>
    </row>
    <row r="26" spans="1:1" ht="19.5">
      <c r="A26" s="27" t="s">
        <v>8</v>
      </c>
    </row>
    <row r="27" spans="1:1" ht="39" customHeight="1">
      <c r="A27" s="33" t="s">
        <v>1088</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C33"/>
  <sheetViews>
    <sheetView topLeftCell="A19" workbookViewId="0"/>
  </sheetViews>
  <sheetFormatPr defaultRowHeight="16.5"/>
  <cols>
    <col min="1" max="1" width="93.5" customWidth="1"/>
  </cols>
  <sheetData>
    <row r="1" spans="1:3" ht="19.5">
      <c r="A1" s="12" t="s">
        <v>1012</v>
      </c>
      <c r="B1" s="1" t="s">
        <v>27</v>
      </c>
    </row>
    <row r="2" spans="1:3" ht="19.5">
      <c r="A2" s="13" t="s">
        <v>136</v>
      </c>
    </row>
    <row r="3" spans="1:3" ht="19.5">
      <c r="A3" s="13" t="s">
        <v>84</v>
      </c>
    </row>
    <row r="4" spans="1:3" ht="19.5">
      <c r="A4" s="14" t="s">
        <v>1</v>
      </c>
    </row>
    <row r="5" spans="1:3" ht="19.5">
      <c r="A5" s="108" t="s">
        <v>954</v>
      </c>
    </row>
    <row r="6" spans="1:3" ht="19.5">
      <c r="A6" s="108" t="s">
        <v>969</v>
      </c>
    </row>
    <row r="7" spans="1:3" ht="19.5">
      <c r="A7" s="108" t="s">
        <v>1005</v>
      </c>
    </row>
    <row r="8" spans="1:3" ht="19.5">
      <c r="A8" s="108" t="s">
        <v>951</v>
      </c>
    </row>
    <row r="9" spans="1:3" ht="19.5">
      <c r="A9" s="108" t="s">
        <v>1006</v>
      </c>
    </row>
    <row r="10" spans="1:3" ht="19.5">
      <c r="A10" s="109" t="s">
        <v>2</v>
      </c>
    </row>
    <row r="11" spans="1:3" ht="19.5">
      <c r="A11" s="108" t="s">
        <v>963</v>
      </c>
    </row>
    <row r="12" spans="1:3" ht="97.5">
      <c r="A12" s="106" t="s">
        <v>964</v>
      </c>
    </row>
    <row r="13" spans="1:3" ht="19.5">
      <c r="A13" s="14" t="s">
        <v>4</v>
      </c>
      <c r="C13" s="11"/>
    </row>
    <row r="14" spans="1:3" ht="37.5">
      <c r="A14" s="17" t="s">
        <v>294</v>
      </c>
    </row>
    <row r="15" spans="1:3" ht="39">
      <c r="A15" s="33" t="s">
        <v>280</v>
      </c>
    </row>
    <row r="16" spans="1:3" ht="19.5">
      <c r="A16" s="31" t="s">
        <v>5</v>
      </c>
    </row>
    <row r="17" spans="1:1" ht="19.5">
      <c r="A17" s="33" t="s">
        <v>298</v>
      </c>
    </row>
    <row r="18" spans="1:1" ht="19.5">
      <c r="A18" s="33" t="s">
        <v>299</v>
      </c>
    </row>
    <row r="19" spans="1:1" ht="39">
      <c r="A19" s="33" t="s">
        <v>295</v>
      </c>
    </row>
    <row r="20" spans="1:1" ht="19.5">
      <c r="A20" s="33" t="s">
        <v>296</v>
      </c>
    </row>
    <row r="21" spans="1:1" ht="19.5">
      <c r="A21" s="31" t="s">
        <v>300</v>
      </c>
    </row>
    <row r="22" spans="1:1" ht="58.5">
      <c r="A22" s="33" t="s">
        <v>297</v>
      </c>
    </row>
    <row r="23" spans="1:1" ht="19.5">
      <c r="A23" s="31" t="s">
        <v>284</v>
      </c>
    </row>
    <row r="24" spans="1:1" ht="19.5">
      <c r="A24" s="31" t="s">
        <v>1089</v>
      </c>
    </row>
    <row r="25" spans="1:1" ht="19.5">
      <c r="A25" s="31" t="s">
        <v>7</v>
      </c>
    </row>
    <row r="26" spans="1:1" ht="19.5">
      <c r="A26" s="27" t="s">
        <v>8</v>
      </c>
    </row>
    <row r="27" spans="1:1" ht="39" customHeight="1">
      <c r="A27" s="33" t="s">
        <v>1090</v>
      </c>
    </row>
    <row r="28" spans="1:1" ht="39">
      <c r="A28" s="33" t="s">
        <v>288</v>
      </c>
    </row>
    <row r="29" spans="1:1" ht="19.5">
      <c r="A29" s="27" t="s">
        <v>9</v>
      </c>
    </row>
    <row r="30" spans="1:1" ht="19.5">
      <c r="A30" s="33" t="s">
        <v>285</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E5E5FF"/>
  </sheetPr>
  <dimension ref="A1:A32"/>
  <sheetViews>
    <sheetView workbookViewId="0">
      <selection activeCell="A12" sqref="A12"/>
    </sheetView>
  </sheetViews>
  <sheetFormatPr defaultRowHeight="16.5"/>
  <cols>
    <col min="1" max="1" width="93.25" customWidth="1"/>
  </cols>
  <sheetData>
    <row r="1" spans="1:1" ht="19.5">
      <c r="A1" s="12" t="s">
        <v>394</v>
      </c>
    </row>
    <row r="2" spans="1:1" ht="19.5">
      <c r="A2" s="13" t="s">
        <v>136</v>
      </c>
    </row>
    <row r="3" spans="1:1" ht="19.5">
      <c r="A3" s="13" t="s">
        <v>371</v>
      </c>
    </row>
    <row r="4" spans="1:1" ht="19.5">
      <c r="A4" s="14" t="s">
        <v>1</v>
      </c>
    </row>
    <row r="5" spans="1:1" ht="19.5">
      <c r="A5" s="29" t="s">
        <v>233</v>
      </c>
    </row>
    <row r="6" spans="1:1" ht="19.5">
      <c r="A6" s="29" t="s">
        <v>239</v>
      </c>
    </row>
    <row r="7" spans="1:1" ht="19.5">
      <c r="A7" s="30" t="s">
        <v>234</v>
      </c>
    </row>
    <row r="8" spans="1:1" ht="19.5">
      <c r="A8" s="30" t="s">
        <v>235</v>
      </c>
    </row>
    <row r="9" spans="1:1" ht="19.5">
      <c r="A9" s="30" t="s">
        <v>236</v>
      </c>
    </row>
    <row r="10" spans="1:1" ht="19.5">
      <c r="A10" s="28" t="s">
        <v>2</v>
      </c>
    </row>
    <row r="11" spans="1:1" ht="19.5">
      <c r="A11" s="29" t="s">
        <v>240</v>
      </c>
    </row>
    <row r="12" spans="1:1" ht="78">
      <c r="A12" s="10" t="s">
        <v>940</v>
      </c>
    </row>
    <row r="13" spans="1:1" ht="19.5">
      <c r="A13" s="40" t="s">
        <v>4</v>
      </c>
    </row>
    <row r="14" spans="1:1" ht="39">
      <c r="A14" s="39" t="s">
        <v>372</v>
      </c>
    </row>
    <row r="15" spans="1:1" ht="39">
      <c r="A15" s="39" t="s">
        <v>373</v>
      </c>
    </row>
    <row r="16" spans="1:1" ht="19.5">
      <c r="A16" s="41" t="s">
        <v>5</v>
      </c>
    </row>
    <row r="17" spans="1:1" ht="351">
      <c r="A17" s="39" t="s">
        <v>374</v>
      </c>
    </row>
    <row r="18" spans="1:1" ht="370.5">
      <c r="A18" s="39" t="s">
        <v>375</v>
      </c>
    </row>
    <row r="19" spans="1:1" ht="97.5">
      <c r="A19" s="39" t="s">
        <v>376</v>
      </c>
    </row>
    <row r="20" spans="1:1" ht="19.5">
      <c r="A20" s="41" t="s">
        <v>377</v>
      </c>
    </row>
    <row r="21" spans="1:1" ht="78">
      <c r="A21" s="39" t="s">
        <v>378</v>
      </c>
    </row>
    <row r="22" spans="1:1" ht="19.5">
      <c r="A22" s="41" t="s">
        <v>379</v>
      </c>
    </row>
    <row r="23" spans="1:1" ht="19.5">
      <c r="A23" s="41" t="s">
        <v>380</v>
      </c>
    </row>
    <row r="24" spans="1:1" ht="19.5">
      <c r="A24" s="41" t="s">
        <v>7</v>
      </c>
    </row>
    <row r="25" spans="1:1" ht="19.5">
      <c r="A25" s="40" t="s">
        <v>8</v>
      </c>
    </row>
    <row r="26" spans="1:1" ht="39">
      <c r="A26" s="39" t="s">
        <v>382</v>
      </c>
    </row>
    <row r="27" spans="1:1" ht="39">
      <c r="A27" s="39" t="s">
        <v>383</v>
      </c>
    </row>
    <row r="28" spans="1:1" ht="19.5">
      <c r="A28" s="40" t="s">
        <v>9</v>
      </c>
    </row>
    <row r="29" spans="1:1" ht="19.5">
      <c r="A29" s="39" t="s">
        <v>384</v>
      </c>
    </row>
    <row r="30" spans="1:1" ht="58.5">
      <c r="A30" s="39" t="s">
        <v>381</v>
      </c>
    </row>
    <row r="31" spans="1:1" ht="39">
      <c r="A31" s="38" t="s">
        <v>287</v>
      </c>
    </row>
    <row r="32" spans="1:1" ht="20.25" thickBot="1">
      <c r="A32" s="37" t="s">
        <v>10</v>
      </c>
    </row>
  </sheetData>
  <phoneticPr fontId="14"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5" tint="0.39997558519241921"/>
  </sheetPr>
  <dimension ref="A1:B31"/>
  <sheetViews>
    <sheetView topLeftCell="A13" workbookViewId="0">
      <selection activeCell="A13" sqref="A1:XFD1048576"/>
    </sheetView>
  </sheetViews>
  <sheetFormatPr defaultColWidth="8.75" defaultRowHeight="16.5"/>
  <cols>
    <col min="1" max="1" width="93.625" customWidth="1"/>
  </cols>
  <sheetData>
    <row r="1" spans="1:2" ht="19.5">
      <c r="A1" s="114" t="s">
        <v>1013</v>
      </c>
      <c r="B1" s="115" t="s">
        <v>13</v>
      </c>
    </row>
    <row r="2" spans="1:2" ht="19.5">
      <c r="A2" s="110" t="s">
        <v>190</v>
      </c>
    </row>
    <row r="3" spans="1:2" ht="19.5">
      <c r="A3" s="110" t="s">
        <v>142</v>
      </c>
    </row>
    <row r="4" spans="1:2" ht="19.5">
      <c r="A4" s="27" t="s">
        <v>1</v>
      </c>
    </row>
    <row r="5" spans="1:2" ht="19.5">
      <c r="A5" s="120" t="s">
        <v>954</v>
      </c>
    </row>
    <row r="6" spans="1:2" ht="19.5">
      <c r="A6" s="120" t="s">
        <v>960</v>
      </c>
    </row>
    <row r="7" spans="1:2" ht="19.5">
      <c r="A7" s="120" t="s">
        <v>986</v>
      </c>
    </row>
    <row r="8" spans="1:2" ht="19.5">
      <c r="A8" s="120" t="s">
        <v>951</v>
      </c>
    </row>
    <row r="9" spans="1:2" ht="19.5">
      <c r="A9" s="120" t="s">
        <v>987</v>
      </c>
    </row>
    <row r="10" spans="1:2" ht="19.5">
      <c r="A10" s="121" t="s">
        <v>2</v>
      </c>
    </row>
    <row r="11" spans="1:2" ht="19.5">
      <c r="A11" s="120" t="s">
        <v>963</v>
      </c>
    </row>
    <row r="12" spans="1:2" ht="97.5">
      <c r="A12" s="118" t="s">
        <v>1014</v>
      </c>
    </row>
    <row r="13" spans="1:2" ht="19.5">
      <c r="A13" s="27" t="s">
        <v>4</v>
      </c>
    </row>
    <row r="14" spans="1:2" ht="37.5">
      <c r="A14" s="32" t="s">
        <v>301</v>
      </c>
    </row>
    <row r="15" spans="1:2" ht="19.5">
      <c r="A15" s="33" t="s">
        <v>302</v>
      </c>
    </row>
    <row r="16" spans="1:2" ht="19.5">
      <c r="A16" s="31" t="s">
        <v>5</v>
      </c>
    </row>
    <row r="17" spans="1:1" ht="39">
      <c r="A17" s="33" t="s">
        <v>143</v>
      </c>
    </row>
    <row r="18" spans="1:1" ht="39">
      <c r="A18" s="33" t="s">
        <v>144</v>
      </c>
    </row>
    <row r="19" spans="1:1" ht="19.5">
      <c r="A19" s="33" t="s">
        <v>306</v>
      </c>
    </row>
    <row r="20" spans="1:1" ht="39">
      <c r="A20" s="33" t="s">
        <v>303</v>
      </c>
    </row>
    <row r="21" spans="1:1" ht="19.5">
      <c r="A21" s="33" t="s">
        <v>284</v>
      </c>
    </row>
    <row r="22" spans="1:1" ht="19.5">
      <c r="A22" s="33" t="s">
        <v>1071</v>
      </c>
    </row>
    <row r="23" spans="1:1" ht="19.5">
      <c r="A23" s="33" t="s">
        <v>7</v>
      </c>
    </row>
    <row r="24" spans="1:1" ht="19.5">
      <c r="A24" s="27" t="s">
        <v>8</v>
      </c>
    </row>
    <row r="25" spans="1:1" ht="39">
      <c r="A25" s="33" t="s">
        <v>1072</v>
      </c>
    </row>
    <row r="26" spans="1:1" ht="39">
      <c r="A26" s="33" t="s">
        <v>304</v>
      </c>
    </row>
    <row r="27" spans="1:1" ht="19.5">
      <c r="A27" s="27" t="s">
        <v>9</v>
      </c>
    </row>
    <row r="28" spans="1:1" ht="19.5">
      <c r="A28" s="33" t="s">
        <v>305</v>
      </c>
    </row>
    <row r="29" spans="1:1" ht="19.5">
      <c r="A29" s="33" t="s">
        <v>286</v>
      </c>
    </row>
    <row r="30" spans="1:1" ht="39">
      <c r="A30" s="25" t="s">
        <v>287</v>
      </c>
    </row>
    <row r="31" spans="1:1" ht="20.25" thickBot="1">
      <c r="A31" s="26"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7"/>
  <sheetViews>
    <sheetView topLeftCell="A31" workbookViewId="0"/>
  </sheetViews>
  <sheetFormatPr defaultRowHeight="16.5"/>
  <cols>
    <col min="1" max="1" width="93.625" customWidth="1"/>
  </cols>
  <sheetData>
    <row r="1" spans="1:2" ht="19.5">
      <c r="A1" s="12" t="s">
        <v>1015</v>
      </c>
      <c r="B1" s="1" t="s">
        <v>13</v>
      </c>
    </row>
    <row r="2" spans="1:2" ht="19.5">
      <c r="A2" s="21" t="s">
        <v>191</v>
      </c>
    </row>
    <row r="3" spans="1:2" ht="19.5">
      <c r="A3" s="13" t="s">
        <v>145</v>
      </c>
    </row>
    <row r="4" spans="1:2" ht="19.5">
      <c r="A4" s="14" t="s">
        <v>1</v>
      </c>
    </row>
    <row r="5" spans="1:2" ht="19.5">
      <c r="A5" s="108" t="s">
        <v>954</v>
      </c>
    </row>
    <row r="6" spans="1:2" ht="19.5">
      <c r="A6" s="108" t="s">
        <v>960</v>
      </c>
    </row>
    <row r="7" spans="1:2" ht="19.5">
      <c r="A7" s="108" t="s">
        <v>961</v>
      </c>
    </row>
    <row r="8" spans="1:2" ht="19.5">
      <c r="A8" s="108" t="s">
        <v>951</v>
      </c>
    </row>
    <row r="9" spans="1:2" ht="19.5">
      <c r="A9" s="108" t="s">
        <v>962</v>
      </c>
    </row>
    <row r="10" spans="1:2" ht="19.5">
      <c r="A10" s="109" t="s">
        <v>2</v>
      </c>
    </row>
    <row r="11" spans="1:2" ht="19.5">
      <c r="A11" s="108" t="s">
        <v>963</v>
      </c>
    </row>
    <row r="12" spans="1:2" ht="97.5">
      <c r="A12" s="106" t="s">
        <v>973</v>
      </c>
    </row>
    <row r="13" spans="1:2" ht="19.5">
      <c r="A13" s="14" t="s">
        <v>4</v>
      </c>
    </row>
    <row r="14" spans="1:2" ht="37.5">
      <c r="A14" s="32" t="s">
        <v>307</v>
      </c>
    </row>
    <row r="15" spans="1:2" ht="19.5">
      <c r="A15" s="33" t="s">
        <v>308</v>
      </c>
    </row>
    <row r="16" spans="1:2" ht="19.5">
      <c r="A16" s="31" t="s">
        <v>5</v>
      </c>
    </row>
    <row r="17" spans="1:1" ht="19.5">
      <c r="A17" s="31" t="s">
        <v>309</v>
      </c>
    </row>
    <row r="18" spans="1:1" ht="39">
      <c r="A18" s="33" t="s">
        <v>310</v>
      </c>
    </row>
    <row r="19" spans="1:1" ht="39">
      <c r="A19" s="33" t="s">
        <v>311</v>
      </c>
    </row>
    <row r="20" spans="1:1" ht="19.5">
      <c r="A20" s="31" t="s">
        <v>312</v>
      </c>
    </row>
    <row r="21" spans="1:1" ht="19.5">
      <c r="A21" s="31" t="s">
        <v>313</v>
      </c>
    </row>
    <row r="22" spans="1:1" ht="19.5">
      <c r="A22" s="31" t="s">
        <v>314</v>
      </c>
    </row>
    <row r="23" spans="1:1" ht="19.5">
      <c r="A23" s="33" t="s">
        <v>315</v>
      </c>
    </row>
    <row r="24" spans="1:1" ht="19.5">
      <c r="A24" s="33" t="s">
        <v>316</v>
      </c>
    </row>
    <row r="25" spans="1:1" ht="19.5">
      <c r="A25" s="33" t="s">
        <v>317</v>
      </c>
    </row>
    <row r="26" spans="1:1" ht="97.5">
      <c r="A26" s="33" t="s">
        <v>318</v>
      </c>
    </row>
    <row r="27" spans="1:1" ht="19.5">
      <c r="A27" s="33" t="s">
        <v>284</v>
      </c>
    </row>
    <row r="28" spans="1:1" ht="19.5">
      <c r="A28" s="33" t="s">
        <v>319</v>
      </c>
    </row>
    <row r="29" spans="1:1" ht="19.5">
      <c r="A29" s="33" t="s">
        <v>7</v>
      </c>
    </row>
    <row r="30" spans="1:1" ht="19.5">
      <c r="A30" s="27" t="s">
        <v>8</v>
      </c>
    </row>
    <row r="31" spans="1:1" ht="39">
      <c r="A31" s="33" t="s">
        <v>323</v>
      </c>
    </row>
    <row r="32" spans="1:1" ht="39">
      <c r="A32" s="33" t="s">
        <v>321</v>
      </c>
    </row>
    <row r="33" spans="1:1" ht="19.5">
      <c r="A33" s="27" t="s">
        <v>9</v>
      </c>
    </row>
    <row r="34" spans="1:1" ht="19.5">
      <c r="A34" s="33" t="s">
        <v>322</v>
      </c>
    </row>
    <row r="35" spans="1:1" ht="19.5">
      <c r="A35" s="33" t="s">
        <v>286</v>
      </c>
    </row>
    <row r="36" spans="1:1" ht="39">
      <c r="A36" s="25" t="s">
        <v>287</v>
      </c>
    </row>
    <row r="37" spans="1:1" ht="20.25" thickBot="1">
      <c r="A37" s="2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topLeftCell="A25" workbookViewId="0"/>
  </sheetViews>
  <sheetFormatPr defaultRowHeight="16.5"/>
  <cols>
    <col min="1" max="1" width="93.625" customWidth="1"/>
  </cols>
  <sheetData>
    <row r="1" spans="1:2" ht="19.5">
      <c r="A1" s="12" t="s">
        <v>1016</v>
      </c>
      <c r="B1" s="1" t="s">
        <v>13</v>
      </c>
    </row>
    <row r="2" spans="1:2" ht="19.5">
      <c r="A2" s="21" t="s">
        <v>191</v>
      </c>
    </row>
    <row r="3" spans="1:2" ht="19.5">
      <c r="A3" s="13" t="s">
        <v>147</v>
      </c>
    </row>
    <row r="4" spans="1:2" ht="19.5">
      <c r="A4" s="14" t="s">
        <v>1</v>
      </c>
    </row>
    <row r="5" spans="1:2" ht="19.5">
      <c r="A5" s="108" t="s">
        <v>954</v>
      </c>
    </row>
    <row r="6" spans="1:2" ht="19.5">
      <c r="A6" s="108" t="s">
        <v>960</v>
      </c>
    </row>
    <row r="7" spans="1:2" ht="19.5">
      <c r="A7" s="108" t="s">
        <v>961</v>
      </c>
    </row>
    <row r="8" spans="1:2" ht="19.5">
      <c r="A8" s="108" t="s">
        <v>951</v>
      </c>
    </row>
    <row r="9" spans="1:2" ht="19.5">
      <c r="A9" s="108" t="s">
        <v>962</v>
      </c>
    </row>
    <row r="10" spans="1:2" ht="19.5">
      <c r="A10" s="109" t="s">
        <v>2</v>
      </c>
    </row>
    <row r="11" spans="1:2" ht="19.5">
      <c r="A11" s="108" t="s">
        <v>963</v>
      </c>
    </row>
    <row r="12" spans="1:2" ht="97.5">
      <c r="A12" s="106" t="s">
        <v>1017</v>
      </c>
    </row>
    <row r="13" spans="1:2" ht="19.5">
      <c r="A13" s="14" t="s">
        <v>4</v>
      </c>
    </row>
    <row r="14" spans="1:2" ht="37.5">
      <c r="A14" s="17" t="s">
        <v>324</v>
      </c>
    </row>
    <row r="15" spans="1:2" ht="19.5">
      <c r="A15" s="10" t="s">
        <v>325</v>
      </c>
    </row>
    <row r="16" spans="1:2" ht="19.5">
      <c r="A16" s="9" t="s">
        <v>5</v>
      </c>
    </row>
    <row r="17" spans="1:1" ht="39">
      <c r="A17" s="10" t="s">
        <v>326</v>
      </c>
    </row>
    <row r="18" spans="1:1" ht="58.5">
      <c r="A18" s="19" t="s">
        <v>327</v>
      </c>
    </row>
    <row r="19" spans="1:1" ht="39">
      <c r="A19" s="33" t="s">
        <v>328</v>
      </c>
    </row>
    <row r="20" spans="1:1" ht="39">
      <c r="A20" s="33" t="s">
        <v>329</v>
      </c>
    </row>
    <row r="21" spans="1:1" ht="19.5">
      <c r="A21" s="10" t="s">
        <v>330</v>
      </c>
    </row>
    <row r="22" spans="1:1" ht="39">
      <c r="A22" s="10" t="s">
        <v>331</v>
      </c>
    </row>
    <row r="23" spans="1:1" ht="19.5">
      <c r="A23" s="10" t="s">
        <v>284</v>
      </c>
    </row>
    <row r="24" spans="1:1" ht="19.5">
      <c r="A24" s="33" t="s">
        <v>319</v>
      </c>
    </row>
    <row r="25" spans="1:1" ht="19.5">
      <c r="A25" s="10" t="s">
        <v>7</v>
      </c>
    </row>
    <row r="26" spans="1:1" ht="19.5">
      <c r="A26" s="14" t="s">
        <v>8</v>
      </c>
    </row>
    <row r="27" spans="1:1" ht="39">
      <c r="A27" s="10" t="s">
        <v>323</v>
      </c>
    </row>
    <row r="28" spans="1:1" ht="39">
      <c r="A28" s="10" t="s">
        <v>332</v>
      </c>
    </row>
    <row r="29" spans="1:1" ht="19.5">
      <c r="A29" s="14" t="s">
        <v>9</v>
      </c>
    </row>
    <row r="30" spans="1:1" ht="19.5">
      <c r="A30" s="10" t="s">
        <v>322</v>
      </c>
    </row>
    <row r="31" spans="1:1" ht="19.5">
      <c r="A31" s="10" t="s">
        <v>286</v>
      </c>
    </row>
    <row r="32" spans="1:1" ht="39">
      <c r="A32" s="15" t="s">
        <v>287</v>
      </c>
    </row>
    <row r="33" spans="1:1" ht="20.25" thickBot="1">
      <c r="A33" s="16"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C43"/>
  <sheetViews>
    <sheetView workbookViewId="0">
      <selection activeCell="B1" sqref="B1"/>
    </sheetView>
  </sheetViews>
  <sheetFormatPr defaultColWidth="9" defaultRowHeight="16.5"/>
  <cols>
    <col min="1" max="1" width="100.625" customWidth="1"/>
  </cols>
  <sheetData>
    <row r="1" spans="1:3" ht="19.5">
      <c r="A1" s="12" t="s">
        <v>634</v>
      </c>
      <c r="B1" s="1" t="s">
        <v>635</v>
      </c>
    </row>
    <row r="2" spans="1:3" ht="19.5">
      <c r="A2" s="13" t="s">
        <v>636</v>
      </c>
    </row>
    <row r="3" spans="1:3" ht="19.5">
      <c r="A3" s="13" t="s">
        <v>637</v>
      </c>
    </row>
    <row r="4" spans="1:3" ht="19.5">
      <c r="A4" s="14" t="s">
        <v>1</v>
      </c>
    </row>
    <row r="5" spans="1:3" ht="19.5">
      <c r="A5" s="9" t="s">
        <v>638</v>
      </c>
    </row>
    <row r="6" spans="1:3" ht="19.5">
      <c r="A6" s="9" t="s">
        <v>639</v>
      </c>
    </row>
    <row r="7" spans="1:3" ht="19.5">
      <c r="A7" s="24" t="s">
        <v>640</v>
      </c>
    </row>
    <row r="8" spans="1:3" ht="19.5">
      <c r="A8" s="24" t="s">
        <v>641</v>
      </c>
    </row>
    <row r="9" spans="1:3" ht="19.5">
      <c r="A9" s="24" t="s">
        <v>642</v>
      </c>
    </row>
    <row r="10" spans="1:3" ht="19.5">
      <c r="A10" s="14" t="s">
        <v>2</v>
      </c>
    </row>
    <row r="11" spans="1:3" ht="19.5">
      <c r="A11" s="9" t="s">
        <v>643</v>
      </c>
    </row>
    <row r="12" spans="1:3" ht="78">
      <c r="A12" s="10" t="s">
        <v>940</v>
      </c>
    </row>
    <row r="13" spans="1:3" ht="19.5">
      <c r="A13" s="14" t="s">
        <v>4</v>
      </c>
      <c r="C13" s="11"/>
    </row>
    <row r="14" spans="1:3" ht="19.5">
      <c r="A14" s="10" t="s">
        <v>644</v>
      </c>
    </row>
    <row r="15" spans="1:3" ht="19.5">
      <c r="A15" s="10" t="s">
        <v>645</v>
      </c>
    </row>
    <row r="16" spans="1:3" ht="19.5">
      <c r="A16" s="9" t="s">
        <v>5</v>
      </c>
    </row>
    <row r="17" spans="1:1" ht="117">
      <c r="A17" s="19" t="s">
        <v>646</v>
      </c>
    </row>
    <row r="18" spans="1:1" ht="39">
      <c r="A18" s="19" t="s">
        <v>647</v>
      </c>
    </row>
    <row r="19" spans="1:1" ht="39">
      <c r="A19" s="19" t="s">
        <v>648</v>
      </c>
    </row>
    <row r="20" spans="1:1" ht="39">
      <c r="A20" s="19" t="s">
        <v>649</v>
      </c>
    </row>
    <row r="21" spans="1:1" ht="39">
      <c r="A21" s="19" t="s">
        <v>650</v>
      </c>
    </row>
    <row r="22" spans="1:1" ht="58.5">
      <c r="A22" s="19" t="s">
        <v>651</v>
      </c>
    </row>
    <row r="23" spans="1:1" ht="19.5">
      <c r="A23" s="19" t="s">
        <v>652</v>
      </c>
    </row>
    <row r="24" spans="1:1" ht="58.5">
      <c r="A24" s="19" t="s">
        <v>653</v>
      </c>
    </row>
    <row r="25" spans="1:1" ht="39">
      <c r="A25" s="19" t="s">
        <v>654</v>
      </c>
    </row>
    <row r="26" spans="1:1" ht="19.5">
      <c r="A26" s="19" t="s">
        <v>655</v>
      </c>
    </row>
    <row r="27" spans="1:1" ht="19.5">
      <c r="A27" s="19" t="s">
        <v>656</v>
      </c>
    </row>
    <row r="28" spans="1:1" ht="19.5">
      <c r="A28" s="19" t="s">
        <v>657</v>
      </c>
    </row>
    <row r="29" spans="1:1" ht="78">
      <c r="A29" s="19" t="s">
        <v>658</v>
      </c>
    </row>
    <row r="30" spans="1:1" ht="19.5">
      <c r="A30" s="19" t="s">
        <v>659</v>
      </c>
    </row>
    <row r="31" spans="1:1" ht="19.5">
      <c r="A31" s="9" t="s">
        <v>660</v>
      </c>
    </row>
    <row r="32" spans="1:1" ht="78">
      <c r="A32" s="33" t="s">
        <v>661</v>
      </c>
    </row>
    <row r="33" spans="1:1" ht="19.5">
      <c r="A33" s="31" t="s">
        <v>662</v>
      </c>
    </row>
    <row r="34" spans="1:1" ht="19.5">
      <c r="A34" s="31" t="s">
        <v>663</v>
      </c>
    </row>
    <row r="35" spans="1:1" ht="19.5">
      <c r="A35" s="31" t="s">
        <v>7</v>
      </c>
    </row>
    <row r="36" spans="1:1" ht="19.5">
      <c r="A36" s="27" t="s">
        <v>8</v>
      </c>
    </row>
    <row r="37" spans="1:1" ht="39">
      <c r="A37" s="33" t="s">
        <v>664</v>
      </c>
    </row>
    <row r="38" spans="1:1" ht="39">
      <c r="A38" s="33" t="s">
        <v>665</v>
      </c>
    </row>
    <row r="39" spans="1:1" ht="19.5">
      <c r="A39" s="27" t="s">
        <v>666</v>
      </c>
    </row>
    <row r="40" spans="1:1" ht="19.5">
      <c r="A40" s="33" t="s">
        <v>667</v>
      </c>
    </row>
    <row r="41" spans="1:1" ht="19.5">
      <c r="A41" s="33" t="s">
        <v>668</v>
      </c>
    </row>
    <row r="42" spans="1:1" ht="39">
      <c r="A42" s="25" t="s">
        <v>669</v>
      </c>
    </row>
    <row r="43" spans="1:1" ht="20.25" thickBot="1">
      <c r="A43"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33"/>
  <sheetViews>
    <sheetView workbookViewId="0"/>
  </sheetViews>
  <sheetFormatPr defaultRowHeight="16.5"/>
  <cols>
    <col min="1" max="1" width="93.625" customWidth="1"/>
  </cols>
  <sheetData>
    <row r="1" spans="1:2" ht="19.5">
      <c r="A1" s="12" t="s">
        <v>1018</v>
      </c>
      <c r="B1" s="1" t="s">
        <v>13</v>
      </c>
    </row>
    <row r="2" spans="1:2" ht="19.5">
      <c r="A2" s="21" t="s">
        <v>191</v>
      </c>
    </row>
    <row r="3" spans="1:2" ht="19.5">
      <c r="A3" s="13" t="s">
        <v>149</v>
      </c>
    </row>
    <row r="4" spans="1:2" ht="19.5">
      <c r="A4" s="14" t="s">
        <v>1</v>
      </c>
    </row>
    <row r="5" spans="1:2" ht="19.5">
      <c r="A5" s="108" t="s">
        <v>954</v>
      </c>
    </row>
    <row r="6" spans="1:2" ht="19.5">
      <c r="A6" s="108" t="s">
        <v>960</v>
      </c>
    </row>
    <row r="7" spans="1:2" ht="19.5">
      <c r="A7" s="108" t="s">
        <v>961</v>
      </c>
    </row>
    <row r="8" spans="1:2" ht="19.5">
      <c r="A8" s="108" t="s">
        <v>951</v>
      </c>
    </row>
    <row r="9" spans="1:2" ht="19.5">
      <c r="A9" s="108" t="s">
        <v>962</v>
      </c>
    </row>
    <row r="10" spans="1:2" ht="19.5">
      <c r="A10" s="109" t="s">
        <v>2</v>
      </c>
    </row>
    <row r="11" spans="1:2" ht="19.5">
      <c r="A11" s="108" t="s">
        <v>963</v>
      </c>
    </row>
    <row r="12" spans="1:2" ht="97.5">
      <c r="A12" s="106" t="s">
        <v>1017</v>
      </c>
    </row>
    <row r="13" spans="1:2" ht="19.5">
      <c r="A13" s="14" t="s">
        <v>4</v>
      </c>
    </row>
    <row r="14" spans="1:2" ht="37.5">
      <c r="A14" s="17" t="s">
        <v>335</v>
      </c>
    </row>
    <row r="15" spans="1:2" ht="19.5">
      <c r="A15" s="33" t="s">
        <v>325</v>
      </c>
    </row>
    <row r="16" spans="1:2" ht="19.5">
      <c r="A16" s="31" t="s">
        <v>5</v>
      </c>
    </row>
    <row r="17" spans="1:1" ht="39">
      <c r="A17" s="33" t="s">
        <v>150</v>
      </c>
    </row>
    <row r="18" spans="1:1" ht="58.5">
      <c r="A18" s="33" t="s">
        <v>333</v>
      </c>
    </row>
    <row r="19" spans="1:1" ht="39">
      <c r="A19" s="33" t="s">
        <v>328</v>
      </c>
    </row>
    <row r="20" spans="1:1" ht="39">
      <c r="A20" s="33" t="s">
        <v>329</v>
      </c>
    </row>
    <row r="21" spans="1:1" ht="19.5">
      <c r="A21" s="33" t="s">
        <v>330</v>
      </c>
    </row>
    <row r="22" spans="1:1" ht="39">
      <c r="A22" s="33" t="s">
        <v>331</v>
      </c>
    </row>
    <row r="23" spans="1:1" ht="19.5">
      <c r="A23" s="33" t="s">
        <v>284</v>
      </c>
    </row>
    <row r="24" spans="1:1" ht="19.5">
      <c r="A24" s="33" t="s">
        <v>319</v>
      </c>
    </row>
    <row r="25" spans="1:1" ht="19.5">
      <c r="A25" s="33" t="s">
        <v>7</v>
      </c>
    </row>
    <row r="26" spans="1:1" ht="19.5">
      <c r="A26" s="27" t="s">
        <v>8</v>
      </c>
    </row>
    <row r="27" spans="1:1" ht="39">
      <c r="A27" s="33" t="s">
        <v>323</v>
      </c>
    </row>
    <row r="28" spans="1:1" ht="39">
      <c r="A28" s="33" t="s">
        <v>321</v>
      </c>
    </row>
    <row r="29" spans="1:1" ht="19.5">
      <c r="A29" s="27" t="s">
        <v>9</v>
      </c>
    </row>
    <row r="30" spans="1:1" ht="19.5">
      <c r="A30" s="33" t="s">
        <v>334</v>
      </c>
    </row>
    <row r="31" spans="1:1" ht="19.5">
      <c r="A31" s="33" t="s">
        <v>286</v>
      </c>
    </row>
    <row r="32" spans="1:1" ht="39">
      <c r="A32" s="25" t="s">
        <v>287</v>
      </c>
    </row>
    <row r="33" spans="1:1" ht="20.25" thickBot="1">
      <c r="A33" s="2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1:B44"/>
  <sheetViews>
    <sheetView topLeftCell="A37" workbookViewId="0"/>
  </sheetViews>
  <sheetFormatPr defaultRowHeight="16.5"/>
  <cols>
    <col min="1" max="1" width="93.625" customWidth="1"/>
  </cols>
  <sheetData>
    <row r="1" spans="1:2" ht="39">
      <c r="A1" s="22" t="s">
        <v>1019</v>
      </c>
      <c r="B1" s="1" t="s">
        <v>13</v>
      </c>
    </row>
    <row r="2" spans="1:2" ht="19.5">
      <c r="A2" s="21" t="s">
        <v>191</v>
      </c>
    </row>
    <row r="3" spans="1:2" ht="19.5">
      <c r="A3" s="23" t="s">
        <v>151</v>
      </c>
    </row>
    <row r="4" spans="1:2" ht="19.5">
      <c r="A4" s="14" t="s">
        <v>1</v>
      </c>
    </row>
    <row r="5" spans="1:2" ht="19.5">
      <c r="A5" s="108" t="s">
        <v>954</v>
      </c>
    </row>
    <row r="6" spans="1:2" ht="19.5">
      <c r="A6" s="108" t="s">
        <v>960</v>
      </c>
    </row>
    <row r="7" spans="1:2" ht="19.5">
      <c r="A7" s="108" t="s">
        <v>961</v>
      </c>
    </row>
    <row r="8" spans="1:2" ht="19.5">
      <c r="A8" s="108" t="s">
        <v>951</v>
      </c>
    </row>
    <row r="9" spans="1:2" ht="19.5">
      <c r="A9" s="108" t="s">
        <v>962</v>
      </c>
    </row>
    <row r="10" spans="1:2" ht="19.5">
      <c r="A10" s="109" t="s">
        <v>2</v>
      </c>
    </row>
    <row r="11" spans="1:2" ht="19.5">
      <c r="A11" s="108" t="s">
        <v>963</v>
      </c>
    </row>
    <row r="12" spans="1:2" ht="97.5">
      <c r="A12" s="106" t="s">
        <v>1017</v>
      </c>
    </row>
    <row r="13" spans="1:2" ht="19.5">
      <c r="A13" s="14" t="s">
        <v>4</v>
      </c>
    </row>
    <row r="14" spans="1:2" ht="37.5">
      <c r="A14" s="17" t="s">
        <v>336</v>
      </c>
    </row>
    <row r="15" spans="1:2" ht="19.5">
      <c r="A15" s="10" t="s">
        <v>337</v>
      </c>
    </row>
    <row r="16" spans="1:2" ht="19.5">
      <c r="A16" s="9" t="s">
        <v>5</v>
      </c>
    </row>
    <row r="17" spans="1:1" ht="19.5">
      <c r="A17" s="19" t="s">
        <v>338</v>
      </c>
    </row>
    <row r="18" spans="1:1" ht="19.5">
      <c r="A18" s="19" t="s">
        <v>339</v>
      </c>
    </row>
    <row r="19" spans="1:1" ht="39">
      <c r="A19" s="19" t="s">
        <v>340</v>
      </c>
    </row>
    <row r="20" spans="1:1" ht="19.5">
      <c r="A20" s="19" t="s">
        <v>341</v>
      </c>
    </row>
    <row r="21" spans="1:1" ht="39">
      <c r="A21" s="19" t="s">
        <v>342</v>
      </c>
    </row>
    <row r="22" spans="1:1" ht="19.5">
      <c r="A22" s="19" t="s">
        <v>343</v>
      </c>
    </row>
    <row r="23" spans="1:1" ht="58.5">
      <c r="A23" s="19" t="s">
        <v>344</v>
      </c>
    </row>
    <row r="24" spans="1:1" ht="19.5">
      <c r="A24" s="19" t="s">
        <v>345</v>
      </c>
    </row>
    <row r="25" spans="1:1" ht="19.5">
      <c r="A25" s="19" t="s">
        <v>346</v>
      </c>
    </row>
    <row r="26" spans="1:1" ht="58.5">
      <c r="A26" s="19" t="s">
        <v>347</v>
      </c>
    </row>
    <row r="27" spans="1:1" ht="39">
      <c r="A27" s="19" t="s">
        <v>348</v>
      </c>
    </row>
    <row r="28" spans="1:1" ht="58.5">
      <c r="A28" s="19" t="s">
        <v>349</v>
      </c>
    </row>
    <row r="29" spans="1:1" ht="19.5">
      <c r="A29" s="19" t="s">
        <v>350</v>
      </c>
    </row>
    <row r="30" spans="1:1" ht="39">
      <c r="A30" s="19" t="s">
        <v>351</v>
      </c>
    </row>
    <row r="31" spans="1:1" ht="19.5">
      <c r="A31" s="19" t="s">
        <v>352</v>
      </c>
    </row>
    <row r="32" spans="1:1" ht="19.5">
      <c r="A32" s="10" t="s">
        <v>355</v>
      </c>
    </row>
    <row r="33" spans="1:1" ht="39">
      <c r="A33" s="10" t="s">
        <v>353</v>
      </c>
    </row>
    <row r="34" spans="1:1" ht="19.5">
      <c r="A34" s="10" t="s">
        <v>284</v>
      </c>
    </row>
    <row r="35" spans="1:1" ht="19.5">
      <c r="A35" s="10" t="s">
        <v>319</v>
      </c>
    </row>
    <row r="36" spans="1:1" ht="19.5">
      <c r="A36" s="10" t="s">
        <v>7</v>
      </c>
    </row>
    <row r="37" spans="1:1" ht="19.5">
      <c r="A37" s="14" t="s">
        <v>8</v>
      </c>
    </row>
    <row r="38" spans="1:1" ht="58.5">
      <c r="A38" s="10" t="s">
        <v>320</v>
      </c>
    </row>
    <row r="39" spans="1:1" ht="39">
      <c r="A39" s="10" t="s">
        <v>321</v>
      </c>
    </row>
    <row r="40" spans="1:1" ht="19.5">
      <c r="A40" s="14" t="s">
        <v>9</v>
      </c>
    </row>
    <row r="41" spans="1:1" ht="39">
      <c r="A41" s="10" t="s">
        <v>354</v>
      </c>
    </row>
    <row r="42" spans="1:1" ht="19.5">
      <c r="A42" s="10" t="s">
        <v>286</v>
      </c>
    </row>
    <row r="43" spans="1:1" ht="39">
      <c r="A43" s="15" t="s">
        <v>287</v>
      </c>
    </row>
    <row r="44" spans="1:1" ht="20.25" thickBot="1">
      <c r="A44" s="16" t="s">
        <v>10</v>
      </c>
    </row>
  </sheetData>
  <phoneticPr fontId="14" type="noConversion"/>
  <hyperlinks>
    <hyperlink ref="B1" location="預告統計資料發布時間表!A1" display="回發布時間表"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DDFFF9"/>
  </sheetPr>
  <dimension ref="A1:B34"/>
  <sheetViews>
    <sheetView topLeftCell="A37" zoomScaleNormal="100" workbookViewId="0">
      <selection activeCell="A28" sqref="A28"/>
    </sheetView>
  </sheetViews>
  <sheetFormatPr defaultRowHeight="16.5"/>
  <cols>
    <col min="1" max="1" width="93.625" customWidth="1"/>
  </cols>
  <sheetData>
    <row r="1" spans="1:2" ht="19.5">
      <c r="A1" s="12" t="s">
        <v>1020</v>
      </c>
      <c r="B1" s="1" t="s">
        <v>13</v>
      </c>
    </row>
    <row r="2" spans="1:2" ht="19.5">
      <c r="A2" s="21" t="s">
        <v>194</v>
      </c>
    </row>
    <row r="3" spans="1:2" ht="19.5">
      <c r="A3" s="13" t="s">
        <v>195</v>
      </c>
    </row>
    <row r="4" spans="1:2" ht="19.5">
      <c r="A4" s="14" t="s">
        <v>1</v>
      </c>
    </row>
    <row r="5" spans="1:2" ht="19.5">
      <c r="A5" s="108" t="s">
        <v>954</v>
      </c>
    </row>
    <row r="6" spans="1:2" ht="19.5">
      <c r="A6" s="108" t="s">
        <v>1021</v>
      </c>
    </row>
    <row r="7" spans="1:2" ht="19.5">
      <c r="A7" s="108" t="s">
        <v>1022</v>
      </c>
    </row>
    <row r="8" spans="1:2" ht="19.5">
      <c r="A8" s="108" t="s">
        <v>951</v>
      </c>
    </row>
    <row r="9" spans="1:2" ht="19.5">
      <c r="A9" s="108" t="s">
        <v>1023</v>
      </c>
    </row>
    <row r="10" spans="1:2" ht="19.5">
      <c r="A10" s="109" t="s">
        <v>2</v>
      </c>
    </row>
    <row r="11" spans="1:2" ht="19.5">
      <c r="A11" s="108" t="s">
        <v>963</v>
      </c>
    </row>
    <row r="12" spans="1:2" ht="97.5">
      <c r="A12" s="106" t="s">
        <v>958</v>
      </c>
    </row>
    <row r="13" spans="1:2" ht="19.5">
      <c r="A13" s="14" t="s">
        <v>4</v>
      </c>
    </row>
    <row r="14" spans="1:2" ht="37.5">
      <c r="A14" s="32" t="s">
        <v>360</v>
      </c>
    </row>
    <row r="15" spans="1:2" ht="19.5">
      <c r="A15" s="33" t="s">
        <v>359</v>
      </c>
    </row>
    <row r="16" spans="1:2" ht="19.5">
      <c r="A16" s="9" t="s">
        <v>5</v>
      </c>
    </row>
    <row r="17" spans="1:1" ht="39">
      <c r="A17" s="19" t="s">
        <v>197</v>
      </c>
    </row>
    <row r="18" spans="1:1" ht="19.5">
      <c r="A18" s="19" t="s">
        <v>199</v>
      </c>
    </row>
    <row r="19" spans="1:1" ht="39">
      <c r="A19" s="19" t="s">
        <v>198</v>
      </c>
    </row>
    <row r="20" spans="1:1" ht="39">
      <c r="A20" s="19" t="s">
        <v>200</v>
      </c>
    </row>
    <row r="21" spans="1:1" ht="19.5">
      <c r="A21" s="19" t="s">
        <v>201</v>
      </c>
    </row>
    <row r="22" spans="1:1" ht="19.5">
      <c r="A22" s="10" t="s">
        <v>148</v>
      </c>
    </row>
    <row r="23" spans="1:1" ht="39">
      <c r="A23" s="10" t="s">
        <v>196</v>
      </c>
    </row>
    <row r="24" spans="1:1" ht="19.5">
      <c r="A24" s="10" t="s">
        <v>25</v>
      </c>
    </row>
    <row r="25" spans="1:1" ht="19.5">
      <c r="A25" s="33" t="s">
        <v>1036</v>
      </c>
    </row>
    <row r="26" spans="1:1" ht="19.5">
      <c r="A26" s="10" t="s">
        <v>358</v>
      </c>
    </row>
    <row r="27" spans="1:1" ht="19.5">
      <c r="A27" s="14" t="s">
        <v>8</v>
      </c>
    </row>
    <row r="28" spans="1:1" ht="39">
      <c r="A28" s="33" t="s">
        <v>1037</v>
      </c>
    </row>
    <row r="29" spans="1:1" ht="39">
      <c r="A29" s="10" t="s">
        <v>357</v>
      </c>
    </row>
    <row r="30" spans="1:1" ht="19.5">
      <c r="A30" s="14" t="s">
        <v>9</v>
      </c>
    </row>
    <row r="31" spans="1:1" ht="78">
      <c r="A31" s="10" t="s">
        <v>356</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5" tint="0.39997558519241921"/>
  </sheetPr>
  <dimension ref="A1:B32"/>
  <sheetViews>
    <sheetView workbookViewId="0">
      <selection activeCell="B1" sqref="B1"/>
    </sheetView>
  </sheetViews>
  <sheetFormatPr defaultRowHeight="16.5"/>
  <cols>
    <col min="1" max="1" width="97.5" customWidth="1"/>
  </cols>
  <sheetData>
    <row r="1" spans="1:2" ht="19.5">
      <c r="A1" s="12" t="s">
        <v>1024</v>
      </c>
      <c r="B1" s="1" t="s">
        <v>13</v>
      </c>
    </row>
    <row r="2" spans="1:2" ht="19.5">
      <c r="A2" s="21" t="s">
        <v>204</v>
      </c>
    </row>
    <row r="3" spans="1:2" ht="19.5">
      <c r="A3" s="13" t="s">
        <v>203</v>
      </c>
    </row>
    <row r="4" spans="1:2" ht="19.5">
      <c r="A4" s="14" t="s">
        <v>1</v>
      </c>
    </row>
    <row r="5" spans="1:2" ht="19.5">
      <c r="A5" s="108" t="s">
        <v>954</v>
      </c>
    </row>
    <row r="6" spans="1:2" ht="19.5">
      <c r="A6" s="108" t="s">
        <v>1021</v>
      </c>
    </row>
    <row r="7" spans="1:2" ht="19.5">
      <c r="A7" s="108" t="s">
        <v>1022</v>
      </c>
    </row>
    <row r="8" spans="1:2" ht="19.5">
      <c r="A8" s="108" t="s">
        <v>951</v>
      </c>
    </row>
    <row r="9" spans="1:2" ht="19.5">
      <c r="A9" s="108" t="s">
        <v>1023</v>
      </c>
    </row>
    <row r="10" spans="1:2" ht="19.5">
      <c r="A10" s="109" t="s">
        <v>2</v>
      </c>
    </row>
    <row r="11" spans="1:2" ht="19.5">
      <c r="A11" s="108" t="s">
        <v>963</v>
      </c>
    </row>
    <row r="12" spans="1:2" ht="97.5">
      <c r="A12" s="106" t="s">
        <v>1025</v>
      </c>
    </row>
    <row r="13" spans="1:2" ht="19.5">
      <c r="A13" s="14" t="s">
        <v>4</v>
      </c>
    </row>
    <row r="14" spans="1:2" ht="18.75">
      <c r="A14" s="34" t="s">
        <v>367</v>
      </c>
    </row>
    <row r="15" spans="1:2" ht="19.5">
      <c r="A15" s="19" t="s">
        <v>361</v>
      </c>
    </row>
    <row r="16" spans="1:2" ht="19.5">
      <c r="A16" s="35" t="s">
        <v>5</v>
      </c>
    </row>
    <row r="17" spans="1:1" ht="19.5">
      <c r="A17" s="34" t="s">
        <v>362</v>
      </c>
    </row>
    <row r="18" spans="1:1" ht="37.5">
      <c r="A18" s="34" t="s">
        <v>363</v>
      </c>
    </row>
    <row r="19" spans="1:1" ht="18.75">
      <c r="A19" s="34" t="s">
        <v>364</v>
      </c>
    </row>
    <row r="20" spans="1:1" ht="19.5">
      <c r="A20" s="19" t="s">
        <v>6</v>
      </c>
    </row>
    <row r="21" spans="1:1" ht="19.5">
      <c r="A21" s="19" t="s">
        <v>365</v>
      </c>
    </row>
    <row r="22" spans="1:1" ht="19.5">
      <c r="A22" s="19" t="s">
        <v>284</v>
      </c>
    </row>
    <row r="23" spans="1:1" ht="19.5">
      <c r="A23" s="33" t="s">
        <v>1038</v>
      </c>
    </row>
    <row r="24" spans="1:1" ht="19.5">
      <c r="A24" s="19" t="s">
        <v>7</v>
      </c>
    </row>
    <row r="25" spans="1:1" ht="19.5">
      <c r="A25" s="36" t="s">
        <v>8</v>
      </c>
    </row>
    <row r="26" spans="1:1" ht="39">
      <c r="A26" s="33" t="s">
        <v>1039</v>
      </c>
    </row>
    <row r="27" spans="1:1" ht="39">
      <c r="A27" s="19" t="s">
        <v>304</v>
      </c>
    </row>
    <row r="28" spans="1:1" ht="19.5">
      <c r="A28" s="36" t="s">
        <v>9</v>
      </c>
    </row>
    <row r="29" spans="1:1" ht="58.5">
      <c r="A29" s="19" t="s">
        <v>366</v>
      </c>
    </row>
    <row r="30" spans="1:1" ht="19.5">
      <c r="A30" s="10" t="s">
        <v>286</v>
      </c>
    </row>
    <row r="31" spans="1:1" ht="39">
      <c r="A31" s="15" t="s">
        <v>287</v>
      </c>
    </row>
    <row r="32" spans="1:1" ht="20.25" thickBot="1">
      <c r="A32" s="16" t="s">
        <v>10</v>
      </c>
    </row>
  </sheetData>
  <phoneticPr fontId="5" type="noConversion"/>
  <hyperlinks>
    <hyperlink ref="B1" location="預告統計資料發布時間表!A1" display="回發布時間表"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9F51-AD42-4581-A495-B8CC926A1DD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01" t="s">
        <v>1092</v>
      </c>
      <c r="B1" s="701"/>
      <c r="C1" s="701"/>
      <c r="D1" s="701"/>
      <c r="E1" s="124"/>
      <c r="F1" s="125"/>
      <c r="G1" s="125"/>
      <c r="H1" s="125"/>
      <c r="I1" s="125"/>
      <c r="J1" s="126" t="s">
        <v>1093</v>
      </c>
      <c r="K1" s="127" t="s">
        <v>1094</v>
      </c>
      <c r="L1" s="1" t="s">
        <v>13</v>
      </c>
    </row>
    <row r="2" spans="1:12" ht="19.5">
      <c r="A2" s="702" t="s">
        <v>1095</v>
      </c>
      <c r="B2" s="702"/>
      <c r="C2" s="702"/>
      <c r="D2" s="702"/>
      <c r="E2" s="128" t="s">
        <v>1096</v>
      </c>
      <c r="F2" s="129"/>
      <c r="G2" s="129"/>
      <c r="H2" s="129"/>
      <c r="I2" s="129"/>
      <c r="J2" s="126" t="s">
        <v>1097</v>
      </c>
      <c r="K2" s="130" t="s">
        <v>1098</v>
      </c>
    </row>
    <row r="3" spans="1:12" ht="32.25">
      <c r="A3" s="703" t="s">
        <v>1099</v>
      </c>
      <c r="B3" s="704"/>
      <c r="C3" s="704"/>
      <c r="D3" s="704"/>
      <c r="E3" s="704"/>
      <c r="F3" s="704"/>
      <c r="G3" s="704"/>
      <c r="H3" s="704"/>
      <c r="I3" s="704"/>
      <c r="J3" s="704"/>
      <c r="K3" s="704"/>
    </row>
    <row r="4" spans="1:12" ht="19.5">
      <c r="A4" s="131"/>
      <c r="B4" s="131"/>
      <c r="C4" s="131"/>
      <c r="D4" s="131"/>
      <c r="E4" s="132" t="s">
        <v>1100</v>
      </c>
      <c r="F4" s="133"/>
      <c r="G4" s="134" t="s">
        <v>1101</v>
      </c>
      <c r="H4" s="125"/>
      <c r="I4" s="133"/>
      <c r="J4" s="133"/>
      <c r="K4" s="135" t="s">
        <v>1102</v>
      </c>
    </row>
    <row r="5" spans="1:12" ht="19.5">
      <c r="A5" s="692" t="s">
        <v>1103</v>
      </c>
      <c r="B5" s="693"/>
      <c r="C5" s="693"/>
      <c r="D5" s="693"/>
      <c r="E5" s="694"/>
      <c r="F5" s="699" t="s">
        <v>1104</v>
      </c>
      <c r="G5" s="700"/>
      <c r="H5" s="137" t="s">
        <v>1105</v>
      </c>
      <c r="I5" s="138" t="s">
        <v>1106</v>
      </c>
      <c r="J5" s="137" t="s">
        <v>1107</v>
      </c>
      <c r="K5" s="139" t="s">
        <v>1108</v>
      </c>
    </row>
    <row r="6" spans="1:12" ht="19.5">
      <c r="A6" s="695"/>
      <c r="B6" s="695"/>
      <c r="C6" s="695"/>
      <c r="D6" s="695"/>
      <c r="E6" s="696"/>
      <c r="F6" s="126" t="s">
        <v>1109</v>
      </c>
      <c r="G6" s="126" t="s">
        <v>1110</v>
      </c>
      <c r="H6" s="126" t="s">
        <v>1109</v>
      </c>
      <c r="I6" s="126" t="s">
        <v>1110</v>
      </c>
      <c r="J6" s="126" t="s">
        <v>1109</v>
      </c>
      <c r="K6" s="136" t="s">
        <v>1110</v>
      </c>
    </row>
    <row r="7" spans="1:12" ht="17.25">
      <c r="A7" s="140"/>
      <c r="B7" s="141" t="s">
        <v>1111</v>
      </c>
      <c r="C7" s="140"/>
      <c r="D7" s="140"/>
      <c r="E7" s="140"/>
      <c r="F7" s="142">
        <f t="shared" ref="F7:G13" si="0">H7+J7</f>
        <v>64318930</v>
      </c>
      <c r="G7" s="142">
        <f t="shared" si="0"/>
        <v>373626363</v>
      </c>
      <c r="H7" s="142">
        <f>H8+H18+H19+H20+H21+H22+H25+H31+H34+H35+H36</f>
        <v>41016695</v>
      </c>
      <c r="I7" s="142">
        <f>I8+I18+I19+I20+I21+I22+I25+I31+I34+I35+I36</f>
        <v>273616169</v>
      </c>
      <c r="J7" s="142">
        <f>J8+J18+J19+J20+J21+J22+J25+J31+J34+J35+J36</f>
        <v>23302235</v>
      </c>
      <c r="K7" s="142">
        <f>K8+K18+K19+K20+K21+K22+K25+K31+K34+K35+K36</f>
        <v>100010194</v>
      </c>
    </row>
    <row r="8" spans="1:12" ht="17.25">
      <c r="A8" s="143"/>
      <c r="B8" s="143"/>
      <c r="C8" s="144" t="s">
        <v>1112</v>
      </c>
      <c r="D8" s="143"/>
      <c r="E8" s="143"/>
      <c r="F8" s="142">
        <f t="shared" si="0"/>
        <v>11392011</v>
      </c>
      <c r="G8" s="142">
        <f t="shared" si="0"/>
        <v>162952078</v>
      </c>
      <c r="H8" s="142">
        <f>H9+H10+H11+H12+H13+H16+H17</f>
        <v>11392011</v>
      </c>
      <c r="I8" s="142">
        <f>I9+I10+I11+I12+I13+I16+I17</f>
        <v>162952078</v>
      </c>
      <c r="J8" s="142">
        <f>J9+J10+J11+J12+J13+J16+J17</f>
        <v>0</v>
      </c>
      <c r="K8" s="142">
        <f>K9+K10+K11+K12+K13+K16+K17</f>
        <v>0</v>
      </c>
    </row>
    <row r="9" spans="1:12" ht="17.25">
      <c r="A9" s="143"/>
      <c r="B9" s="143"/>
      <c r="C9" s="144"/>
      <c r="D9" s="143" t="s">
        <v>1113</v>
      </c>
      <c r="E9" s="140"/>
      <c r="F9" s="142">
        <f t="shared" si="0"/>
        <v>22647</v>
      </c>
      <c r="G9" s="142">
        <f t="shared" si="0"/>
        <v>5989430</v>
      </c>
      <c r="H9" s="142">
        <v>22647</v>
      </c>
      <c r="I9" s="142">
        <v>5989430</v>
      </c>
      <c r="J9" s="142"/>
      <c r="K9" s="145"/>
    </row>
    <row r="10" spans="1:12" ht="17.25">
      <c r="A10" s="143"/>
      <c r="B10" s="143"/>
      <c r="C10" s="144"/>
      <c r="D10" s="143" t="s">
        <v>1114</v>
      </c>
      <c r="E10" s="143"/>
      <c r="F10" s="142">
        <f t="shared" si="0"/>
        <v>32463</v>
      </c>
      <c r="G10" s="142">
        <f t="shared" si="0"/>
        <v>391515</v>
      </c>
      <c r="H10" s="142">
        <v>32463</v>
      </c>
      <c r="I10" s="142">
        <v>391515</v>
      </c>
      <c r="J10" s="142"/>
      <c r="K10" s="145"/>
    </row>
    <row r="11" spans="1:12" ht="17.25">
      <c r="A11" s="143"/>
      <c r="B11" s="143"/>
      <c r="C11" s="144"/>
      <c r="D11" s="143" t="s">
        <v>1115</v>
      </c>
      <c r="E11" s="143"/>
      <c r="F11" s="142">
        <f t="shared" si="0"/>
        <v>17601</v>
      </c>
      <c r="G11" s="142">
        <f t="shared" si="0"/>
        <v>686235</v>
      </c>
      <c r="H11" s="142">
        <v>17601</v>
      </c>
      <c r="I11" s="142">
        <v>686235</v>
      </c>
      <c r="J11" s="142"/>
      <c r="K11" s="145"/>
    </row>
    <row r="12" spans="1:12" ht="17.25">
      <c r="A12" s="143"/>
      <c r="B12" s="143"/>
      <c r="C12" s="144"/>
      <c r="D12" s="143" t="s">
        <v>1116</v>
      </c>
      <c r="E12" s="143"/>
      <c r="F12" s="142">
        <f t="shared" si="0"/>
        <v>0</v>
      </c>
      <c r="G12" s="142">
        <f t="shared" si="0"/>
        <v>5900892</v>
      </c>
      <c r="H12" s="142">
        <v>0</v>
      </c>
      <c r="I12" s="142">
        <v>5900892</v>
      </c>
      <c r="J12" s="142"/>
      <c r="K12" s="145"/>
    </row>
    <row r="13" spans="1:12" ht="17.25">
      <c r="A13" s="143"/>
      <c r="B13" s="143"/>
      <c r="C13" s="144"/>
      <c r="D13" s="143" t="s">
        <v>1117</v>
      </c>
      <c r="E13" s="143"/>
      <c r="F13" s="142">
        <f t="shared" si="0"/>
        <v>902384</v>
      </c>
      <c r="G13" s="142">
        <f t="shared" si="0"/>
        <v>2265064</v>
      </c>
      <c r="H13" s="142">
        <f>SUM(H14:H15)</f>
        <v>902384</v>
      </c>
      <c r="I13" s="142">
        <f>SUM(I14:I15)</f>
        <v>2265064</v>
      </c>
      <c r="J13" s="142">
        <f>SUM(J14:J15)</f>
        <v>0</v>
      </c>
      <c r="K13" s="142">
        <f>SUM(K14:K15)</f>
        <v>0</v>
      </c>
    </row>
    <row r="14" spans="1:12" ht="17.25">
      <c r="A14" s="143"/>
      <c r="B14" s="143"/>
      <c r="C14" s="144"/>
      <c r="D14" s="143"/>
      <c r="E14" s="143" t="s">
        <v>1118</v>
      </c>
      <c r="F14" s="142"/>
      <c r="G14" s="142"/>
      <c r="H14" s="142"/>
      <c r="I14" s="142"/>
      <c r="J14" s="142"/>
      <c r="K14" s="145"/>
    </row>
    <row r="15" spans="1:12" ht="17.25">
      <c r="A15" s="143"/>
      <c r="B15" s="143"/>
      <c r="C15" s="144"/>
      <c r="D15" s="143"/>
      <c r="E15" s="143" t="s">
        <v>1119</v>
      </c>
      <c r="F15" s="142">
        <f>H15+J15</f>
        <v>902384</v>
      </c>
      <c r="G15" s="142">
        <f>I15+K15</f>
        <v>2265064</v>
      </c>
      <c r="H15" s="142">
        <v>902384</v>
      </c>
      <c r="I15" s="142">
        <v>2265064</v>
      </c>
      <c r="J15" s="142"/>
      <c r="K15" s="145"/>
    </row>
    <row r="16" spans="1:12" ht="17.25">
      <c r="A16" s="143"/>
      <c r="B16" s="143"/>
      <c r="C16" s="144"/>
      <c r="D16" s="143" t="s">
        <v>1120</v>
      </c>
      <c r="E16" s="143"/>
      <c r="F16" s="142">
        <f>H16+J16</f>
        <v>10416916</v>
      </c>
      <c r="G16" s="142">
        <f>I16+K16</f>
        <v>147718942</v>
      </c>
      <c r="H16" s="142">
        <v>10416916</v>
      </c>
      <c r="I16" s="142">
        <v>147718942</v>
      </c>
      <c r="J16" s="142"/>
      <c r="K16" s="145"/>
    </row>
    <row r="17" spans="1:11" ht="17.25">
      <c r="A17" s="143"/>
      <c r="B17" s="143"/>
      <c r="C17" s="144"/>
      <c r="D17" s="143" t="s">
        <v>1121</v>
      </c>
      <c r="E17" s="143"/>
      <c r="F17" s="142"/>
      <c r="G17" s="142"/>
      <c r="H17" s="142"/>
      <c r="I17" s="142"/>
      <c r="J17" s="142"/>
      <c r="K17" s="145"/>
    </row>
    <row r="18" spans="1:11" ht="17.25">
      <c r="A18" s="143"/>
      <c r="B18" s="143"/>
      <c r="C18" s="146" t="s">
        <v>1122</v>
      </c>
      <c r="D18" s="143"/>
      <c r="E18" s="143"/>
      <c r="F18" s="142"/>
      <c r="G18" s="142"/>
      <c r="H18" s="142"/>
      <c r="I18" s="142"/>
      <c r="J18" s="142"/>
      <c r="K18" s="145"/>
    </row>
    <row r="19" spans="1:11" ht="17.25">
      <c r="A19" s="143"/>
      <c r="B19" s="143"/>
      <c r="C19" s="146" t="s">
        <v>1123</v>
      </c>
      <c r="D19" s="143"/>
      <c r="E19" s="143"/>
      <c r="F19" s="142">
        <f>H19+J19</f>
        <v>1286</v>
      </c>
      <c r="G19" s="142">
        <f>I19+K19</f>
        <v>211295</v>
      </c>
      <c r="H19" s="142">
        <v>1286</v>
      </c>
      <c r="I19" s="142">
        <v>211295</v>
      </c>
      <c r="J19" s="142"/>
      <c r="K19" s="145"/>
    </row>
    <row r="20" spans="1:11" ht="17.25">
      <c r="A20" s="143"/>
      <c r="B20" s="143"/>
      <c r="C20" s="146" t="s">
        <v>1124</v>
      </c>
      <c r="D20" s="143"/>
      <c r="E20" s="143"/>
      <c r="F20" s="142">
        <f>H20+J20</f>
        <v>1034895</v>
      </c>
      <c r="G20" s="142">
        <f>I20+K20</f>
        <v>11420237</v>
      </c>
      <c r="H20" s="142">
        <v>1034895</v>
      </c>
      <c r="I20" s="142">
        <v>11420237</v>
      </c>
      <c r="J20" s="142"/>
      <c r="K20" s="145"/>
    </row>
    <row r="21" spans="1:11" ht="17.25">
      <c r="A21" s="143"/>
      <c r="B21" s="143"/>
      <c r="C21" s="146" t="s">
        <v>1125</v>
      </c>
      <c r="D21" s="143"/>
      <c r="E21" s="143"/>
      <c r="F21" s="142"/>
      <c r="G21" s="142"/>
      <c r="H21" s="142"/>
      <c r="I21" s="142"/>
      <c r="J21" s="142"/>
      <c r="K21" s="145"/>
    </row>
    <row r="22" spans="1:11" ht="17.25">
      <c r="A22" s="143"/>
      <c r="B22" s="143"/>
      <c r="C22" s="146" t="s">
        <v>1126</v>
      </c>
      <c r="D22" s="143"/>
      <c r="E22" s="143"/>
      <c r="F22" s="142">
        <f t="shared" ref="F22:G24" si="1">H22+J22</f>
        <v>36867</v>
      </c>
      <c r="G22" s="142">
        <f t="shared" si="1"/>
        <v>5601141</v>
      </c>
      <c r="H22" s="142">
        <f>SUM(H23:H24)</f>
        <v>36867</v>
      </c>
      <c r="I22" s="142">
        <f>SUM(I23:I24)</f>
        <v>5601141</v>
      </c>
      <c r="J22" s="142">
        <f>SUM(J23:J24)</f>
        <v>0</v>
      </c>
      <c r="K22" s="142">
        <f>SUM(K23:K24)</f>
        <v>0</v>
      </c>
    </row>
    <row r="23" spans="1:11" ht="17.25">
      <c r="A23" s="143"/>
      <c r="B23" s="143"/>
      <c r="C23" s="140"/>
      <c r="D23" s="146" t="s">
        <v>1127</v>
      </c>
      <c r="E23" s="143"/>
      <c r="F23" s="142">
        <f t="shared" si="1"/>
        <v>24167</v>
      </c>
      <c r="G23" s="142">
        <f t="shared" si="1"/>
        <v>5238261</v>
      </c>
      <c r="H23" s="142">
        <v>24167</v>
      </c>
      <c r="I23" s="142">
        <v>5238261</v>
      </c>
      <c r="J23" s="142"/>
      <c r="K23" s="145"/>
    </row>
    <row r="24" spans="1:11" ht="17.25">
      <c r="A24" s="143"/>
      <c r="B24" s="143"/>
      <c r="C24" s="143"/>
      <c r="D24" s="143" t="s">
        <v>1128</v>
      </c>
      <c r="E24" s="143"/>
      <c r="F24" s="142">
        <f t="shared" si="1"/>
        <v>12700</v>
      </c>
      <c r="G24" s="142">
        <f t="shared" si="1"/>
        <v>362880</v>
      </c>
      <c r="H24" s="142">
        <v>12700</v>
      </c>
      <c r="I24" s="142">
        <v>362880</v>
      </c>
      <c r="J24" s="142"/>
      <c r="K24" s="145"/>
    </row>
    <row r="25" spans="1:11" ht="17.25">
      <c r="A25" s="143"/>
      <c r="B25" s="143"/>
      <c r="C25" s="143" t="s">
        <v>1129</v>
      </c>
      <c r="D25" s="143"/>
      <c r="E25" s="143"/>
      <c r="F25" s="142"/>
      <c r="G25" s="142"/>
      <c r="H25" s="142"/>
      <c r="I25" s="142"/>
      <c r="J25" s="142"/>
      <c r="K25" s="145"/>
    </row>
    <row r="26" spans="1:11" ht="17.25">
      <c r="A26" s="143"/>
      <c r="B26" s="143"/>
      <c r="C26" s="143"/>
      <c r="D26" s="143" t="s">
        <v>1130</v>
      </c>
      <c r="E26" s="143"/>
      <c r="F26" s="142"/>
      <c r="G26" s="142"/>
      <c r="H26" s="142"/>
      <c r="I26" s="142"/>
      <c r="J26" s="142"/>
      <c r="K26" s="145"/>
    </row>
    <row r="27" spans="1:11" ht="17.25">
      <c r="A27" s="143"/>
      <c r="B27" s="143"/>
      <c r="C27" s="143"/>
      <c r="D27" s="143" t="s">
        <v>1131</v>
      </c>
      <c r="E27" s="143"/>
      <c r="F27" s="142"/>
      <c r="G27" s="142"/>
      <c r="H27" s="142"/>
      <c r="I27" s="142"/>
      <c r="J27" s="142"/>
      <c r="K27" s="145"/>
    </row>
    <row r="28" spans="1:11" ht="17.25">
      <c r="A28" s="143"/>
      <c r="B28" s="143"/>
      <c r="C28" s="143"/>
      <c r="D28" s="143" t="s">
        <v>1132</v>
      </c>
      <c r="E28" s="143"/>
      <c r="F28" s="142"/>
      <c r="G28" s="142"/>
      <c r="H28" s="142"/>
      <c r="I28" s="142"/>
      <c r="J28" s="142"/>
      <c r="K28" s="145"/>
    </row>
    <row r="29" spans="1:11" ht="19.5">
      <c r="A29" s="692" t="s">
        <v>1103</v>
      </c>
      <c r="B29" s="693"/>
      <c r="C29" s="693"/>
      <c r="D29" s="693"/>
      <c r="E29" s="694"/>
      <c r="F29" s="699" t="s">
        <v>1104</v>
      </c>
      <c r="G29" s="700"/>
      <c r="H29" s="137" t="s">
        <v>1105</v>
      </c>
      <c r="I29" s="138" t="s">
        <v>1106</v>
      </c>
      <c r="J29" s="137" t="s">
        <v>1107</v>
      </c>
      <c r="K29" s="139" t="s">
        <v>1108</v>
      </c>
    </row>
    <row r="30" spans="1:11" ht="19.5">
      <c r="A30" s="695"/>
      <c r="B30" s="695"/>
      <c r="C30" s="695"/>
      <c r="D30" s="695"/>
      <c r="E30" s="696"/>
      <c r="F30" s="126" t="s">
        <v>1109</v>
      </c>
      <c r="G30" s="126" t="s">
        <v>1110</v>
      </c>
      <c r="H30" s="126" t="s">
        <v>1109</v>
      </c>
      <c r="I30" s="126" t="s">
        <v>1110</v>
      </c>
      <c r="J30" s="126" t="s">
        <v>1109</v>
      </c>
      <c r="K30" s="136" t="s">
        <v>1110</v>
      </c>
    </row>
    <row r="31" spans="1:11" ht="17.25">
      <c r="A31" s="143"/>
      <c r="B31" s="143"/>
      <c r="C31" s="143" t="s">
        <v>1133</v>
      </c>
      <c r="D31" s="143"/>
      <c r="E31" s="143"/>
      <c r="F31" s="142">
        <f>H31+J31</f>
        <v>51621944</v>
      </c>
      <c r="G31" s="142">
        <f>I31+K31</f>
        <v>190431033</v>
      </c>
      <c r="H31" s="142">
        <f>SUM(H32:H33)</f>
        <v>28319709</v>
      </c>
      <c r="I31" s="142">
        <f>SUM(I32:I33)</f>
        <v>90461447</v>
      </c>
      <c r="J31" s="142">
        <f>SUM(J32:J33)</f>
        <v>23302235</v>
      </c>
      <c r="K31" s="142">
        <f>SUM(K32:K33)</f>
        <v>99969586</v>
      </c>
    </row>
    <row r="32" spans="1:11" ht="17.25">
      <c r="A32" s="143"/>
      <c r="B32" s="143"/>
      <c r="C32" s="143"/>
      <c r="D32" s="143" t="s">
        <v>1134</v>
      </c>
      <c r="E32" s="143"/>
      <c r="F32" s="142">
        <f>H32+J32</f>
        <v>51621944</v>
      </c>
      <c r="G32" s="142">
        <f>I32+K32</f>
        <v>190431033</v>
      </c>
      <c r="H32" s="142">
        <v>28319709</v>
      </c>
      <c r="I32" s="142">
        <v>90461447</v>
      </c>
      <c r="J32" s="142">
        <v>23302235</v>
      </c>
      <c r="K32" s="145">
        <v>99969586</v>
      </c>
    </row>
    <row r="33" spans="1:11" ht="17.25">
      <c r="A33" s="143"/>
      <c r="B33" s="143"/>
      <c r="C33" s="143"/>
      <c r="D33" s="143" t="s">
        <v>1135</v>
      </c>
      <c r="E33" s="143"/>
      <c r="F33" s="142"/>
      <c r="G33" s="142"/>
      <c r="H33" s="142"/>
      <c r="I33" s="142"/>
      <c r="J33" s="142"/>
      <c r="K33" s="145"/>
    </row>
    <row r="34" spans="1:11" ht="17.25">
      <c r="A34" s="143"/>
      <c r="B34" s="143"/>
      <c r="C34" s="143" t="s">
        <v>1136</v>
      </c>
      <c r="D34" s="143"/>
      <c r="E34" s="143"/>
      <c r="F34" s="142">
        <f>H34+J34</f>
        <v>0</v>
      </c>
      <c r="G34" s="142">
        <f>I34+K34</f>
        <v>722220</v>
      </c>
      <c r="H34" s="142">
        <v>0</v>
      </c>
      <c r="I34" s="142">
        <v>722220</v>
      </c>
      <c r="J34" s="142"/>
      <c r="K34" s="145"/>
    </row>
    <row r="35" spans="1:11" ht="17.25">
      <c r="A35" s="143"/>
      <c r="B35" s="143"/>
      <c r="C35" s="143" t="s">
        <v>1137</v>
      </c>
      <c r="D35" s="143"/>
      <c r="E35" s="143"/>
      <c r="F35" s="142"/>
      <c r="G35" s="142"/>
      <c r="H35" s="142"/>
      <c r="I35" s="142"/>
      <c r="J35" s="142"/>
      <c r="K35" s="145"/>
    </row>
    <row r="36" spans="1:11" ht="17.25">
      <c r="A36" s="143"/>
      <c r="B36" s="143"/>
      <c r="C36" s="143" t="s">
        <v>1138</v>
      </c>
      <c r="D36" s="143"/>
      <c r="E36" s="143"/>
      <c r="F36" s="142">
        <f>H36+J36</f>
        <v>231927</v>
      </c>
      <c r="G36" s="142">
        <f>I36+K36</f>
        <v>2288359</v>
      </c>
      <c r="H36" s="142">
        <v>231927</v>
      </c>
      <c r="I36" s="142">
        <v>2247751</v>
      </c>
      <c r="J36" s="142">
        <v>0</v>
      </c>
      <c r="K36" s="145">
        <v>40608</v>
      </c>
    </row>
    <row r="37" spans="1:11" ht="17.25">
      <c r="A37" s="143"/>
      <c r="B37" s="143" t="s">
        <v>1139</v>
      </c>
      <c r="C37" s="143"/>
      <c r="D37" s="143"/>
      <c r="E37" s="143"/>
      <c r="F37" s="142"/>
      <c r="G37" s="142"/>
      <c r="H37" s="142"/>
      <c r="I37" s="142"/>
      <c r="J37" s="142"/>
      <c r="K37" s="145"/>
    </row>
    <row r="38" spans="1:11" ht="17.25">
      <c r="A38" s="143"/>
      <c r="B38" s="143"/>
      <c r="C38" s="143" t="s">
        <v>1140</v>
      </c>
      <c r="D38" s="143"/>
      <c r="E38" s="143"/>
      <c r="F38" s="142"/>
      <c r="G38" s="142"/>
      <c r="H38" s="142"/>
      <c r="I38" s="142"/>
      <c r="J38" s="142"/>
      <c r="K38" s="145"/>
    </row>
    <row r="39" spans="1:11" ht="17.25">
      <c r="A39" s="143"/>
      <c r="B39" s="143"/>
      <c r="C39" s="143"/>
      <c r="D39" s="143" t="s">
        <v>1141</v>
      </c>
      <c r="E39" s="143"/>
      <c r="F39" s="142"/>
      <c r="G39" s="142"/>
      <c r="H39" s="142"/>
      <c r="I39" s="142"/>
      <c r="J39" s="142"/>
      <c r="K39" s="145"/>
    </row>
    <row r="40" spans="1:11" ht="17.25">
      <c r="A40" s="143"/>
      <c r="B40" s="143"/>
      <c r="C40" s="143"/>
      <c r="D40" s="143" t="s">
        <v>1142</v>
      </c>
      <c r="E40" s="143"/>
      <c r="F40" s="142"/>
      <c r="G40" s="142"/>
      <c r="H40" s="142"/>
      <c r="I40" s="142"/>
      <c r="J40" s="142"/>
      <c r="K40" s="145"/>
    </row>
    <row r="41" spans="1:11" ht="17.25">
      <c r="A41" s="143"/>
      <c r="B41" s="143"/>
      <c r="C41" s="143"/>
      <c r="D41" s="143" t="s">
        <v>1143</v>
      </c>
      <c r="E41" s="143"/>
      <c r="F41" s="142"/>
      <c r="G41" s="142"/>
      <c r="H41" s="142"/>
      <c r="I41" s="142"/>
      <c r="J41" s="142"/>
      <c r="K41" s="145"/>
    </row>
    <row r="42" spans="1:11" ht="17.25">
      <c r="A42" s="143"/>
      <c r="B42" s="143"/>
      <c r="C42" s="143"/>
      <c r="D42" s="143" t="s">
        <v>1128</v>
      </c>
      <c r="E42" s="143"/>
      <c r="F42" s="142"/>
      <c r="G42" s="142"/>
      <c r="H42" s="142"/>
      <c r="I42" s="142"/>
      <c r="J42" s="142"/>
      <c r="K42" s="145"/>
    </row>
    <row r="43" spans="1:11" ht="17.25">
      <c r="A43" s="143"/>
      <c r="B43" s="147" t="s">
        <v>1144</v>
      </c>
      <c r="C43" s="143"/>
      <c r="D43" s="143"/>
      <c r="E43" s="143"/>
      <c r="F43" s="142">
        <f>H43+J43</f>
        <v>64318930</v>
      </c>
      <c r="G43" s="142">
        <f>I43+K43</f>
        <v>373626363</v>
      </c>
      <c r="H43" s="142">
        <f>H7+H37</f>
        <v>41016695</v>
      </c>
      <c r="I43" s="142">
        <f>I7+I37</f>
        <v>273616169</v>
      </c>
      <c r="J43" s="142">
        <f>J7+J37</f>
        <v>23302235</v>
      </c>
      <c r="K43" s="142">
        <f>K7+K37</f>
        <v>100010194</v>
      </c>
    </row>
    <row r="44" spans="1:11" ht="17.25">
      <c r="A44" s="143"/>
      <c r="B44" s="143" t="s">
        <v>1145</v>
      </c>
      <c r="C44" s="143"/>
      <c r="D44" s="143"/>
      <c r="E44" s="143"/>
      <c r="F44" s="142"/>
      <c r="G44" s="142"/>
      <c r="H44" s="148"/>
      <c r="I44" s="149"/>
      <c r="J44" s="149"/>
      <c r="K44" s="150"/>
    </row>
    <row r="45" spans="1:11" ht="17.25">
      <c r="A45" s="143"/>
      <c r="B45" s="143" t="s">
        <v>1146</v>
      </c>
      <c r="C45" s="143"/>
      <c r="D45" s="143"/>
      <c r="E45" s="143"/>
      <c r="F45" s="142"/>
      <c r="G45" s="142"/>
      <c r="H45" s="151"/>
      <c r="I45" s="152"/>
      <c r="J45" s="152"/>
      <c r="K45" s="153"/>
    </row>
    <row r="46" spans="1:11" ht="17.25">
      <c r="A46" s="143"/>
      <c r="B46" s="143" t="s">
        <v>1147</v>
      </c>
      <c r="C46" s="143"/>
      <c r="D46" s="143"/>
      <c r="E46" s="143"/>
      <c r="F46" s="142"/>
      <c r="G46" s="142"/>
      <c r="H46" s="151"/>
      <c r="I46" s="152"/>
      <c r="J46" s="152"/>
      <c r="K46" s="153"/>
    </row>
    <row r="47" spans="1:11" ht="17.25">
      <c r="A47" s="143"/>
      <c r="B47" s="143" t="s">
        <v>1148</v>
      </c>
      <c r="C47" s="143"/>
      <c r="D47" s="143"/>
      <c r="E47" s="143"/>
      <c r="F47" s="142"/>
      <c r="G47" s="142"/>
      <c r="H47" s="151"/>
      <c r="I47" s="152"/>
      <c r="J47" s="152"/>
      <c r="K47" s="153"/>
    </row>
    <row r="48" spans="1:11" ht="17.25">
      <c r="A48" s="143"/>
      <c r="B48" s="143" t="s">
        <v>1149</v>
      </c>
      <c r="C48" s="143"/>
      <c r="D48" s="143"/>
      <c r="E48" s="143"/>
      <c r="F48" s="142"/>
      <c r="G48" s="142"/>
      <c r="H48" s="151"/>
      <c r="I48" s="152"/>
      <c r="J48" s="152"/>
      <c r="K48" s="153"/>
    </row>
    <row r="49" spans="1:11" ht="17.25">
      <c r="A49" s="143" t="s">
        <v>1150</v>
      </c>
      <c r="B49" s="143"/>
      <c r="C49" s="143"/>
      <c r="D49" s="143"/>
      <c r="E49" s="143"/>
      <c r="F49" s="142"/>
      <c r="G49" s="142"/>
      <c r="H49" s="151"/>
      <c r="I49" s="152"/>
      <c r="J49" s="152"/>
      <c r="K49" s="153"/>
    </row>
    <row r="50" spans="1:11" ht="17.25">
      <c r="A50" s="143"/>
      <c r="B50" s="143" t="s">
        <v>1151</v>
      </c>
      <c r="C50" s="143"/>
      <c r="D50" s="143"/>
      <c r="E50" s="143"/>
      <c r="F50" s="142"/>
      <c r="G50" s="142"/>
      <c r="H50" s="151"/>
      <c r="I50" s="152"/>
      <c r="J50" s="152"/>
      <c r="K50" s="153"/>
    </row>
    <row r="51" spans="1:11" ht="17.25">
      <c r="A51" s="147" t="s">
        <v>1152</v>
      </c>
      <c r="B51" s="143"/>
      <c r="C51" s="143"/>
      <c r="D51" s="143"/>
      <c r="E51" s="154"/>
      <c r="F51" s="142">
        <f>F43+F44+F45+F46+F47+F48+F49</f>
        <v>64318930</v>
      </c>
      <c r="G51" s="142">
        <f>G43+G44+G45+G46+G47+G48+G49</f>
        <v>373626363</v>
      </c>
      <c r="H51" s="151"/>
      <c r="I51" s="151"/>
      <c r="J51" s="151"/>
      <c r="K51" s="151"/>
    </row>
    <row r="52" spans="1:11" ht="17.25">
      <c r="A52" s="147" t="s">
        <v>1153</v>
      </c>
      <c r="B52" s="143"/>
      <c r="C52" s="143"/>
      <c r="D52" s="143"/>
      <c r="E52" s="155"/>
      <c r="F52" s="156">
        <v>157857314</v>
      </c>
      <c r="G52" s="142"/>
      <c r="H52" s="151"/>
      <c r="I52" s="152"/>
      <c r="J52" s="152"/>
      <c r="K52" s="153"/>
    </row>
    <row r="53" spans="1:11" ht="17.25">
      <c r="A53" s="147" t="s">
        <v>1154</v>
      </c>
      <c r="B53" s="143"/>
      <c r="C53" s="143"/>
      <c r="D53" s="143"/>
      <c r="E53" s="155"/>
      <c r="F53" s="157">
        <f>F51+F52</f>
        <v>222176244</v>
      </c>
      <c r="G53" s="157"/>
      <c r="H53" s="158"/>
      <c r="I53" s="159"/>
      <c r="J53" s="159"/>
      <c r="K53" s="160"/>
    </row>
    <row r="54" spans="1:11" ht="19.5">
      <c r="A54" s="692" t="s">
        <v>1103</v>
      </c>
      <c r="B54" s="693"/>
      <c r="C54" s="693"/>
      <c r="D54" s="693"/>
      <c r="E54" s="694"/>
      <c r="F54" s="697" t="s">
        <v>1104</v>
      </c>
      <c r="G54" s="698"/>
      <c r="H54" s="162" t="s">
        <v>1105</v>
      </c>
      <c r="I54" s="163" t="s">
        <v>1155</v>
      </c>
      <c r="J54" s="162" t="s">
        <v>1107</v>
      </c>
      <c r="K54" s="164" t="s">
        <v>1156</v>
      </c>
    </row>
    <row r="55" spans="1:11" ht="19.5">
      <c r="A55" s="695"/>
      <c r="B55" s="695"/>
      <c r="C55" s="695"/>
      <c r="D55" s="695"/>
      <c r="E55" s="696"/>
      <c r="F55" s="165" t="s">
        <v>1109</v>
      </c>
      <c r="G55" s="165" t="s">
        <v>1110</v>
      </c>
      <c r="H55" s="165" t="s">
        <v>1109</v>
      </c>
      <c r="I55" s="165" t="s">
        <v>1110</v>
      </c>
      <c r="J55" s="165" t="s">
        <v>1109</v>
      </c>
      <c r="K55" s="161" t="s">
        <v>1110</v>
      </c>
    </row>
    <row r="56" spans="1:11" ht="17.25">
      <c r="A56" s="143"/>
      <c r="B56" s="144" t="s">
        <v>1157</v>
      </c>
      <c r="C56" s="143"/>
      <c r="D56" s="143"/>
      <c r="E56" s="143"/>
      <c r="F56" s="142">
        <f t="shared" ref="F56:G63" si="2">H56+J56</f>
        <v>23569266</v>
      </c>
      <c r="G56" s="142">
        <f t="shared" si="2"/>
        <v>172621584</v>
      </c>
      <c r="H56" s="142">
        <f>H57+H62+H66+H71+H77+H82+H85+H88+H90</f>
        <v>22569066</v>
      </c>
      <c r="I56" s="142">
        <f>I57+I62+I66+I71+I77+I82+I85+I88+I90</f>
        <v>166939105</v>
      </c>
      <c r="J56" s="142">
        <f>J57+J62+J66+J71+J77+J82+J85+J88+J90</f>
        <v>1000200</v>
      </c>
      <c r="K56" s="142">
        <f>K57+K62+K66+K71+K77+K82+K85+K88+K90</f>
        <v>5682479</v>
      </c>
    </row>
    <row r="57" spans="1:11" ht="17.25">
      <c r="A57" s="143"/>
      <c r="B57" s="143"/>
      <c r="C57" s="144" t="s">
        <v>1158</v>
      </c>
      <c r="D57" s="143"/>
      <c r="E57" s="143"/>
      <c r="F57" s="142">
        <f t="shared" si="2"/>
        <v>9190466</v>
      </c>
      <c r="G57" s="142">
        <f t="shared" si="2"/>
        <v>81054551</v>
      </c>
      <c r="H57" s="142">
        <f>SUM(H58:H61)</f>
        <v>9190466</v>
      </c>
      <c r="I57" s="142">
        <f>SUM(I58:I61)</f>
        <v>81054551</v>
      </c>
      <c r="J57" s="142">
        <f>SUM(J58:J61)</f>
        <v>0</v>
      </c>
      <c r="K57" s="142">
        <f>SUM(K58:K61)</f>
        <v>0</v>
      </c>
    </row>
    <row r="58" spans="1:11" ht="17.25">
      <c r="A58" s="143"/>
      <c r="B58" s="143"/>
      <c r="C58" s="144"/>
      <c r="D58" s="143" t="s">
        <v>1159</v>
      </c>
      <c r="E58" s="143"/>
      <c r="F58" s="142">
        <f t="shared" si="2"/>
        <v>-2520135</v>
      </c>
      <c r="G58" s="142">
        <f t="shared" si="2"/>
        <v>16505865</v>
      </c>
      <c r="H58" s="142">
        <v>-2520135</v>
      </c>
      <c r="I58" s="142">
        <v>16505865</v>
      </c>
      <c r="J58" s="142"/>
      <c r="K58" s="145"/>
    </row>
    <row r="59" spans="1:11" ht="17.25">
      <c r="A59" s="143"/>
      <c r="B59" s="143"/>
      <c r="C59" s="144"/>
      <c r="D59" s="143" t="s">
        <v>1160</v>
      </c>
      <c r="E59" s="143"/>
      <c r="F59" s="142">
        <f t="shared" si="2"/>
        <v>1548593</v>
      </c>
      <c r="G59" s="142">
        <f t="shared" si="2"/>
        <v>14968058</v>
      </c>
      <c r="H59" s="142">
        <v>1548593</v>
      </c>
      <c r="I59" s="142">
        <v>14968058</v>
      </c>
      <c r="J59" s="142"/>
      <c r="K59" s="145"/>
    </row>
    <row r="60" spans="1:11" ht="17.25">
      <c r="A60" s="143"/>
      <c r="B60" s="143"/>
      <c r="C60" s="144"/>
      <c r="D60" s="143" t="s">
        <v>1161</v>
      </c>
      <c r="E60" s="143"/>
      <c r="F60" s="142">
        <f t="shared" si="2"/>
        <v>10077495</v>
      </c>
      <c r="G60" s="142">
        <f t="shared" si="2"/>
        <v>47956830</v>
      </c>
      <c r="H60" s="142">
        <v>10077495</v>
      </c>
      <c r="I60" s="142">
        <v>47956830</v>
      </c>
      <c r="J60" s="142">
        <v>0</v>
      </c>
      <c r="K60" s="145">
        <v>0</v>
      </c>
    </row>
    <row r="61" spans="1:11" ht="17.25">
      <c r="A61" s="143"/>
      <c r="B61" s="143"/>
      <c r="C61" s="144"/>
      <c r="D61" s="143" t="s">
        <v>1162</v>
      </c>
      <c r="E61" s="143"/>
      <c r="F61" s="142">
        <f t="shared" si="2"/>
        <v>84513</v>
      </c>
      <c r="G61" s="142">
        <f t="shared" si="2"/>
        <v>1623798</v>
      </c>
      <c r="H61" s="142">
        <v>84513</v>
      </c>
      <c r="I61" s="142">
        <v>1623798</v>
      </c>
      <c r="J61" s="142"/>
      <c r="K61" s="145"/>
    </row>
    <row r="62" spans="1:11" ht="17.25">
      <c r="A62" s="143"/>
      <c r="B62" s="143"/>
      <c r="C62" s="144" t="s">
        <v>1163</v>
      </c>
      <c r="D62" s="143"/>
      <c r="E62" s="143"/>
      <c r="F62" s="142">
        <f t="shared" si="2"/>
        <v>1627831</v>
      </c>
      <c r="G62" s="142">
        <f t="shared" si="2"/>
        <v>7919242</v>
      </c>
      <c r="H62" s="142">
        <f>SUM(H63:H65)</f>
        <v>1627831</v>
      </c>
      <c r="I62" s="142">
        <f>SUM(I63:I65)</f>
        <v>7768966</v>
      </c>
      <c r="J62" s="142">
        <f>SUM(J63:J65)</f>
        <v>0</v>
      </c>
      <c r="K62" s="142">
        <f>SUM(K63:K65)</f>
        <v>150276</v>
      </c>
    </row>
    <row r="63" spans="1:11" ht="17.25">
      <c r="A63" s="143"/>
      <c r="B63" s="143"/>
      <c r="C63" s="144"/>
      <c r="D63" s="143" t="s">
        <v>1164</v>
      </c>
      <c r="E63" s="143"/>
      <c r="F63" s="142">
        <f t="shared" si="2"/>
        <v>5200</v>
      </c>
      <c r="G63" s="142">
        <f t="shared" si="2"/>
        <v>140365</v>
      </c>
      <c r="H63" s="142">
        <v>5200</v>
      </c>
      <c r="I63" s="142">
        <v>140365</v>
      </c>
      <c r="J63" s="142"/>
      <c r="K63" s="145"/>
    </row>
    <row r="64" spans="1:11" ht="17.25">
      <c r="A64" s="143"/>
      <c r="B64" s="143"/>
      <c r="C64" s="144"/>
      <c r="D64" s="143" t="s">
        <v>1165</v>
      </c>
      <c r="E64" s="143"/>
      <c r="F64" s="142"/>
      <c r="G64" s="142"/>
      <c r="H64" s="142"/>
      <c r="I64" s="142"/>
      <c r="J64" s="142"/>
      <c r="K64" s="145"/>
    </row>
    <row r="65" spans="1:11" ht="17.25">
      <c r="A65" s="143"/>
      <c r="B65" s="143"/>
      <c r="C65" s="144"/>
      <c r="D65" s="143" t="s">
        <v>1166</v>
      </c>
      <c r="E65" s="143"/>
      <c r="F65" s="142">
        <f t="shared" ref="F65:G67" si="3">H65+J65</f>
        <v>1622631</v>
      </c>
      <c r="G65" s="142">
        <f t="shared" si="3"/>
        <v>7778877</v>
      </c>
      <c r="H65" s="142">
        <v>1622631</v>
      </c>
      <c r="I65" s="142">
        <v>7628601</v>
      </c>
      <c r="J65" s="142">
        <v>0</v>
      </c>
      <c r="K65" s="145">
        <v>150276</v>
      </c>
    </row>
    <row r="66" spans="1:11" ht="17.25">
      <c r="A66" s="143"/>
      <c r="B66" s="143"/>
      <c r="C66" s="144" t="s">
        <v>1167</v>
      </c>
      <c r="D66" s="143"/>
      <c r="E66" s="143"/>
      <c r="F66" s="142">
        <f t="shared" si="3"/>
        <v>8139690</v>
      </c>
      <c r="G66" s="142">
        <f t="shared" si="3"/>
        <v>40941211</v>
      </c>
      <c r="H66" s="142">
        <f>SUM(H67:H70)</f>
        <v>7139490</v>
      </c>
      <c r="I66" s="142">
        <f>SUM(I67:I70)</f>
        <v>35443128</v>
      </c>
      <c r="J66" s="142">
        <f>SUM(J67:J70)</f>
        <v>1000200</v>
      </c>
      <c r="K66" s="142">
        <f>SUM(K67:K70)</f>
        <v>5498083</v>
      </c>
    </row>
    <row r="67" spans="1:11" ht="17.25">
      <c r="A67" s="143"/>
      <c r="B67" s="143"/>
      <c r="C67" s="144"/>
      <c r="D67" s="143" t="s">
        <v>1168</v>
      </c>
      <c r="E67" s="143"/>
      <c r="F67" s="142">
        <f t="shared" si="3"/>
        <v>7486939</v>
      </c>
      <c r="G67" s="142">
        <f t="shared" si="3"/>
        <v>29865605</v>
      </c>
      <c r="H67" s="142">
        <v>6486739</v>
      </c>
      <c r="I67" s="142">
        <v>24367522</v>
      </c>
      <c r="J67" s="142">
        <v>1000200</v>
      </c>
      <c r="K67" s="145">
        <v>5498083</v>
      </c>
    </row>
    <row r="68" spans="1:11" ht="17.25">
      <c r="A68" s="143"/>
      <c r="B68" s="143"/>
      <c r="C68" s="144"/>
      <c r="D68" s="143" t="s">
        <v>1169</v>
      </c>
      <c r="E68" s="143"/>
      <c r="F68" s="142"/>
      <c r="G68" s="142"/>
      <c r="H68" s="142"/>
      <c r="I68" s="142"/>
      <c r="J68" s="142"/>
      <c r="K68" s="145"/>
    </row>
    <row r="69" spans="1:11" ht="17.25">
      <c r="A69" s="143"/>
      <c r="B69" s="143"/>
      <c r="C69" s="144"/>
      <c r="D69" s="143" t="s">
        <v>1170</v>
      </c>
      <c r="E69" s="143"/>
      <c r="F69" s="142">
        <f t="shared" ref="F69:G74" si="4">H69+J69</f>
        <v>292629</v>
      </c>
      <c r="G69" s="142">
        <f t="shared" si="4"/>
        <v>4586749</v>
      </c>
      <c r="H69" s="142">
        <v>292629</v>
      </c>
      <c r="I69" s="142">
        <v>4586749</v>
      </c>
      <c r="J69" s="142"/>
      <c r="K69" s="145"/>
    </row>
    <row r="70" spans="1:11" ht="17.25">
      <c r="A70" s="143"/>
      <c r="B70" s="143"/>
      <c r="C70" s="144"/>
      <c r="D70" s="143" t="s">
        <v>1171</v>
      </c>
      <c r="E70" s="143"/>
      <c r="F70" s="142">
        <f t="shared" si="4"/>
        <v>360122</v>
      </c>
      <c r="G70" s="142">
        <f t="shared" si="4"/>
        <v>6488857</v>
      </c>
      <c r="H70" s="142">
        <v>360122</v>
      </c>
      <c r="I70" s="142">
        <v>6488857</v>
      </c>
      <c r="J70" s="142"/>
      <c r="K70" s="145"/>
    </row>
    <row r="71" spans="1:11" ht="17.25">
      <c r="A71" s="143"/>
      <c r="B71" s="143"/>
      <c r="C71" s="144" t="s">
        <v>1172</v>
      </c>
      <c r="D71" s="143"/>
      <c r="E71" s="143"/>
      <c r="F71" s="142">
        <f t="shared" si="4"/>
        <v>547967</v>
      </c>
      <c r="G71" s="142">
        <f t="shared" si="4"/>
        <v>10644346</v>
      </c>
      <c r="H71" s="142">
        <f>SUM(H72:H76)</f>
        <v>547967</v>
      </c>
      <c r="I71" s="142">
        <f>SUM(I72:I76)</f>
        <v>10644346</v>
      </c>
      <c r="J71" s="142">
        <f>SUM(J72:J76)</f>
        <v>0</v>
      </c>
      <c r="K71" s="142">
        <f>SUM(K72:K76)</f>
        <v>0</v>
      </c>
    </row>
    <row r="72" spans="1:11" ht="17.25">
      <c r="A72" s="143"/>
      <c r="B72" s="143"/>
      <c r="C72" s="144"/>
      <c r="D72" s="143" t="s">
        <v>1173</v>
      </c>
      <c r="E72" s="143"/>
      <c r="F72" s="142">
        <f t="shared" si="4"/>
        <v>252137</v>
      </c>
      <c r="G72" s="142">
        <f t="shared" si="4"/>
        <v>5251806</v>
      </c>
      <c r="H72" s="142">
        <v>252137</v>
      </c>
      <c r="I72" s="142">
        <v>5251806</v>
      </c>
      <c r="J72" s="142"/>
      <c r="K72" s="145"/>
    </row>
    <row r="73" spans="1:11" ht="17.25">
      <c r="A73" s="143"/>
      <c r="B73" s="143"/>
      <c r="C73" s="144"/>
      <c r="D73" s="143" t="s">
        <v>1174</v>
      </c>
      <c r="E73" s="143"/>
      <c r="F73" s="142">
        <f t="shared" si="4"/>
        <v>291642</v>
      </c>
      <c r="G73" s="142">
        <f t="shared" si="4"/>
        <v>3047746</v>
      </c>
      <c r="H73" s="142">
        <v>291642</v>
      </c>
      <c r="I73" s="142">
        <v>3047746</v>
      </c>
      <c r="J73" s="142"/>
      <c r="K73" s="145"/>
    </row>
    <row r="74" spans="1:11" ht="17.25">
      <c r="A74" s="143"/>
      <c r="B74" s="143"/>
      <c r="C74" s="144"/>
      <c r="D74" s="143" t="s">
        <v>1175</v>
      </c>
      <c r="E74" s="143"/>
      <c r="F74" s="142">
        <f t="shared" si="4"/>
        <v>4188</v>
      </c>
      <c r="G74" s="142">
        <f t="shared" si="4"/>
        <v>2344794</v>
      </c>
      <c r="H74" s="142">
        <v>4188</v>
      </c>
      <c r="I74" s="142">
        <v>2344794</v>
      </c>
      <c r="J74" s="142"/>
      <c r="K74" s="145"/>
    </row>
    <row r="75" spans="1:11" ht="17.25">
      <c r="A75" s="143"/>
      <c r="B75" s="143"/>
      <c r="C75" s="144"/>
      <c r="D75" s="143" t="s">
        <v>1176</v>
      </c>
      <c r="E75" s="143"/>
      <c r="F75" s="142"/>
      <c r="G75" s="142"/>
      <c r="H75" s="142"/>
      <c r="I75" s="142"/>
      <c r="J75" s="142"/>
      <c r="K75" s="145"/>
    </row>
    <row r="76" spans="1:11" ht="17.25">
      <c r="A76" s="143"/>
      <c r="B76" s="143"/>
      <c r="C76" s="144"/>
      <c r="D76" s="143" t="s">
        <v>1177</v>
      </c>
      <c r="E76" s="143"/>
      <c r="F76" s="142"/>
      <c r="G76" s="142"/>
      <c r="H76" s="142"/>
      <c r="I76" s="142"/>
      <c r="J76" s="142"/>
      <c r="K76" s="145"/>
    </row>
    <row r="77" spans="1:11" ht="17.25">
      <c r="A77" s="143"/>
      <c r="B77" s="143"/>
      <c r="C77" s="143" t="s">
        <v>1178</v>
      </c>
      <c r="D77" s="143"/>
      <c r="E77" s="143"/>
      <c r="F77" s="142">
        <f t="shared" ref="F77:G79" si="5">H77+J77</f>
        <v>4036435</v>
      </c>
      <c r="G77" s="142">
        <f t="shared" si="5"/>
        <v>24699156</v>
      </c>
      <c r="H77" s="142">
        <f>SUM(H78:H79)</f>
        <v>4036435</v>
      </c>
      <c r="I77" s="142">
        <f>SUM(I78:I79)</f>
        <v>24665036</v>
      </c>
      <c r="J77" s="142">
        <f>SUM(J78:J79)</f>
        <v>0</v>
      </c>
      <c r="K77" s="142">
        <f>SUM(K78:K79)</f>
        <v>34120</v>
      </c>
    </row>
    <row r="78" spans="1:11" ht="17.25">
      <c r="A78" s="143"/>
      <c r="B78" s="143"/>
      <c r="C78" s="143"/>
      <c r="D78" s="143" t="s">
        <v>1179</v>
      </c>
      <c r="E78" s="143"/>
      <c r="F78" s="142">
        <f t="shared" si="5"/>
        <v>1370185</v>
      </c>
      <c r="G78" s="142">
        <f t="shared" si="5"/>
        <v>2222703</v>
      </c>
      <c r="H78" s="142">
        <v>1370185</v>
      </c>
      <c r="I78" s="142">
        <v>2222703</v>
      </c>
      <c r="J78" s="142"/>
      <c r="K78" s="145"/>
    </row>
    <row r="79" spans="1:11" ht="17.25">
      <c r="A79" s="143"/>
      <c r="B79" s="143"/>
      <c r="C79" s="143"/>
      <c r="D79" s="143" t="s">
        <v>1180</v>
      </c>
      <c r="E79" s="143"/>
      <c r="F79" s="142">
        <f t="shared" si="5"/>
        <v>2666250</v>
      </c>
      <c r="G79" s="142">
        <f t="shared" si="5"/>
        <v>22476453</v>
      </c>
      <c r="H79" s="142">
        <v>2666250</v>
      </c>
      <c r="I79" s="142">
        <v>22442333</v>
      </c>
      <c r="J79" s="142">
        <v>0</v>
      </c>
      <c r="K79" s="145">
        <v>34120</v>
      </c>
    </row>
    <row r="80" spans="1:11" ht="19.5">
      <c r="A80" s="692" t="s">
        <v>1103</v>
      </c>
      <c r="B80" s="693"/>
      <c r="C80" s="693"/>
      <c r="D80" s="693"/>
      <c r="E80" s="694"/>
      <c r="F80" s="697" t="s">
        <v>1104</v>
      </c>
      <c r="G80" s="698"/>
      <c r="H80" s="162" t="s">
        <v>1105</v>
      </c>
      <c r="I80" s="163" t="s">
        <v>1155</v>
      </c>
      <c r="J80" s="162" t="s">
        <v>1107</v>
      </c>
      <c r="K80" s="164" t="s">
        <v>1156</v>
      </c>
    </row>
    <row r="81" spans="1:11" ht="19.5">
      <c r="A81" s="695"/>
      <c r="B81" s="695"/>
      <c r="C81" s="695"/>
      <c r="D81" s="695"/>
      <c r="E81" s="696"/>
      <c r="F81" s="165" t="s">
        <v>1109</v>
      </c>
      <c r="G81" s="165" t="s">
        <v>1110</v>
      </c>
      <c r="H81" s="165" t="s">
        <v>1109</v>
      </c>
      <c r="I81" s="165" t="s">
        <v>1110</v>
      </c>
      <c r="J81" s="165" t="s">
        <v>1109</v>
      </c>
      <c r="K81" s="161" t="s">
        <v>1110</v>
      </c>
    </row>
    <row r="82" spans="1:11" ht="17.25">
      <c r="A82" s="143"/>
      <c r="B82" s="143"/>
      <c r="C82" s="143" t="s">
        <v>1181</v>
      </c>
      <c r="D82" s="143"/>
      <c r="E82" s="143"/>
      <c r="F82" s="142">
        <f>H82+J82</f>
        <v>26877</v>
      </c>
      <c r="G82" s="142">
        <f>I82+K82</f>
        <v>7240158</v>
      </c>
      <c r="H82" s="142">
        <f>SUM(H83:H84)</f>
        <v>26877</v>
      </c>
      <c r="I82" s="142">
        <f>SUM(I83:I84)</f>
        <v>7240158</v>
      </c>
      <c r="J82" s="142">
        <f>SUM(J83:J84)</f>
        <v>0</v>
      </c>
      <c r="K82" s="142">
        <f>SUM(K83:K84)</f>
        <v>0</v>
      </c>
    </row>
    <row r="83" spans="1:11" ht="17.25">
      <c r="A83" s="143"/>
      <c r="B83" s="143"/>
      <c r="C83" s="143"/>
      <c r="D83" s="143" t="s">
        <v>1182</v>
      </c>
      <c r="E83" s="143"/>
      <c r="F83" s="142">
        <f>H83+J83</f>
        <v>26877</v>
      </c>
      <c r="G83" s="142">
        <f>I83+K83</f>
        <v>7240158</v>
      </c>
      <c r="H83" s="142">
        <v>26877</v>
      </c>
      <c r="I83" s="142">
        <v>7240158</v>
      </c>
      <c r="J83" s="142"/>
      <c r="K83" s="145"/>
    </row>
    <row r="84" spans="1:11" ht="17.25">
      <c r="A84" s="143"/>
      <c r="B84" s="143"/>
      <c r="C84" s="143"/>
      <c r="D84" s="143" t="s">
        <v>1183</v>
      </c>
      <c r="E84" s="143"/>
      <c r="F84" s="142"/>
      <c r="G84" s="142"/>
      <c r="H84" s="142"/>
      <c r="I84" s="142"/>
      <c r="J84" s="142"/>
      <c r="K84" s="145"/>
    </row>
    <row r="85" spans="1:11" ht="17.25">
      <c r="A85" s="143"/>
      <c r="B85" s="143"/>
      <c r="C85" s="143" t="s">
        <v>1184</v>
      </c>
      <c r="D85" s="143"/>
      <c r="E85" s="143"/>
      <c r="F85" s="142"/>
      <c r="G85" s="142"/>
      <c r="H85" s="142"/>
      <c r="I85" s="142"/>
      <c r="J85" s="142"/>
      <c r="K85" s="145"/>
    </row>
    <row r="86" spans="1:11" ht="17.25">
      <c r="A86" s="143"/>
      <c r="B86" s="143"/>
      <c r="C86" s="143"/>
      <c r="D86" s="143" t="s">
        <v>1185</v>
      </c>
      <c r="E86" s="143"/>
      <c r="F86" s="142"/>
      <c r="G86" s="142"/>
      <c r="H86" s="142"/>
      <c r="I86" s="142"/>
      <c r="J86" s="142"/>
      <c r="K86" s="145"/>
    </row>
    <row r="87" spans="1:11" ht="17.25">
      <c r="A87" s="143"/>
      <c r="B87" s="143"/>
      <c r="C87" s="143"/>
      <c r="D87" s="143" t="s">
        <v>1186</v>
      </c>
      <c r="E87" s="143"/>
      <c r="F87" s="142"/>
      <c r="G87" s="142"/>
      <c r="H87" s="142"/>
      <c r="I87" s="142"/>
      <c r="J87" s="142"/>
      <c r="K87" s="145"/>
    </row>
    <row r="88" spans="1:11" ht="17.25">
      <c r="A88" s="143"/>
      <c r="B88" s="143"/>
      <c r="C88" s="143" t="s">
        <v>1187</v>
      </c>
      <c r="D88" s="143"/>
      <c r="E88" s="143"/>
      <c r="F88" s="142"/>
      <c r="G88" s="142"/>
      <c r="H88" s="142"/>
      <c r="I88" s="142"/>
      <c r="J88" s="142"/>
      <c r="K88" s="142"/>
    </row>
    <row r="89" spans="1:11" ht="17.25">
      <c r="A89" s="143"/>
      <c r="B89" s="143"/>
      <c r="C89" s="143"/>
      <c r="D89" s="143" t="s">
        <v>1188</v>
      </c>
      <c r="E89" s="143"/>
      <c r="F89" s="142"/>
      <c r="G89" s="142"/>
      <c r="H89" s="142"/>
      <c r="I89" s="142"/>
      <c r="J89" s="142"/>
      <c r="K89" s="145"/>
    </row>
    <row r="90" spans="1:11" ht="17.25">
      <c r="A90" s="143"/>
      <c r="B90" s="143"/>
      <c r="C90" s="166" t="s">
        <v>1189</v>
      </c>
      <c r="D90" s="143"/>
      <c r="E90" s="143"/>
      <c r="F90" s="142">
        <f t="shared" ref="F90:G98" si="6">H90+J90</f>
        <v>0</v>
      </c>
      <c r="G90" s="142">
        <f t="shared" si="6"/>
        <v>122920</v>
      </c>
      <c r="H90" s="142">
        <v>0</v>
      </c>
      <c r="I90" s="142">
        <v>122920</v>
      </c>
      <c r="J90" s="142"/>
      <c r="K90" s="145"/>
    </row>
    <row r="91" spans="1:11" ht="17.25">
      <c r="A91" s="143"/>
      <c r="B91" s="144" t="s">
        <v>1190</v>
      </c>
      <c r="C91" s="143"/>
      <c r="D91" s="143"/>
      <c r="E91" s="143"/>
      <c r="F91" s="142">
        <f t="shared" si="6"/>
        <v>21952135</v>
      </c>
      <c r="G91" s="142">
        <f t="shared" si="6"/>
        <v>176555756</v>
      </c>
      <c r="H91" s="142">
        <f>H92+H97+H101+H108+H114+H117</f>
        <v>21878343</v>
      </c>
      <c r="I91" s="142">
        <f>I92+I97+I101+I108+I114+I117</f>
        <v>77255150</v>
      </c>
      <c r="J91" s="142">
        <f>J92+J97+J101+J108+J114+J117</f>
        <v>73792</v>
      </c>
      <c r="K91" s="142">
        <f>K92+K97+K101+K108+K114+K117</f>
        <v>99300606</v>
      </c>
    </row>
    <row r="92" spans="1:11" ht="17.25">
      <c r="A92" s="143"/>
      <c r="B92" s="143"/>
      <c r="C92" s="144" t="s">
        <v>1158</v>
      </c>
      <c r="D92" s="143"/>
      <c r="E92" s="143"/>
      <c r="F92" s="142">
        <f t="shared" si="6"/>
        <v>2145038</v>
      </c>
      <c r="G92" s="142">
        <f t="shared" si="6"/>
        <v>34044982</v>
      </c>
      <c r="H92" s="142">
        <f>SUM(H93:H96)</f>
        <v>2145038</v>
      </c>
      <c r="I92" s="142">
        <f>SUM(I93:I96)</f>
        <v>9490954</v>
      </c>
      <c r="J92" s="142">
        <f>SUM(J93:J96)</f>
        <v>0</v>
      </c>
      <c r="K92" s="142">
        <f>SUM(K93:K96)</f>
        <v>24554028</v>
      </c>
    </row>
    <row r="93" spans="1:11" ht="17.25">
      <c r="A93" s="143"/>
      <c r="B93" s="143"/>
      <c r="C93" s="144"/>
      <c r="D93" s="143" t="s">
        <v>1159</v>
      </c>
      <c r="E93" s="143"/>
      <c r="F93" s="142">
        <f t="shared" si="6"/>
        <v>-274973</v>
      </c>
      <c r="G93" s="142">
        <f t="shared" si="6"/>
        <v>25027</v>
      </c>
      <c r="H93" s="142">
        <v>-274973</v>
      </c>
      <c r="I93" s="142">
        <v>25027</v>
      </c>
      <c r="J93" s="142"/>
      <c r="K93" s="145"/>
    </row>
    <row r="94" spans="1:11" ht="17.25">
      <c r="A94" s="143"/>
      <c r="B94" s="143"/>
      <c r="C94" s="144"/>
      <c r="D94" s="143" t="s">
        <v>1160</v>
      </c>
      <c r="E94" s="143"/>
      <c r="F94" s="142">
        <f t="shared" si="6"/>
        <v>356137</v>
      </c>
      <c r="G94" s="142">
        <f t="shared" si="6"/>
        <v>861301</v>
      </c>
      <c r="H94" s="142">
        <v>356137</v>
      </c>
      <c r="I94" s="142">
        <v>572095</v>
      </c>
      <c r="J94" s="142">
        <v>0</v>
      </c>
      <c r="K94" s="145">
        <v>289206</v>
      </c>
    </row>
    <row r="95" spans="1:11" ht="17.25">
      <c r="A95" s="143"/>
      <c r="B95" s="143"/>
      <c r="C95" s="144"/>
      <c r="D95" s="143" t="s">
        <v>1161</v>
      </c>
      <c r="E95" s="143"/>
      <c r="F95" s="142">
        <f t="shared" si="6"/>
        <v>2063874</v>
      </c>
      <c r="G95" s="142">
        <f t="shared" si="6"/>
        <v>33158654</v>
      </c>
      <c r="H95" s="142">
        <v>2063874</v>
      </c>
      <c r="I95" s="142">
        <v>8893832</v>
      </c>
      <c r="J95" s="142">
        <v>0</v>
      </c>
      <c r="K95" s="145">
        <v>24264822</v>
      </c>
    </row>
    <row r="96" spans="1:11" ht="17.25">
      <c r="A96" s="143"/>
      <c r="B96" s="143"/>
      <c r="C96" s="144"/>
      <c r="D96" s="143" t="s">
        <v>1162</v>
      </c>
      <c r="E96" s="143"/>
      <c r="F96" s="142">
        <f t="shared" si="6"/>
        <v>0</v>
      </c>
      <c r="G96" s="142">
        <f t="shared" si="6"/>
        <v>0</v>
      </c>
      <c r="H96" s="142"/>
      <c r="I96" s="142"/>
      <c r="J96" s="142"/>
      <c r="K96" s="145"/>
    </row>
    <row r="97" spans="1:11" ht="17.25">
      <c r="A97" s="143"/>
      <c r="B97" s="143"/>
      <c r="C97" s="144" t="s">
        <v>1163</v>
      </c>
      <c r="D97" s="143"/>
      <c r="E97" s="143"/>
      <c r="F97" s="142">
        <f t="shared" si="6"/>
        <v>63314</v>
      </c>
      <c r="G97" s="142">
        <f t="shared" si="6"/>
        <v>237876</v>
      </c>
      <c r="H97" s="142">
        <f>SUM(H98:H100)</f>
        <v>63314</v>
      </c>
      <c r="I97" s="142">
        <f>SUM(I98:I100)</f>
        <v>237876</v>
      </c>
      <c r="J97" s="142">
        <f>SUM(J98:J100)</f>
        <v>0</v>
      </c>
      <c r="K97" s="142">
        <f>SUM(K98:K100)</f>
        <v>0</v>
      </c>
    </row>
    <row r="98" spans="1:11" ht="17.25">
      <c r="A98" s="143"/>
      <c r="B98" s="143"/>
      <c r="C98" s="144"/>
      <c r="D98" s="143" t="s">
        <v>1164</v>
      </c>
      <c r="E98" s="143"/>
      <c r="F98" s="142">
        <f t="shared" si="6"/>
        <v>0</v>
      </c>
      <c r="G98" s="142">
        <f t="shared" si="6"/>
        <v>0</v>
      </c>
      <c r="H98" s="142"/>
      <c r="I98" s="142"/>
      <c r="J98" s="142"/>
      <c r="K98" s="145"/>
    </row>
    <row r="99" spans="1:11" ht="17.25">
      <c r="A99" s="143"/>
      <c r="B99" s="143"/>
      <c r="C99" s="144"/>
      <c r="D99" s="143" t="s">
        <v>1165</v>
      </c>
      <c r="E99" s="143"/>
      <c r="F99" s="142"/>
      <c r="G99" s="142"/>
      <c r="H99" s="142"/>
      <c r="I99" s="142"/>
      <c r="J99" s="142"/>
      <c r="K99" s="145"/>
    </row>
    <row r="100" spans="1:11" ht="17.25">
      <c r="A100" s="143"/>
      <c r="B100" s="143"/>
      <c r="C100" s="144"/>
      <c r="D100" s="143" t="s">
        <v>1166</v>
      </c>
      <c r="E100" s="143"/>
      <c r="F100" s="142">
        <f t="shared" ref="F100:G102" si="7">H100+J100</f>
        <v>63314</v>
      </c>
      <c r="G100" s="142">
        <f t="shared" si="7"/>
        <v>237876</v>
      </c>
      <c r="H100" s="142">
        <v>63314</v>
      </c>
      <c r="I100" s="142">
        <v>237876</v>
      </c>
      <c r="J100" s="142">
        <v>0</v>
      </c>
      <c r="K100" s="145">
        <v>0</v>
      </c>
    </row>
    <row r="101" spans="1:11" ht="17.25">
      <c r="A101" s="143"/>
      <c r="B101" s="143"/>
      <c r="C101" s="144" t="s">
        <v>1167</v>
      </c>
      <c r="D101" s="143"/>
      <c r="E101" s="143"/>
      <c r="F101" s="142">
        <f t="shared" si="7"/>
        <v>19619983</v>
      </c>
      <c r="G101" s="142">
        <f t="shared" si="7"/>
        <v>138707598</v>
      </c>
      <c r="H101" s="142">
        <f>SUM(H102:H105)</f>
        <v>19546191</v>
      </c>
      <c r="I101" s="142">
        <f>SUM(I102:I105)</f>
        <v>63961020</v>
      </c>
      <c r="J101" s="142">
        <f>SUM(J102:J105)</f>
        <v>73792</v>
      </c>
      <c r="K101" s="142">
        <f>SUM(K102:K105)</f>
        <v>74746578</v>
      </c>
    </row>
    <row r="102" spans="1:11" ht="17.25">
      <c r="A102" s="143"/>
      <c r="B102" s="143"/>
      <c r="C102" s="144"/>
      <c r="D102" s="143" t="s">
        <v>1168</v>
      </c>
      <c r="E102" s="143"/>
      <c r="F102" s="142">
        <f t="shared" si="7"/>
        <v>460950</v>
      </c>
      <c r="G102" s="142">
        <f t="shared" si="7"/>
        <v>16119005</v>
      </c>
      <c r="H102" s="142">
        <v>395850</v>
      </c>
      <c r="I102" s="142">
        <v>1077883</v>
      </c>
      <c r="J102" s="142">
        <v>65100</v>
      </c>
      <c r="K102" s="145">
        <v>15041122</v>
      </c>
    </row>
    <row r="103" spans="1:11" ht="17.25">
      <c r="A103" s="143"/>
      <c r="B103" s="143"/>
      <c r="C103" s="144"/>
      <c r="D103" s="143" t="s">
        <v>1169</v>
      </c>
      <c r="E103" s="143"/>
      <c r="F103" s="142"/>
      <c r="G103" s="142"/>
      <c r="H103" s="142"/>
      <c r="I103" s="142"/>
      <c r="J103" s="142"/>
      <c r="K103" s="145"/>
    </row>
    <row r="104" spans="1:11" ht="17.25">
      <c r="A104" s="143"/>
      <c r="B104" s="143"/>
      <c r="C104" s="144"/>
      <c r="D104" s="143" t="s">
        <v>1170</v>
      </c>
      <c r="E104" s="143"/>
      <c r="F104" s="142">
        <f>H104+J104</f>
        <v>0</v>
      </c>
      <c r="G104" s="142">
        <f>I104+K104</f>
        <v>0</v>
      </c>
      <c r="H104" s="142"/>
      <c r="I104" s="142"/>
      <c r="J104" s="142"/>
      <c r="K104" s="145"/>
    </row>
    <row r="105" spans="1:11" ht="17.25">
      <c r="A105" s="143"/>
      <c r="B105" s="143"/>
      <c r="C105" s="144"/>
      <c r="D105" s="143" t="s">
        <v>1171</v>
      </c>
      <c r="E105" s="143"/>
      <c r="F105" s="142">
        <f>H105+J105</f>
        <v>19159033</v>
      </c>
      <c r="G105" s="142">
        <f>I105+K105</f>
        <v>122588593</v>
      </c>
      <c r="H105" s="142">
        <v>19150341</v>
      </c>
      <c r="I105" s="142">
        <v>62883137</v>
      </c>
      <c r="J105" s="142">
        <v>8692</v>
      </c>
      <c r="K105" s="145">
        <v>59705456</v>
      </c>
    </row>
    <row r="106" spans="1:11" ht="19.5">
      <c r="A106" s="692" t="s">
        <v>1103</v>
      </c>
      <c r="B106" s="693"/>
      <c r="C106" s="693"/>
      <c r="D106" s="693"/>
      <c r="E106" s="694"/>
      <c r="F106" s="697" t="s">
        <v>1104</v>
      </c>
      <c r="G106" s="698"/>
      <c r="H106" s="162" t="s">
        <v>1105</v>
      </c>
      <c r="I106" s="163" t="s">
        <v>1155</v>
      </c>
      <c r="J106" s="162" t="s">
        <v>1107</v>
      </c>
      <c r="K106" s="164" t="s">
        <v>1156</v>
      </c>
    </row>
    <row r="107" spans="1:11" ht="19.5">
      <c r="A107" s="695"/>
      <c r="B107" s="695"/>
      <c r="C107" s="695"/>
      <c r="D107" s="695"/>
      <c r="E107" s="696"/>
      <c r="F107" s="165" t="s">
        <v>1109</v>
      </c>
      <c r="G107" s="165" t="s">
        <v>1110</v>
      </c>
      <c r="H107" s="165" t="s">
        <v>1109</v>
      </c>
      <c r="I107" s="165" t="s">
        <v>1110</v>
      </c>
      <c r="J107" s="165" t="s">
        <v>1109</v>
      </c>
      <c r="K107" s="161" t="s">
        <v>1110</v>
      </c>
    </row>
    <row r="108" spans="1:11" ht="17.25">
      <c r="A108" s="143"/>
      <c r="B108" s="143"/>
      <c r="C108" s="144" t="s">
        <v>1172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1173</v>
      </c>
      <c r="E109" s="143"/>
      <c r="F109" s="142">
        <f t="shared" si="8"/>
        <v>0</v>
      </c>
      <c r="G109" s="142">
        <f t="shared" si="8"/>
        <v>0</v>
      </c>
      <c r="H109" s="142"/>
      <c r="I109" s="142"/>
      <c r="J109" s="142"/>
      <c r="K109" s="145"/>
    </row>
    <row r="110" spans="1:11" ht="17.25">
      <c r="A110" s="143"/>
      <c r="B110" s="143"/>
      <c r="C110" s="144"/>
      <c r="D110" s="143" t="s">
        <v>1174</v>
      </c>
      <c r="E110" s="143"/>
      <c r="F110" s="142">
        <f t="shared" si="8"/>
        <v>0</v>
      </c>
      <c r="G110" s="142">
        <f t="shared" si="8"/>
        <v>0</v>
      </c>
      <c r="H110" s="142"/>
      <c r="I110" s="142"/>
      <c r="J110" s="142"/>
      <c r="K110" s="145"/>
    </row>
    <row r="111" spans="1:11" ht="17.25">
      <c r="A111" s="143"/>
      <c r="B111" s="143"/>
      <c r="C111" s="144"/>
      <c r="D111" s="143" t="s">
        <v>1175</v>
      </c>
      <c r="E111" s="143"/>
      <c r="F111" s="142">
        <f t="shared" si="8"/>
        <v>0</v>
      </c>
      <c r="G111" s="142">
        <f t="shared" si="8"/>
        <v>0</v>
      </c>
      <c r="H111" s="142"/>
      <c r="I111" s="142"/>
      <c r="J111" s="142"/>
      <c r="K111" s="145"/>
    </row>
    <row r="112" spans="1:11" ht="17.25">
      <c r="A112" s="143"/>
      <c r="B112" s="143"/>
      <c r="C112" s="144"/>
      <c r="D112" s="143" t="s">
        <v>1176</v>
      </c>
      <c r="E112" s="143"/>
      <c r="F112" s="142"/>
      <c r="G112" s="142"/>
      <c r="H112" s="142"/>
      <c r="I112" s="142"/>
      <c r="J112" s="142"/>
      <c r="K112" s="145"/>
    </row>
    <row r="113" spans="1:11" ht="17.25">
      <c r="A113" s="143"/>
      <c r="B113" s="143"/>
      <c r="C113" s="144"/>
      <c r="D113" s="143" t="s">
        <v>1177</v>
      </c>
      <c r="E113" s="143"/>
      <c r="F113" s="142"/>
      <c r="G113" s="142"/>
      <c r="H113" s="142"/>
      <c r="I113" s="142"/>
      <c r="J113" s="142"/>
      <c r="K113" s="145"/>
    </row>
    <row r="114" spans="1:11" ht="17.25">
      <c r="A114" s="143"/>
      <c r="B114" s="143"/>
      <c r="C114" s="143" t="s">
        <v>1178</v>
      </c>
      <c r="D114" s="143"/>
      <c r="E114" s="143"/>
      <c r="F114" s="142">
        <f t="shared" ref="F114:G118" si="9">H114+J114</f>
        <v>123800</v>
      </c>
      <c r="G114" s="142">
        <f t="shared" si="9"/>
        <v>1005300</v>
      </c>
      <c r="H114" s="142">
        <f>SUM(H115:H116)</f>
        <v>123800</v>
      </c>
      <c r="I114" s="142">
        <f>SUM(I115:I116)</f>
        <v>1005300</v>
      </c>
      <c r="J114" s="142">
        <f>SUM(J115:J116)</f>
        <v>0</v>
      </c>
      <c r="K114" s="142">
        <f>SUM(K115:K116)</f>
        <v>0</v>
      </c>
    </row>
    <row r="115" spans="1:11" ht="17.25">
      <c r="A115" s="143"/>
      <c r="B115" s="143"/>
      <c r="C115" s="143"/>
      <c r="D115" s="143" t="s">
        <v>1179</v>
      </c>
      <c r="E115" s="143"/>
      <c r="F115" s="142">
        <f t="shared" si="9"/>
        <v>0</v>
      </c>
      <c r="G115" s="142">
        <f t="shared" si="9"/>
        <v>0</v>
      </c>
      <c r="H115" s="142"/>
      <c r="I115" s="142"/>
      <c r="J115" s="142"/>
      <c r="K115" s="145"/>
    </row>
    <row r="116" spans="1:11" ht="17.25">
      <c r="A116" s="143"/>
      <c r="B116" s="143"/>
      <c r="C116" s="143"/>
      <c r="D116" s="143" t="s">
        <v>1180</v>
      </c>
      <c r="E116" s="143"/>
      <c r="F116" s="142">
        <f t="shared" si="9"/>
        <v>123800</v>
      </c>
      <c r="G116" s="142">
        <f t="shared" si="9"/>
        <v>1005300</v>
      </c>
      <c r="H116" s="142">
        <v>123800</v>
      </c>
      <c r="I116" s="142">
        <v>1005300</v>
      </c>
      <c r="J116" s="142"/>
      <c r="K116" s="145"/>
    </row>
    <row r="117" spans="1:11" ht="17.25">
      <c r="A117" s="143"/>
      <c r="B117" s="143"/>
      <c r="C117" s="143" t="s">
        <v>1191</v>
      </c>
      <c r="D117" s="143"/>
      <c r="E117" s="143"/>
      <c r="F117" s="142">
        <f t="shared" si="9"/>
        <v>0</v>
      </c>
      <c r="G117" s="142">
        <f t="shared" si="9"/>
        <v>2560000</v>
      </c>
      <c r="H117" s="142">
        <v>0</v>
      </c>
      <c r="I117" s="142">
        <v>2560000</v>
      </c>
      <c r="J117" s="142"/>
      <c r="K117" s="145"/>
    </row>
    <row r="118" spans="1:11" ht="17.25">
      <c r="A118" s="143"/>
      <c r="B118" s="147" t="s">
        <v>1144</v>
      </c>
      <c r="C118" s="143"/>
      <c r="D118" s="143"/>
      <c r="E118" s="143"/>
      <c r="F118" s="142">
        <f t="shared" si="9"/>
        <v>45521401</v>
      </c>
      <c r="G118" s="142">
        <f t="shared" si="9"/>
        <v>349177340</v>
      </c>
      <c r="H118" s="142">
        <f>H56+H91</f>
        <v>44447409</v>
      </c>
      <c r="I118" s="142">
        <f>I56+I91</f>
        <v>244194255</v>
      </c>
      <c r="J118" s="142">
        <f>J56+J91</f>
        <v>1073992</v>
      </c>
      <c r="K118" s="142">
        <f>K56+K91</f>
        <v>104983085</v>
      </c>
    </row>
    <row r="119" spans="1:11" ht="17.25">
      <c r="A119" s="143"/>
      <c r="B119" s="143" t="s">
        <v>1192</v>
      </c>
      <c r="C119" s="143"/>
      <c r="D119" s="143"/>
      <c r="E119" s="143"/>
      <c r="F119" s="142"/>
      <c r="G119" s="142"/>
      <c r="H119" s="148"/>
      <c r="I119" s="149"/>
      <c r="J119" s="149"/>
      <c r="K119" s="150"/>
    </row>
    <row r="120" spans="1:11" ht="17.25">
      <c r="A120" s="143"/>
      <c r="B120" s="143" t="s">
        <v>1193</v>
      </c>
      <c r="C120" s="143"/>
      <c r="D120" s="143"/>
      <c r="E120" s="143"/>
      <c r="F120" s="142">
        <f>H120+J120</f>
        <v>-6851498</v>
      </c>
      <c r="G120" s="142">
        <f>I120+K120</f>
        <v>-1917</v>
      </c>
      <c r="H120" s="151">
        <v>-6851498</v>
      </c>
      <c r="I120" s="152">
        <v>-1917</v>
      </c>
      <c r="J120" s="152"/>
      <c r="K120" s="153"/>
    </row>
    <row r="121" spans="1:11" ht="17.25">
      <c r="A121" s="143"/>
      <c r="B121" s="143" t="s">
        <v>1194</v>
      </c>
      <c r="C121" s="143"/>
      <c r="D121" s="143"/>
      <c r="E121" s="143"/>
      <c r="F121" s="142"/>
      <c r="G121" s="142"/>
      <c r="H121" s="151"/>
      <c r="I121" s="152"/>
      <c r="J121" s="152"/>
      <c r="K121" s="153"/>
    </row>
    <row r="122" spans="1:11" ht="17.25">
      <c r="A122" s="143"/>
      <c r="B122" s="143" t="s">
        <v>1195</v>
      </c>
      <c r="C122" s="143"/>
      <c r="D122" s="143"/>
      <c r="E122" s="143"/>
      <c r="F122" s="142">
        <f>H122+J122</f>
        <v>0</v>
      </c>
      <c r="G122" s="142">
        <f>I122+K122</f>
        <v>465599</v>
      </c>
      <c r="H122" s="151">
        <v>0</v>
      </c>
      <c r="I122" s="152">
        <v>465599</v>
      </c>
      <c r="J122" s="152"/>
      <c r="K122" s="153"/>
    </row>
    <row r="123" spans="1:11" ht="17.25">
      <c r="A123" s="167"/>
      <c r="B123" s="143" t="s">
        <v>1191</v>
      </c>
      <c r="C123" s="167"/>
      <c r="D123" s="167"/>
      <c r="E123" s="167"/>
      <c r="F123" s="142"/>
      <c r="G123" s="142"/>
      <c r="H123" s="151"/>
      <c r="I123" s="152"/>
      <c r="J123" s="152"/>
      <c r="K123" s="153"/>
    </row>
    <row r="124" spans="1:11" ht="17.25">
      <c r="A124" s="143"/>
      <c r="B124" s="143" t="s">
        <v>1196</v>
      </c>
      <c r="C124" s="143"/>
      <c r="D124" s="143"/>
      <c r="E124" s="143"/>
      <c r="F124" s="142"/>
      <c r="G124" s="142"/>
      <c r="H124" s="151"/>
      <c r="I124" s="152"/>
      <c r="J124" s="152"/>
      <c r="K124" s="153"/>
    </row>
    <row r="125" spans="1:11" ht="17.25">
      <c r="A125" s="143" t="s">
        <v>1197</v>
      </c>
      <c r="B125" s="143"/>
      <c r="C125" s="143"/>
      <c r="D125" s="143"/>
      <c r="E125" s="143"/>
      <c r="F125" s="142"/>
      <c r="G125" s="142"/>
      <c r="H125" s="151"/>
      <c r="I125" s="152"/>
      <c r="J125" s="152"/>
      <c r="K125" s="153"/>
    </row>
    <row r="126" spans="1:11" ht="17.25">
      <c r="A126" s="143"/>
      <c r="B126" s="143" t="s">
        <v>1198</v>
      </c>
      <c r="C126" s="143"/>
      <c r="D126" s="143"/>
      <c r="E126" s="143"/>
      <c r="F126" s="142"/>
      <c r="G126" s="142"/>
      <c r="H126" s="151"/>
      <c r="I126" s="152"/>
      <c r="J126" s="152"/>
      <c r="K126" s="153"/>
    </row>
    <row r="127" spans="1:11" ht="17.25">
      <c r="A127" s="147" t="s">
        <v>1199</v>
      </c>
      <c r="B127" s="143"/>
      <c r="C127" s="143"/>
      <c r="D127" s="143"/>
      <c r="E127" s="168"/>
      <c r="F127" s="142">
        <f>F118+F119+F120+F121+F122+F123+F124+F125</f>
        <v>38669903</v>
      </c>
      <c r="G127" s="142">
        <f>G118+G119+G120+G121+G122+G123+G124+G125</f>
        <v>349641022</v>
      </c>
      <c r="H127" s="151"/>
      <c r="I127" s="152"/>
      <c r="J127" s="152"/>
      <c r="K127" s="153"/>
    </row>
    <row r="128" spans="1:11" ht="17.25">
      <c r="A128" s="143" t="s">
        <v>1200</v>
      </c>
      <c r="B128" s="143"/>
      <c r="C128" s="143"/>
      <c r="D128" s="143"/>
      <c r="E128" s="169"/>
      <c r="F128" s="142">
        <f>F53-F127</f>
        <v>183506341</v>
      </c>
      <c r="G128" s="142"/>
      <c r="H128" s="151"/>
      <c r="I128" s="152"/>
      <c r="J128" s="152"/>
      <c r="K128" s="153"/>
    </row>
    <row r="129" spans="1:11" ht="17.25">
      <c r="A129" s="143" t="s">
        <v>1201</v>
      </c>
      <c r="B129" s="143"/>
      <c r="C129" s="143"/>
      <c r="D129" s="143"/>
      <c r="E129" s="143"/>
      <c r="F129" s="142">
        <f>F127+F128</f>
        <v>222176244</v>
      </c>
      <c r="G129" s="142"/>
      <c r="H129" s="151"/>
      <c r="I129" s="152"/>
      <c r="J129" s="152"/>
      <c r="K129" s="153"/>
    </row>
    <row r="130" spans="1:11" ht="17.25">
      <c r="A130" s="143" t="s">
        <v>1202</v>
      </c>
      <c r="B130" s="143"/>
      <c r="C130" s="143"/>
      <c r="D130" s="143"/>
      <c r="E130" s="143"/>
      <c r="F130" s="157">
        <v>342164</v>
      </c>
      <c r="G130" s="142"/>
      <c r="H130" s="170"/>
      <c r="I130" s="152"/>
      <c r="J130" s="152"/>
      <c r="K130" s="153"/>
    </row>
    <row r="131" spans="1:11" ht="17.25">
      <c r="A131" s="147" t="s">
        <v>1203</v>
      </c>
      <c r="B131" s="143"/>
      <c r="C131" s="143"/>
      <c r="D131" s="143"/>
      <c r="E131" s="143"/>
      <c r="F131" s="157">
        <f>F128+F130</f>
        <v>183848505</v>
      </c>
      <c r="G131" s="142"/>
      <c r="H131" s="171"/>
      <c r="I131" s="159"/>
      <c r="J131" s="159"/>
      <c r="K131" s="160"/>
    </row>
    <row r="132" spans="1:11" ht="17.25">
      <c r="A132" s="140" t="s">
        <v>1204</v>
      </c>
      <c r="B132" s="140"/>
      <c r="C132" s="140"/>
      <c r="D132" s="140"/>
      <c r="E132" s="140" t="s">
        <v>1205</v>
      </c>
      <c r="F132" s="687" t="s">
        <v>1206</v>
      </c>
      <c r="G132" s="688"/>
      <c r="H132" s="172" t="s">
        <v>1207</v>
      </c>
      <c r="I132" s="172"/>
      <c r="J132" s="689" t="s">
        <v>1208</v>
      </c>
      <c r="K132" s="689"/>
    </row>
    <row r="133" spans="1:11" ht="17.25">
      <c r="A133" s="140"/>
      <c r="B133" s="140"/>
      <c r="C133" s="140"/>
      <c r="D133" s="140"/>
      <c r="E133" s="140"/>
      <c r="F133" s="690" t="s">
        <v>1209</v>
      </c>
      <c r="G133" s="691"/>
      <c r="H133" s="172"/>
      <c r="I133" s="172"/>
      <c r="J133" s="172"/>
      <c r="K133" s="172"/>
    </row>
    <row r="134" spans="1:11" ht="17.25">
      <c r="A134" s="140" t="s">
        <v>1210</v>
      </c>
    </row>
    <row r="135" spans="1:11" ht="17.25">
      <c r="A135" s="140" t="s">
        <v>1211</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2CBC5472-E29E-4332-8AAE-93EF02ABAD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5484-E24C-4FFB-89DC-899095764D7E}">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01" t="s">
        <v>1092</v>
      </c>
      <c r="B1" s="701"/>
      <c r="C1" s="701"/>
      <c r="D1" s="701"/>
      <c r="E1" s="124"/>
      <c r="F1" s="125"/>
      <c r="G1" s="125"/>
      <c r="H1" s="125"/>
      <c r="I1" s="125"/>
      <c r="J1" s="126" t="s">
        <v>1093</v>
      </c>
      <c r="K1" s="127" t="s">
        <v>1094</v>
      </c>
      <c r="L1" s="1" t="s">
        <v>13</v>
      </c>
    </row>
    <row r="2" spans="1:12" ht="19.5">
      <c r="A2" s="702" t="s">
        <v>1095</v>
      </c>
      <c r="B2" s="702"/>
      <c r="C2" s="702"/>
      <c r="D2" s="702"/>
      <c r="E2" s="128" t="s">
        <v>1096</v>
      </c>
      <c r="F2" s="129"/>
      <c r="G2" s="129"/>
      <c r="H2" s="129"/>
      <c r="I2" s="129"/>
      <c r="J2" s="126" t="s">
        <v>1097</v>
      </c>
      <c r="K2" s="130" t="s">
        <v>1098</v>
      </c>
    </row>
    <row r="3" spans="1:12" ht="32.25">
      <c r="A3" s="703" t="s">
        <v>1099</v>
      </c>
      <c r="B3" s="704"/>
      <c r="C3" s="704"/>
      <c r="D3" s="704"/>
      <c r="E3" s="704"/>
      <c r="F3" s="704"/>
      <c r="G3" s="704"/>
      <c r="H3" s="704"/>
      <c r="I3" s="704"/>
      <c r="J3" s="704"/>
      <c r="K3" s="704"/>
    </row>
    <row r="4" spans="1:12" ht="19.5">
      <c r="A4" s="131"/>
      <c r="B4" s="131"/>
      <c r="C4" s="131"/>
      <c r="D4" s="131"/>
      <c r="E4" s="132" t="s">
        <v>1100</v>
      </c>
      <c r="F4" s="133"/>
      <c r="G4" s="134" t="s">
        <v>1521</v>
      </c>
      <c r="H4" s="125"/>
      <c r="I4" s="133"/>
      <c r="J4" s="133"/>
      <c r="K4" s="135" t="s">
        <v>1102</v>
      </c>
    </row>
    <row r="5" spans="1:12" ht="19.5">
      <c r="A5" s="692" t="s">
        <v>1103</v>
      </c>
      <c r="B5" s="693"/>
      <c r="C5" s="693"/>
      <c r="D5" s="693"/>
      <c r="E5" s="694"/>
      <c r="F5" s="699" t="s">
        <v>1104</v>
      </c>
      <c r="G5" s="700"/>
      <c r="H5" s="137" t="s">
        <v>1105</v>
      </c>
      <c r="I5" s="138" t="s">
        <v>1106</v>
      </c>
      <c r="J5" s="137" t="s">
        <v>1107</v>
      </c>
      <c r="K5" s="139" t="s">
        <v>1108</v>
      </c>
    </row>
    <row r="6" spans="1:12" ht="19.5">
      <c r="A6" s="695"/>
      <c r="B6" s="695"/>
      <c r="C6" s="695"/>
      <c r="D6" s="695"/>
      <c r="E6" s="696"/>
      <c r="F6" s="126" t="s">
        <v>1109</v>
      </c>
      <c r="G6" s="126" t="s">
        <v>1110</v>
      </c>
      <c r="H6" s="126" t="s">
        <v>1109</v>
      </c>
      <c r="I6" s="126" t="s">
        <v>1110</v>
      </c>
      <c r="J6" s="126" t="s">
        <v>1109</v>
      </c>
      <c r="K6" s="136" t="s">
        <v>1110</v>
      </c>
    </row>
    <row r="7" spans="1:12" ht="17.25">
      <c r="A7" s="140"/>
      <c r="B7" s="141" t="s">
        <v>1111</v>
      </c>
      <c r="C7" s="140"/>
      <c r="D7" s="140"/>
      <c r="E7" s="140"/>
      <c r="F7" s="142">
        <f t="shared" ref="F7:G13" si="0">H7+J7</f>
        <v>24507547</v>
      </c>
      <c r="G7" s="142">
        <f t="shared" si="0"/>
        <v>24507547</v>
      </c>
      <c r="H7" s="142">
        <f>H8+H18+H19+H20+H21+H22+H25+H31+H34+H35+H36</f>
        <v>24543638</v>
      </c>
      <c r="I7" s="142">
        <f>I8+I18+I19+I20+I21+I22+I25+I31+I34+I35+I36</f>
        <v>24543638</v>
      </c>
      <c r="J7" s="142">
        <f>J8+J18+J19+J20+J21+J22+J25+J31+J34+J35+J36</f>
        <v>-36091</v>
      </c>
      <c r="K7" s="142">
        <f>K8+K18+K19+K20+K21+K22+K25+K31+K34+K35+K36</f>
        <v>-36091</v>
      </c>
    </row>
    <row r="8" spans="1:12" ht="17.25">
      <c r="A8" s="143"/>
      <c r="B8" s="143"/>
      <c r="C8" s="144" t="s">
        <v>1112</v>
      </c>
      <c r="D8" s="143"/>
      <c r="E8" s="143"/>
      <c r="F8" s="142">
        <f t="shared" si="0"/>
        <v>12267009</v>
      </c>
      <c r="G8" s="142">
        <f t="shared" si="0"/>
        <v>12267009</v>
      </c>
      <c r="H8" s="142">
        <f>H9+H10+H11+H12+H13+H16+H17</f>
        <v>12267009</v>
      </c>
      <c r="I8" s="142">
        <f>I9+I10+I11+I12+I13+I16+I17</f>
        <v>12267009</v>
      </c>
      <c r="J8" s="142">
        <f>J9+J10+J11+J12+J13+J16+J17</f>
        <v>0</v>
      </c>
      <c r="K8" s="142">
        <f>K9+K10+K11+K12+K13+K16+K17</f>
        <v>0</v>
      </c>
    </row>
    <row r="9" spans="1:12" ht="17.25">
      <c r="A9" s="143"/>
      <c r="B9" s="143"/>
      <c r="C9" s="144"/>
      <c r="D9" s="143" t="s">
        <v>1113</v>
      </c>
      <c r="E9" s="140"/>
      <c r="F9" s="142">
        <f t="shared" si="0"/>
        <v>23183</v>
      </c>
      <c r="G9" s="142">
        <f t="shared" si="0"/>
        <v>23183</v>
      </c>
      <c r="H9" s="142">
        <v>23183</v>
      </c>
      <c r="I9" s="142">
        <v>23183</v>
      </c>
      <c r="J9" s="142"/>
      <c r="K9" s="145"/>
    </row>
    <row r="10" spans="1:12" ht="17.25">
      <c r="A10" s="143"/>
      <c r="B10" s="143"/>
      <c r="C10" s="144"/>
      <c r="D10" s="143" t="s">
        <v>1114</v>
      </c>
      <c r="E10" s="143"/>
      <c r="F10" s="142">
        <f t="shared" si="0"/>
        <v>64219</v>
      </c>
      <c r="G10" s="142">
        <f t="shared" si="0"/>
        <v>64219</v>
      </c>
      <c r="H10" s="142">
        <v>64219</v>
      </c>
      <c r="I10" s="142">
        <v>64219</v>
      </c>
      <c r="J10" s="142"/>
      <c r="K10" s="145"/>
    </row>
    <row r="11" spans="1:12" ht="17.25">
      <c r="A11" s="143"/>
      <c r="B11" s="143"/>
      <c r="C11" s="144"/>
      <c r="D11" s="143" t="s">
        <v>1115</v>
      </c>
      <c r="E11" s="143"/>
      <c r="F11" s="142">
        <f t="shared" si="0"/>
        <v>13207</v>
      </c>
      <c r="G11" s="142">
        <f t="shared" si="0"/>
        <v>13207</v>
      </c>
      <c r="H11" s="142">
        <v>13207</v>
      </c>
      <c r="I11" s="142">
        <v>13207</v>
      </c>
      <c r="J11" s="142"/>
      <c r="K11" s="145"/>
    </row>
    <row r="12" spans="1:12" ht="17.25">
      <c r="A12" s="143"/>
      <c r="B12" s="143"/>
      <c r="C12" s="144"/>
      <c r="D12" s="143" t="s">
        <v>1116</v>
      </c>
      <c r="E12" s="143"/>
      <c r="F12" s="142">
        <f t="shared" si="0"/>
        <v>195656</v>
      </c>
      <c r="G12" s="142">
        <f t="shared" si="0"/>
        <v>195656</v>
      </c>
      <c r="H12" s="142">
        <v>195656</v>
      </c>
      <c r="I12" s="142">
        <v>195656</v>
      </c>
      <c r="J12" s="142"/>
      <c r="K12" s="145"/>
    </row>
    <row r="13" spans="1:12" ht="17.25">
      <c r="A13" s="143"/>
      <c r="B13" s="143"/>
      <c r="C13" s="144"/>
      <c r="D13" s="143" t="s">
        <v>1117</v>
      </c>
      <c r="E13" s="143"/>
      <c r="F13" s="142">
        <f t="shared" si="0"/>
        <v>60081</v>
      </c>
      <c r="G13" s="142">
        <f t="shared" si="0"/>
        <v>60081</v>
      </c>
      <c r="H13" s="142">
        <f>SUM(H14:H15)</f>
        <v>60081</v>
      </c>
      <c r="I13" s="142">
        <f>SUM(I14:I15)</f>
        <v>60081</v>
      </c>
      <c r="J13" s="142">
        <f>SUM(J14:J15)</f>
        <v>0</v>
      </c>
      <c r="K13" s="142">
        <f>SUM(K14:K15)</f>
        <v>0</v>
      </c>
    </row>
    <row r="14" spans="1:12" ht="17.25">
      <c r="A14" s="143"/>
      <c r="B14" s="143"/>
      <c r="C14" s="144"/>
      <c r="D14" s="143"/>
      <c r="E14" s="143" t="s">
        <v>1118</v>
      </c>
      <c r="F14" s="142"/>
      <c r="G14" s="142"/>
      <c r="H14" s="142"/>
      <c r="I14" s="142"/>
      <c r="J14" s="142"/>
      <c r="K14" s="145"/>
    </row>
    <row r="15" spans="1:12" ht="17.25">
      <c r="A15" s="143"/>
      <c r="B15" s="143"/>
      <c r="C15" s="144"/>
      <c r="D15" s="143"/>
      <c r="E15" s="143" t="s">
        <v>1119</v>
      </c>
      <c r="F15" s="142">
        <f>H15+J15</f>
        <v>60081</v>
      </c>
      <c r="G15" s="142">
        <f>I15+K15</f>
        <v>60081</v>
      </c>
      <c r="H15" s="142">
        <v>60081</v>
      </c>
      <c r="I15" s="142">
        <v>60081</v>
      </c>
      <c r="J15" s="142"/>
      <c r="K15" s="145"/>
    </row>
    <row r="16" spans="1:12" ht="17.25">
      <c r="A16" s="143"/>
      <c r="B16" s="143"/>
      <c r="C16" s="144"/>
      <c r="D16" s="143" t="s">
        <v>1120</v>
      </c>
      <c r="E16" s="143"/>
      <c r="F16" s="142">
        <f>H16+J16</f>
        <v>11910663</v>
      </c>
      <c r="G16" s="142">
        <f>I16+K16</f>
        <v>11910663</v>
      </c>
      <c r="H16" s="142">
        <v>11910663</v>
      </c>
      <c r="I16" s="142">
        <v>11910663</v>
      </c>
      <c r="J16" s="142"/>
      <c r="K16" s="145"/>
    </row>
    <row r="17" spans="1:11" ht="17.25">
      <c r="A17" s="143"/>
      <c r="B17" s="143"/>
      <c r="C17" s="144"/>
      <c r="D17" s="143" t="s">
        <v>1121</v>
      </c>
      <c r="E17" s="143"/>
      <c r="F17" s="142"/>
      <c r="G17" s="142"/>
      <c r="H17" s="142"/>
      <c r="I17" s="142"/>
      <c r="J17" s="142"/>
      <c r="K17" s="145"/>
    </row>
    <row r="18" spans="1:11" ht="17.25">
      <c r="A18" s="143"/>
      <c r="B18" s="143"/>
      <c r="C18" s="146" t="s">
        <v>1122</v>
      </c>
      <c r="D18" s="143"/>
      <c r="E18" s="143"/>
      <c r="F18" s="142"/>
      <c r="G18" s="142"/>
      <c r="H18" s="142"/>
      <c r="I18" s="142"/>
      <c r="J18" s="142"/>
      <c r="K18" s="145"/>
    </row>
    <row r="19" spans="1:11" ht="17.25">
      <c r="A19" s="143"/>
      <c r="B19" s="143"/>
      <c r="C19" s="146" t="s">
        <v>1123</v>
      </c>
      <c r="D19" s="143"/>
      <c r="E19" s="143"/>
      <c r="F19" s="142">
        <f>H19+J19</f>
        <v>377</v>
      </c>
      <c r="G19" s="142">
        <f>I19+K19</f>
        <v>377</v>
      </c>
      <c r="H19" s="142">
        <v>377</v>
      </c>
      <c r="I19" s="142">
        <v>377</v>
      </c>
      <c r="J19" s="142"/>
      <c r="K19" s="145"/>
    </row>
    <row r="20" spans="1:11" ht="17.25">
      <c r="A20" s="143"/>
      <c r="B20" s="143"/>
      <c r="C20" s="146" t="s">
        <v>1124</v>
      </c>
      <c r="D20" s="143"/>
      <c r="E20" s="143"/>
      <c r="F20" s="142">
        <f>H20+J20</f>
        <v>1216819</v>
      </c>
      <c r="G20" s="142">
        <f>I20+K20</f>
        <v>1216819</v>
      </c>
      <c r="H20" s="142">
        <v>1216819</v>
      </c>
      <c r="I20" s="142">
        <v>1216819</v>
      </c>
      <c r="J20" s="142"/>
      <c r="K20" s="145"/>
    </row>
    <row r="21" spans="1:11" ht="17.25">
      <c r="A21" s="143"/>
      <c r="B21" s="143"/>
      <c r="C21" s="146" t="s">
        <v>1125</v>
      </c>
      <c r="D21" s="143"/>
      <c r="E21" s="143"/>
      <c r="F21" s="142"/>
      <c r="G21" s="142"/>
      <c r="H21" s="142"/>
      <c r="I21" s="142"/>
      <c r="J21" s="142"/>
      <c r="K21" s="145"/>
    </row>
    <row r="22" spans="1:11" ht="17.25">
      <c r="A22" s="143"/>
      <c r="B22" s="143"/>
      <c r="C22" s="146" t="s">
        <v>1126</v>
      </c>
      <c r="D22" s="143"/>
      <c r="E22" s="143"/>
      <c r="F22" s="142">
        <f t="shared" ref="F22:G24" si="1">H22+J22</f>
        <v>2272695</v>
      </c>
      <c r="G22" s="142">
        <f t="shared" si="1"/>
        <v>2272695</v>
      </c>
      <c r="H22" s="142">
        <f>SUM(H23:H24)</f>
        <v>2272695</v>
      </c>
      <c r="I22" s="142">
        <f>SUM(I23:I24)</f>
        <v>2272695</v>
      </c>
      <c r="J22" s="142">
        <f>SUM(J23:J24)</f>
        <v>0</v>
      </c>
      <c r="K22" s="142">
        <f>SUM(K23:K24)</f>
        <v>0</v>
      </c>
    </row>
    <row r="23" spans="1:11" ht="17.25">
      <c r="A23" s="143"/>
      <c r="B23" s="143"/>
      <c r="C23" s="140"/>
      <c r="D23" s="146" t="s">
        <v>1127</v>
      </c>
      <c r="E23" s="143"/>
      <c r="F23" s="142">
        <f t="shared" si="1"/>
        <v>2249322</v>
      </c>
      <c r="G23" s="142">
        <f t="shared" si="1"/>
        <v>2249322</v>
      </c>
      <c r="H23" s="142">
        <v>2249322</v>
      </c>
      <c r="I23" s="142">
        <v>2249322</v>
      </c>
      <c r="J23" s="142"/>
      <c r="K23" s="145"/>
    </row>
    <row r="24" spans="1:11" ht="17.25">
      <c r="A24" s="143"/>
      <c r="B24" s="143"/>
      <c r="C24" s="143"/>
      <c r="D24" s="143" t="s">
        <v>1128</v>
      </c>
      <c r="E24" s="143"/>
      <c r="F24" s="142">
        <f t="shared" si="1"/>
        <v>23373</v>
      </c>
      <c r="G24" s="142">
        <f t="shared" si="1"/>
        <v>23373</v>
      </c>
      <c r="H24" s="142">
        <v>23373</v>
      </c>
      <c r="I24" s="142">
        <v>23373</v>
      </c>
      <c r="J24" s="142"/>
      <c r="K24" s="145"/>
    </row>
    <row r="25" spans="1:11" ht="17.25">
      <c r="A25" s="143"/>
      <c r="B25" s="143"/>
      <c r="C25" s="143" t="s">
        <v>1129</v>
      </c>
      <c r="D25" s="143"/>
      <c r="E25" s="143"/>
      <c r="F25" s="142"/>
      <c r="G25" s="142"/>
      <c r="H25" s="142"/>
      <c r="I25" s="142"/>
      <c r="J25" s="142"/>
      <c r="K25" s="145"/>
    </row>
    <row r="26" spans="1:11" ht="17.25">
      <c r="A26" s="143"/>
      <c r="B26" s="143"/>
      <c r="C26" s="143"/>
      <c r="D26" s="143" t="s">
        <v>1130</v>
      </c>
      <c r="E26" s="143"/>
      <c r="F26" s="142"/>
      <c r="G26" s="142"/>
      <c r="H26" s="142"/>
      <c r="I26" s="142"/>
      <c r="J26" s="142"/>
      <c r="K26" s="145"/>
    </row>
    <row r="27" spans="1:11" ht="17.25">
      <c r="A27" s="143"/>
      <c r="B27" s="143"/>
      <c r="C27" s="143"/>
      <c r="D27" s="143" t="s">
        <v>1131</v>
      </c>
      <c r="E27" s="143"/>
      <c r="F27" s="142"/>
      <c r="G27" s="142"/>
      <c r="H27" s="142"/>
      <c r="I27" s="142"/>
      <c r="J27" s="142"/>
      <c r="K27" s="145"/>
    </row>
    <row r="28" spans="1:11" ht="17.25">
      <c r="A28" s="143"/>
      <c r="B28" s="143"/>
      <c r="C28" s="143"/>
      <c r="D28" s="143" t="s">
        <v>1132</v>
      </c>
      <c r="E28" s="143"/>
      <c r="F28" s="142"/>
      <c r="G28" s="142"/>
      <c r="H28" s="142"/>
      <c r="I28" s="142"/>
      <c r="J28" s="142"/>
      <c r="K28" s="145"/>
    </row>
    <row r="29" spans="1:11" ht="19.5">
      <c r="A29" s="692" t="s">
        <v>1103</v>
      </c>
      <c r="B29" s="693"/>
      <c r="C29" s="693"/>
      <c r="D29" s="693"/>
      <c r="E29" s="694"/>
      <c r="F29" s="699" t="s">
        <v>1104</v>
      </c>
      <c r="G29" s="700"/>
      <c r="H29" s="137" t="s">
        <v>1105</v>
      </c>
      <c r="I29" s="138" t="s">
        <v>1106</v>
      </c>
      <c r="J29" s="137" t="s">
        <v>1107</v>
      </c>
      <c r="K29" s="139" t="s">
        <v>1108</v>
      </c>
    </row>
    <row r="30" spans="1:11" ht="19.5">
      <c r="A30" s="695"/>
      <c r="B30" s="695"/>
      <c r="C30" s="695"/>
      <c r="D30" s="695"/>
      <c r="E30" s="696"/>
      <c r="F30" s="126" t="s">
        <v>1109</v>
      </c>
      <c r="G30" s="126" t="s">
        <v>1110</v>
      </c>
      <c r="H30" s="126" t="s">
        <v>1109</v>
      </c>
      <c r="I30" s="126" t="s">
        <v>1110</v>
      </c>
      <c r="J30" s="126" t="s">
        <v>1109</v>
      </c>
      <c r="K30" s="136" t="s">
        <v>1110</v>
      </c>
    </row>
    <row r="31" spans="1:11" ht="17.25">
      <c r="A31" s="143"/>
      <c r="B31" s="143"/>
      <c r="C31" s="143" t="s">
        <v>1133</v>
      </c>
      <c r="D31" s="143"/>
      <c r="E31" s="143"/>
      <c r="F31" s="142">
        <f>H31+J31</f>
        <v>8014885</v>
      </c>
      <c r="G31" s="142">
        <f>I31+K31</f>
        <v>8014885</v>
      </c>
      <c r="H31" s="142">
        <f>SUM(H32:H33)</f>
        <v>8060000</v>
      </c>
      <c r="I31" s="142">
        <f>SUM(I32:I33)</f>
        <v>8060000</v>
      </c>
      <c r="J31" s="142">
        <f>SUM(J32:J33)</f>
        <v>-45115</v>
      </c>
      <c r="K31" s="142">
        <f>SUM(K32:K33)</f>
        <v>-45115</v>
      </c>
    </row>
    <row r="32" spans="1:11" ht="17.25">
      <c r="A32" s="143"/>
      <c r="B32" s="143"/>
      <c r="C32" s="143"/>
      <c r="D32" s="143" t="s">
        <v>1134</v>
      </c>
      <c r="E32" s="143"/>
      <c r="F32" s="142">
        <f>H32+J32</f>
        <v>8014885</v>
      </c>
      <c r="G32" s="142">
        <f>I32+K32</f>
        <v>8014885</v>
      </c>
      <c r="H32" s="142">
        <v>8060000</v>
      </c>
      <c r="I32" s="142">
        <v>8060000</v>
      </c>
      <c r="J32" s="142">
        <v>-45115</v>
      </c>
      <c r="K32" s="145">
        <v>-45115</v>
      </c>
    </row>
    <row r="33" spans="1:11" ht="17.25">
      <c r="A33" s="143"/>
      <c r="B33" s="143"/>
      <c r="C33" s="143"/>
      <c r="D33" s="143" t="s">
        <v>1135</v>
      </c>
      <c r="E33" s="143"/>
      <c r="F33" s="142"/>
      <c r="G33" s="142"/>
      <c r="H33" s="142"/>
      <c r="I33" s="142"/>
      <c r="J33" s="142"/>
      <c r="K33" s="145"/>
    </row>
    <row r="34" spans="1:11" ht="17.25">
      <c r="A34" s="143"/>
      <c r="B34" s="143"/>
      <c r="C34" s="143" t="s">
        <v>1136</v>
      </c>
      <c r="D34" s="143"/>
      <c r="E34" s="143"/>
      <c r="F34" s="142">
        <f>H34+J34</f>
        <v>185470</v>
      </c>
      <c r="G34" s="142">
        <f>I34+K34</f>
        <v>185470</v>
      </c>
      <c r="H34" s="142">
        <v>185470</v>
      </c>
      <c r="I34" s="142">
        <v>185470</v>
      </c>
      <c r="J34" s="142"/>
      <c r="K34" s="145"/>
    </row>
    <row r="35" spans="1:11" ht="17.25">
      <c r="A35" s="143"/>
      <c r="B35" s="143"/>
      <c r="C35" s="143" t="s">
        <v>1137</v>
      </c>
      <c r="D35" s="143"/>
      <c r="E35" s="143"/>
      <c r="F35" s="142"/>
      <c r="G35" s="142"/>
      <c r="H35" s="142"/>
      <c r="I35" s="142"/>
      <c r="J35" s="142"/>
      <c r="K35" s="145"/>
    </row>
    <row r="36" spans="1:11" ht="17.25">
      <c r="A36" s="143"/>
      <c r="B36" s="143"/>
      <c r="C36" s="143" t="s">
        <v>1138</v>
      </c>
      <c r="D36" s="143"/>
      <c r="E36" s="143"/>
      <c r="F36" s="142">
        <f>H36+J36</f>
        <v>550292</v>
      </c>
      <c r="G36" s="142">
        <f>I36+K36</f>
        <v>550292</v>
      </c>
      <c r="H36" s="142">
        <v>541268</v>
      </c>
      <c r="I36" s="142">
        <v>541268</v>
      </c>
      <c r="J36" s="142">
        <v>9024</v>
      </c>
      <c r="K36" s="145">
        <v>9024</v>
      </c>
    </row>
    <row r="37" spans="1:11" ht="17.25">
      <c r="A37" s="143"/>
      <c r="B37" s="143" t="s">
        <v>1139</v>
      </c>
      <c r="C37" s="143"/>
      <c r="D37" s="143"/>
      <c r="E37" s="143"/>
      <c r="F37" s="142"/>
      <c r="G37" s="142"/>
      <c r="H37" s="142"/>
      <c r="I37" s="142"/>
      <c r="J37" s="142"/>
      <c r="K37" s="145"/>
    </row>
    <row r="38" spans="1:11" ht="17.25">
      <c r="A38" s="143"/>
      <c r="B38" s="143"/>
      <c r="C38" s="143" t="s">
        <v>1140</v>
      </c>
      <c r="D38" s="143"/>
      <c r="E38" s="143"/>
      <c r="F38" s="142"/>
      <c r="G38" s="142"/>
      <c r="H38" s="142"/>
      <c r="I38" s="142"/>
      <c r="J38" s="142"/>
      <c r="K38" s="145"/>
    </row>
    <row r="39" spans="1:11" ht="17.25">
      <c r="A39" s="143"/>
      <c r="B39" s="143"/>
      <c r="C39" s="143"/>
      <c r="D39" s="143" t="s">
        <v>1141</v>
      </c>
      <c r="E39" s="143"/>
      <c r="F39" s="142"/>
      <c r="G39" s="142"/>
      <c r="H39" s="142"/>
      <c r="I39" s="142"/>
      <c r="J39" s="142"/>
      <c r="K39" s="145"/>
    </row>
    <row r="40" spans="1:11" ht="17.25">
      <c r="A40" s="143"/>
      <c r="B40" s="143"/>
      <c r="C40" s="143"/>
      <c r="D40" s="143" t="s">
        <v>1142</v>
      </c>
      <c r="E40" s="143"/>
      <c r="F40" s="142"/>
      <c r="G40" s="142"/>
      <c r="H40" s="142"/>
      <c r="I40" s="142"/>
      <c r="J40" s="142"/>
      <c r="K40" s="145"/>
    </row>
    <row r="41" spans="1:11" ht="17.25">
      <c r="A41" s="143"/>
      <c r="B41" s="143"/>
      <c r="C41" s="143"/>
      <c r="D41" s="143" t="s">
        <v>1143</v>
      </c>
      <c r="E41" s="143"/>
      <c r="F41" s="142"/>
      <c r="G41" s="142"/>
      <c r="H41" s="142"/>
      <c r="I41" s="142"/>
      <c r="J41" s="142"/>
      <c r="K41" s="145"/>
    </row>
    <row r="42" spans="1:11" ht="17.25">
      <c r="A42" s="143"/>
      <c r="B42" s="143"/>
      <c r="C42" s="143"/>
      <c r="D42" s="143" t="s">
        <v>1128</v>
      </c>
      <c r="E42" s="143"/>
      <c r="F42" s="142"/>
      <c r="G42" s="142"/>
      <c r="H42" s="142"/>
      <c r="I42" s="142"/>
      <c r="J42" s="142"/>
      <c r="K42" s="145"/>
    </row>
    <row r="43" spans="1:11" ht="17.25">
      <c r="A43" s="143"/>
      <c r="B43" s="147" t="s">
        <v>1144</v>
      </c>
      <c r="C43" s="143"/>
      <c r="D43" s="143"/>
      <c r="E43" s="143"/>
      <c r="F43" s="142">
        <f>H43+J43</f>
        <v>24507547</v>
      </c>
      <c r="G43" s="142">
        <f>I43+K43</f>
        <v>24507547</v>
      </c>
      <c r="H43" s="142">
        <f>H7+H37</f>
        <v>24543638</v>
      </c>
      <c r="I43" s="142">
        <f>I7+I37</f>
        <v>24543638</v>
      </c>
      <c r="J43" s="142">
        <f>J7+J37</f>
        <v>-36091</v>
      </c>
      <c r="K43" s="142">
        <f>K7+K37</f>
        <v>-36091</v>
      </c>
    </row>
    <row r="44" spans="1:11" ht="17.25">
      <c r="A44" s="143"/>
      <c r="B44" s="143" t="s">
        <v>1145</v>
      </c>
      <c r="C44" s="143"/>
      <c r="D44" s="143"/>
      <c r="E44" s="143"/>
      <c r="F44" s="142"/>
      <c r="G44" s="142"/>
      <c r="H44" s="148"/>
      <c r="I44" s="149"/>
      <c r="J44" s="149"/>
      <c r="K44" s="150"/>
    </row>
    <row r="45" spans="1:11" ht="17.25">
      <c r="A45" s="143"/>
      <c r="B45" s="143" t="s">
        <v>1146</v>
      </c>
      <c r="C45" s="143"/>
      <c r="D45" s="143"/>
      <c r="E45" s="143"/>
      <c r="F45" s="142"/>
      <c r="G45" s="142"/>
      <c r="H45" s="151"/>
      <c r="I45" s="152"/>
      <c r="J45" s="152"/>
      <c r="K45" s="153"/>
    </row>
    <row r="46" spans="1:11" ht="17.25">
      <c r="A46" s="143"/>
      <c r="B46" s="143" t="s">
        <v>1147</v>
      </c>
      <c r="C46" s="143"/>
      <c r="D46" s="143"/>
      <c r="E46" s="143"/>
      <c r="F46" s="142"/>
      <c r="G46" s="142"/>
      <c r="H46" s="151"/>
      <c r="I46" s="152"/>
      <c r="J46" s="152"/>
      <c r="K46" s="153"/>
    </row>
    <row r="47" spans="1:11" ht="17.25">
      <c r="A47" s="143"/>
      <c r="B47" s="143" t="s">
        <v>1148</v>
      </c>
      <c r="C47" s="143"/>
      <c r="D47" s="143"/>
      <c r="E47" s="143"/>
      <c r="F47" s="142"/>
      <c r="G47" s="142"/>
      <c r="H47" s="151"/>
      <c r="I47" s="152"/>
      <c r="J47" s="152"/>
      <c r="K47" s="153"/>
    </row>
    <row r="48" spans="1:11" ht="17.25">
      <c r="A48" s="143"/>
      <c r="B48" s="143" t="s">
        <v>1149</v>
      </c>
      <c r="C48" s="143"/>
      <c r="D48" s="143"/>
      <c r="E48" s="143"/>
      <c r="F48" s="142"/>
      <c r="G48" s="142"/>
      <c r="H48" s="151"/>
      <c r="I48" s="152"/>
      <c r="J48" s="152"/>
      <c r="K48" s="153"/>
    </row>
    <row r="49" spans="1:11" ht="17.25">
      <c r="A49" s="143" t="s">
        <v>1150</v>
      </c>
      <c r="B49" s="143"/>
      <c r="C49" s="143"/>
      <c r="D49" s="143"/>
      <c r="E49" s="143"/>
      <c r="F49" s="142"/>
      <c r="G49" s="142"/>
      <c r="H49" s="151"/>
      <c r="I49" s="152"/>
      <c r="J49" s="152"/>
      <c r="K49" s="153"/>
    </row>
    <row r="50" spans="1:11" ht="17.25">
      <c r="A50" s="143"/>
      <c r="B50" s="143" t="s">
        <v>1151</v>
      </c>
      <c r="C50" s="143"/>
      <c r="D50" s="143"/>
      <c r="E50" s="143"/>
      <c r="F50" s="142"/>
      <c r="G50" s="142"/>
      <c r="H50" s="151"/>
      <c r="I50" s="152"/>
      <c r="J50" s="152"/>
      <c r="K50" s="153"/>
    </row>
    <row r="51" spans="1:11" ht="17.25">
      <c r="A51" s="147" t="s">
        <v>1152</v>
      </c>
      <c r="B51" s="143"/>
      <c r="C51" s="143"/>
      <c r="D51" s="143"/>
      <c r="E51" s="154"/>
      <c r="F51" s="142">
        <f>F43+F44+F45+F46+F47+F48+F49</f>
        <v>24507547</v>
      </c>
      <c r="G51" s="142">
        <f>G43+G44+G45+G46+G47+G48+G49</f>
        <v>24507547</v>
      </c>
      <c r="H51" s="151"/>
      <c r="I51" s="151"/>
      <c r="J51" s="151"/>
      <c r="K51" s="151"/>
    </row>
    <row r="52" spans="1:11" ht="17.25">
      <c r="A52" s="147" t="s">
        <v>1153</v>
      </c>
      <c r="B52" s="143"/>
      <c r="C52" s="143"/>
      <c r="D52" s="143"/>
      <c r="E52" s="155"/>
      <c r="F52" s="156">
        <v>183506341</v>
      </c>
      <c r="G52" s="142"/>
      <c r="H52" s="151"/>
      <c r="I52" s="152"/>
      <c r="J52" s="152"/>
      <c r="K52" s="153"/>
    </row>
    <row r="53" spans="1:11" ht="17.25">
      <c r="A53" s="147" t="s">
        <v>1154</v>
      </c>
      <c r="B53" s="143"/>
      <c r="C53" s="143"/>
      <c r="D53" s="143"/>
      <c r="E53" s="155"/>
      <c r="F53" s="157">
        <f>F51+F52</f>
        <v>208013888</v>
      </c>
      <c r="G53" s="157"/>
      <c r="H53" s="158"/>
      <c r="I53" s="159"/>
      <c r="J53" s="159"/>
      <c r="K53" s="160"/>
    </row>
    <row r="54" spans="1:11" ht="19.5">
      <c r="A54" s="692" t="s">
        <v>1103</v>
      </c>
      <c r="B54" s="693"/>
      <c r="C54" s="693"/>
      <c r="D54" s="693"/>
      <c r="E54" s="694"/>
      <c r="F54" s="697" t="s">
        <v>1104</v>
      </c>
      <c r="G54" s="698"/>
      <c r="H54" s="162" t="s">
        <v>1105</v>
      </c>
      <c r="I54" s="163" t="s">
        <v>1155</v>
      </c>
      <c r="J54" s="162" t="s">
        <v>1107</v>
      </c>
      <c r="K54" s="164" t="s">
        <v>1156</v>
      </c>
    </row>
    <row r="55" spans="1:11" ht="19.5">
      <c r="A55" s="695"/>
      <c r="B55" s="695"/>
      <c r="C55" s="695"/>
      <c r="D55" s="695"/>
      <c r="E55" s="696"/>
      <c r="F55" s="165" t="s">
        <v>1109</v>
      </c>
      <c r="G55" s="165" t="s">
        <v>1110</v>
      </c>
      <c r="H55" s="165" t="s">
        <v>1109</v>
      </c>
      <c r="I55" s="165" t="s">
        <v>1110</v>
      </c>
      <c r="J55" s="165" t="s">
        <v>1109</v>
      </c>
      <c r="K55" s="161" t="s">
        <v>1110</v>
      </c>
    </row>
    <row r="56" spans="1:11" ht="17.25">
      <c r="A56" s="143"/>
      <c r="B56" s="144" t="s">
        <v>1157</v>
      </c>
      <c r="C56" s="143"/>
      <c r="D56" s="143"/>
      <c r="E56" s="143"/>
      <c r="F56" s="142">
        <f t="shared" ref="F56:G63" si="2">H56+J56</f>
        <v>15318520</v>
      </c>
      <c r="G56" s="142">
        <f t="shared" si="2"/>
        <v>15318520</v>
      </c>
      <c r="H56" s="142">
        <f>H57+H62+H66+H71+H77+H82+H85+H88+H90</f>
        <v>14258698</v>
      </c>
      <c r="I56" s="142">
        <f>I57+I62+I66+I71+I77+I82+I85+I88+I90</f>
        <v>14258698</v>
      </c>
      <c r="J56" s="142">
        <f>J57+J62+J66+J71+J77+J82+J85+J88+J90</f>
        <v>1059822</v>
      </c>
      <c r="K56" s="142">
        <f>K57+K62+K66+K71+K77+K82+K85+K88+K90</f>
        <v>1059822</v>
      </c>
    </row>
    <row r="57" spans="1:11" ht="17.25">
      <c r="A57" s="143"/>
      <c r="B57" s="143"/>
      <c r="C57" s="144" t="s">
        <v>1158</v>
      </c>
      <c r="D57" s="143"/>
      <c r="E57" s="143"/>
      <c r="F57" s="142">
        <f t="shared" si="2"/>
        <v>9726385</v>
      </c>
      <c r="G57" s="142">
        <f t="shared" si="2"/>
        <v>9726385</v>
      </c>
      <c r="H57" s="142">
        <f>SUM(H58:H61)</f>
        <v>9726385</v>
      </c>
      <c r="I57" s="142">
        <f>SUM(I58:I61)</f>
        <v>9726385</v>
      </c>
      <c r="J57" s="142">
        <f>SUM(J58:J61)</f>
        <v>0</v>
      </c>
      <c r="K57" s="142">
        <f>SUM(K58:K61)</f>
        <v>0</v>
      </c>
    </row>
    <row r="58" spans="1:11" ht="17.25">
      <c r="A58" s="143"/>
      <c r="B58" s="143"/>
      <c r="C58" s="144"/>
      <c r="D58" s="143" t="s">
        <v>1159</v>
      </c>
      <c r="E58" s="143"/>
      <c r="F58" s="142">
        <f t="shared" si="2"/>
        <v>5725000</v>
      </c>
      <c r="G58" s="142">
        <f t="shared" si="2"/>
        <v>5725000</v>
      </c>
      <c r="H58" s="142">
        <v>5725000</v>
      </c>
      <c r="I58" s="142">
        <v>5725000</v>
      </c>
      <c r="J58" s="142"/>
      <c r="K58" s="145"/>
    </row>
    <row r="59" spans="1:11" ht="17.25">
      <c r="A59" s="143"/>
      <c r="B59" s="143"/>
      <c r="C59" s="144"/>
      <c r="D59" s="143" t="s">
        <v>1160</v>
      </c>
      <c r="E59" s="143"/>
      <c r="F59" s="142">
        <f t="shared" si="2"/>
        <v>1117336</v>
      </c>
      <c r="G59" s="142">
        <f t="shared" si="2"/>
        <v>1117336</v>
      </c>
      <c r="H59" s="142">
        <v>1117336</v>
      </c>
      <c r="I59" s="142">
        <v>1117336</v>
      </c>
      <c r="J59" s="142"/>
      <c r="K59" s="145"/>
    </row>
    <row r="60" spans="1:11" ht="17.25">
      <c r="A60" s="143"/>
      <c r="B60" s="143"/>
      <c r="C60" s="144"/>
      <c r="D60" s="143" t="s">
        <v>1161</v>
      </c>
      <c r="E60" s="143"/>
      <c r="F60" s="142">
        <f t="shared" si="2"/>
        <v>2684901</v>
      </c>
      <c r="G60" s="142">
        <f t="shared" si="2"/>
        <v>2684901</v>
      </c>
      <c r="H60" s="142">
        <v>2684901</v>
      </c>
      <c r="I60" s="142">
        <v>2684901</v>
      </c>
      <c r="J60" s="142">
        <v>0</v>
      </c>
      <c r="K60" s="145">
        <v>0</v>
      </c>
    </row>
    <row r="61" spans="1:11" ht="17.25">
      <c r="A61" s="143"/>
      <c r="B61" s="143"/>
      <c r="C61" s="144"/>
      <c r="D61" s="143" t="s">
        <v>1162</v>
      </c>
      <c r="E61" s="143"/>
      <c r="F61" s="142">
        <f t="shared" si="2"/>
        <v>199148</v>
      </c>
      <c r="G61" s="142">
        <f t="shared" si="2"/>
        <v>199148</v>
      </c>
      <c r="H61" s="142">
        <v>199148</v>
      </c>
      <c r="I61" s="142">
        <v>199148</v>
      </c>
      <c r="J61" s="142"/>
      <c r="K61" s="145"/>
    </row>
    <row r="62" spans="1:11" ht="17.25">
      <c r="A62" s="143"/>
      <c r="B62" s="143"/>
      <c r="C62" s="144" t="s">
        <v>1163</v>
      </c>
      <c r="D62" s="143"/>
      <c r="E62" s="143"/>
      <c r="F62" s="142">
        <f t="shared" si="2"/>
        <v>417150</v>
      </c>
      <c r="G62" s="142">
        <f t="shared" si="2"/>
        <v>417150</v>
      </c>
      <c r="H62" s="142">
        <f>SUM(H63:H65)</f>
        <v>417150</v>
      </c>
      <c r="I62" s="142">
        <f>SUM(I63:I65)</f>
        <v>417150</v>
      </c>
      <c r="J62" s="142">
        <f>SUM(J63:J65)</f>
        <v>0</v>
      </c>
      <c r="K62" s="142">
        <f>SUM(K63:K65)</f>
        <v>0</v>
      </c>
    </row>
    <row r="63" spans="1:11" ht="17.25">
      <c r="A63" s="143"/>
      <c r="B63" s="143"/>
      <c r="C63" s="144"/>
      <c r="D63" s="143" t="s">
        <v>1164</v>
      </c>
      <c r="E63" s="143"/>
      <c r="F63" s="142">
        <f t="shared" si="2"/>
        <v>0</v>
      </c>
      <c r="G63" s="142">
        <f t="shared" si="2"/>
        <v>0</v>
      </c>
      <c r="H63" s="142">
        <v>0</v>
      </c>
      <c r="I63" s="142">
        <v>0</v>
      </c>
      <c r="J63" s="142"/>
      <c r="K63" s="145"/>
    </row>
    <row r="64" spans="1:11" ht="17.25">
      <c r="A64" s="143"/>
      <c r="B64" s="143"/>
      <c r="C64" s="144"/>
      <c r="D64" s="143" t="s">
        <v>1165</v>
      </c>
      <c r="E64" s="143"/>
      <c r="F64" s="142"/>
      <c r="G64" s="142"/>
      <c r="H64" s="142"/>
      <c r="I64" s="142"/>
      <c r="J64" s="142"/>
      <c r="K64" s="145"/>
    </row>
    <row r="65" spans="1:11" ht="17.25">
      <c r="A65" s="143"/>
      <c r="B65" s="143"/>
      <c r="C65" s="144"/>
      <c r="D65" s="143" t="s">
        <v>1166</v>
      </c>
      <c r="E65" s="143"/>
      <c r="F65" s="142">
        <f t="shared" ref="F65:G67" si="3">H65+J65</f>
        <v>417150</v>
      </c>
      <c r="G65" s="142">
        <f t="shared" si="3"/>
        <v>417150</v>
      </c>
      <c r="H65" s="142">
        <v>417150</v>
      </c>
      <c r="I65" s="142">
        <v>417150</v>
      </c>
      <c r="J65" s="142">
        <v>0</v>
      </c>
      <c r="K65" s="145">
        <v>0</v>
      </c>
    </row>
    <row r="66" spans="1:11" ht="17.25">
      <c r="A66" s="143"/>
      <c r="B66" s="143"/>
      <c r="C66" s="144" t="s">
        <v>1167</v>
      </c>
      <c r="D66" s="143"/>
      <c r="E66" s="143"/>
      <c r="F66" s="142">
        <f t="shared" si="3"/>
        <v>1481893</v>
      </c>
      <c r="G66" s="142">
        <f t="shared" si="3"/>
        <v>1481893</v>
      </c>
      <c r="H66" s="142">
        <f>SUM(H67:H70)</f>
        <v>1481893</v>
      </c>
      <c r="I66" s="142">
        <f>SUM(I67:I70)</f>
        <v>1481893</v>
      </c>
      <c r="J66" s="142">
        <f>SUM(J67:J70)</f>
        <v>0</v>
      </c>
      <c r="K66" s="142">
        <f>SUM(K67:K70)</f>
        <v>0</v>
      </c>
    </row>
    <row r="67" spans="1:11" ht="17.25">
      <c r="A67" s="143"/>
      <c r="B67" s="143"/>
      <c r="C67" s="144"/>
      <c r="D67" s="143" t="s">
        <v>1168</v>
      </c>
      <c r="E67" s="143"/>
      <c r="F67" s="142">
        <f t="shared" si="3"/>
        <v>742322</v>
      </c>
      <c r="G67" s="142">
        <f t="shared" si="3"/>
        <v>742322</v>
      </c>
      <c r="H67" s="142">
        <v>742322</v>
      </c>
      <c r="I67" s="142">
        <v>742322</v>
      </c>
      <c r="J67" s="142">
        <v>0</v>
      </c>
      <c r="K67" s="145">
        <v>0</v>
      </c>
    </row>
    <row r="68" spans="1:11" ht="17.25">
      <c r="A68" s="143"/>
      <c r="B68" s="143"/>
      <c r="C68" s="144"/>
      <c r="D68" s="143" t="s">
        <v>1169</v>
      </c>
      <c r="E68" s="143"/>
      <c r="F68" s="142"/>
      <c r="G68" s="142"/>
      <c r="H68" s="142"/>
      <c r="I68" s="142"/>
      <c r="J68" s="142"/>
      <c r="K68" s="145"/>
    </row>
    <row r="69" spans="1:11" ht="17.25">
      <c r="A69" s="143"/>
      <c r="B69" s="143"/>
      <c r="C69" s="144"/>
      <c r="D69" s="143" t="s">
        <v>1170</v>
      </c>
      <c r="E69" s="143"/>
      <c r="F69" s="142">
        <f t="shared" ref="F69:G74" si="4">H69+J69</f>
        <v>445059</v>
      </c>
      <c r="G69" s="142">
        <f t="shared" si="4"/>
        <v>445059</v>
      </c>
      <c r="H69" s="142">
        <v>445059</v>
      </c>
      <c r="I69" s="142">
        <v>445059</v>
      </c>
      <c r="J69" s="142"/>
      <c r="K69" s="145"/>
    </row>
    <row r="70" spans="1:11" ht="17.25">
      <c r="A70" s="143"/>
      <c r="B70" s="143"/>
      <c r="C70" s="144"/>
      <c r="D70" s="143" t="s">
        <v>1171</v>
      </c>
      <c r="E70" s="143"/>
      <c r="F70" s="142">
        <f t="shared" si="4"/>
        <v>294512</v>
      </c>
      <c r="G70" s="142">
        <f t="shared" si="4"/>
        <v>294512</v>
      </c>
      <c r="H70" s="142">
        <v>294512</v>
      </c>
      <c r="I70" s="142">
        <v>294512</v>
      </c>
      <c r="J70" s="142"/>
      <c r="K70" s="145"/>
    </row>
    <row r="71" spans="1:11" ht="17.25">
      <c r="A71" s="143"/>
      <c r="B71" s="143"/>
      <c r="C71" s="144" t="s">
        <v>1172</v>
      </c>
      <c r="D71" s="143"/>
      <c r="E71" s="143"/>
      <c r="F71" s="142">
        <f t="shared" si="4"/>
        <v>806725</v>
      </c>
      <c r="G71" s="142">
        <f t="shared" si="4"/>
        <v>806725</v>
      </c>
      <c r="H71" s="142">
        <f>SUM(H72:H76)</f>
        <v>806725</v>
      </c>
      <c r="I71" s="142">
        <f>SUM(I72:I76)</f>
        <v>806725</v>
      </c>
      <c r="J71" s="142">
        <f>SUM(J72:J76)</f>
        <v>0</v>
      </c>
      <c r="K71" s="142">
        <f>SUM(K72:K76)</f>
        <v>0</v>
      </c>
    </row>
    <row r="72" spans="1:11" ht="17.25">
      <c r="A72" s="143"/>
      <c r="B72" s="143"/>
      <c r="C72" s="144"/>
      <c r="D72" s="143" t="s">
        <v>1173</v>
      </c>
      <c r="E72" s="143"/>
      <c r="F72" s="142">
        <f t="shared" si="4"/>
        <v>712046</v>
      </c>
      <c r="G72" s="142">
        <f t="shared" si="4"/>
        <v>712046</v>
      </c>
      <c r="H72" s="142">
        <v>712046</v>
      </c>
      <c r="I72" s="142">
        <v>712046</v>
      </c>
      <c r="J72" s="142"/>
      <c r="K72" s="145"/>
    </row>
    <row r="73" spans="1:11" ht="17.25">
      <c r="A73" s="143"/>
      <c r="B73" s="143"/>
      <c r="C73" s="144"/>
      <c r="D73" s="143" t="s">
        <v>1174</v>
      </c>
      <c r="E73" s="143"/>
      <c r="F73" s="142">
        <f t="shared" si="4"/>
        <v>94679</v>
      </c>
      <c r="G73" s="142">
        <f t="shared" si="4"/>
        <v>94679</v>
      </c>
      <c r="H73" s="142">
        <v>94679</v>
      </c>
      <c r="I73" s="142">
        <v>94679</v>
      </c>
      <c r="J73" s="142"/>
      <c r="K73" s="145"/>
    </row>
    <row r="74" spans="1:11" ht="17.25">
      <c r="A74" s="143"/>
      <c r="B74" s="143"/>
      <c r="C74" s="144"/>
      <c r="D74" s="143" t="s">
        <v>1175</v>
      </c>
      <c r="E74" s="143"/>
      <c r="F74" s="142">
        <f t="shared" si="4"/>
        <v>0</v>
      </c>
      <c r="G74" s="142">
        <f t="shared" si="4"/>
        <v>0</v>
      </c>
      <c r="H74" s="142">
        <v>0</v>
      </c>
      <c r="I74" s="142">
        <v>0</v>
      </c>
      <c r="J74" s="142"/>
      <c r="K74" s="145"/>
    </row>
    <row r="75" spans="1:11" ht="17.25">
      <c r="A75" s="143"/>
      <c r="B75" s="143"/>
      <c r="C75" s="144"/>
      <c r="D75" s="143" t="s">
        <v>1176</v>
      </c>
      <c r="E75" s="143"/>
      <c r="F75" s="142"/>
      <c r="G75" s="142"/>
      <c r="H75" s="142"/>
      <c r="I75" s="142"/>
      <c r="J75" s="142"/>
      <c r="K75" s="145"/>
    </row>
    <row r="76" spans="1:11" ht="17.25">
      <c r="A76" s="143"/>
      <c r="B76" s="143"/>
      <c r="C76" s="144"/>
      <c r="D76" s="143" t="s">
        <v>1177</v>
      </c>
      <c r="E76" s="143"/>
      <c r="F76" s="142"/>
      <c r="G76" s="142"/>
      <c r="H76" s="142"/>
      <c r="I76" s="142"/>
      <c r="J76" s="142"/>
      <c r="K76" s="145"/>
    </row>
    <row r="77" spans="1:11" ht="17.25">
      <c r="A77" s="143"/>
      <c r="B77" s="143"/>
      <c r="C77" s="143" t="s">
        <v>1178</v>
      </c>
      <c r="D77" s="143"/>
      <c r="E77" s="143"/>
      <c r="F77" s="142">
        <f t="shared" ref="F77:G79" si="5">H77+J77</f>
        <v>2305081</v>
      </c>
      <c r="G77" s="142">
        <f t="shared" si="5"/>
        <v>2305081</v>
      </c>
      <c r="H77" s="142">
        <f>SUM(H78:H79)</f>
        <v>1245259</v>
      </c>
      <c r="I77" s="142">
        <f>SUM(I78:I79)</f>
        <v>1245259</v>
      </c>
      <c r="J77" s="142">
        <f>SUM(J78:J79)</f>
        <v>1059822</v>
      </c>
      <c r="K77" s="142">
        <f>SUM(K78:K79)</f>
        <v>1059822</v>
      </c>
    </row>
    <row r="78" spans="1:11" ht="17.25">
      <c r="A78" s="143"/>
      <c r="B78" s="143"/>
      <c r="C78" s="143"/>
      <c r="D78" s="143" t="s">
        <v>1179</v>
      </c>
      <c r="E78" s="143"/>
      <c r="F78" s="142">
        <f t="shared" si="5"/>
        <v>0</v>
      </c>
      <c r="G78" s="142">
        <f t="shared" si="5"/>
        <v>0</v>
      </c>
      <c r="H78" s="142">
        <v>0</v>
      </c>
      <c r="I78" s="142">
        <v>0</v>
      </c>
      <c r="J78" s="142"/>
      <c r="K78" s="145"/>
    </row>
    <row r="79" spans="1:11" ht="17.25">
      <c r="A79" s="143"/>
      <c r="B79" s="143"/>
      <c r="C79" s="143"/>
      <c r="D79" s="143" t="s">
        <v>1180</v>
      </c>
      <c r="E79" s="143"/>
      <c r="F79" s="142">
        <f t="shared" si="5"/>
        <v>2305081</v>
      </c>
      <c r="G79" s="142">
        <f t="shared" si="5"/>
        <v>2305081</v>
      </c>
      <c r="H79" s="142">
        <v>1245259</v>
      </c>
      <c r="I79" s="142">
        <v>1245259</v>
      </c>
      <c r="J79" s="142">
        <v>1059822</v>
      </c>
      <c r="K79" s="145">
        <v>1059822</v>
      </c>
    </row>
    <row r="80" spans="1:11" ht="19.5">
      <c r="A80" s="692" t="s">
        <v>1103</v>
      </c>
      <c r="B80" s="693"/>
      <c r="C80" s="693"/>
      <c r="D80" s="693"/>
      <c r="E80" s="694"/>
      <c r="F80" s="697" t="s">
        <v>1104</v>
      </c>
      <c r="G80" s="698"/>
      <c r="H80" s="162" t="s">
        <v>1105</v>
      </c>
      <c r="I80" s="163" t="s">
        <v>1155</v>
      </c>
      <c r="J80" s="162" t="s">
        <v>1107</v>
      </c>
      <c r="K80" s="164" t="s">
        <v>1156</v>
      </c>
    </row>
    <row r="81" spans="1:11" ht="19.5">
      <c r="A81" s="695"/>
      <c r="B81" s="695"/>
      <c r="C81" s="695"/>
      <c r="D81" s="695"/>
      <c r="E81" s="696"/>
      <c r="F81" s="165" t="s">
        <v>1109</v>
      </c>
      <c r="G81" s="165" t="s">
        <v>1110</v>
      </c>
      <c r="H81" s="165" t="s">
        <v>1109</v>
      </c>
      <c r="I81" s="165" t="s">
        <v>1110</v>
      </c>
      <c r="J81" s="165" t="s">
        <v>1109</v>
      </c>
      <c r="K81" s="161" t="s">
        <v>1110</v>
      </c>
    </row>
    <row r="82" spans="1:11" ht="17.25">
      <c r="A82" s="143"/>
      <c r="B82" s="143"/>
      <c r="C82" s="143" t="s">
        <v>1181</v>
      </c>
      <c r="D82" s="143"/>
      <c r="E82" s="143"/>
      <c r="F82" s="142">
        <f>H82+J82</f>
        <v>581286</v>
      </c>
      <c r="G82" s="142">
        <f>I82+K82</f>
        <v>581286</v>
      </c>
      <c r="H82" s="142">
        <f>SUM(H83:H84)</f>
        <v>581286</v>
      </c>
      <c r="I82" s="142">
        <f>SUM(I83:I84)</f>
        <v>581286</v>
      </c>
      <c r="J82" s="142">
        <f>SUM(J83:J84)</f>
        <v>0</v>
      </c>
      <c r="K82" s="142">
        <f>SUM(K83:K84)</f>
        <v>0</v>
      </c>
    </row>
    <row r="83" spans="1:11" ht="17.25">
      <c r="A83" s="143"/>
      <c r="B83" s="143"/>
      <c r="C83" s="143"/>
      <c r="D83" s="143" t="s">
        <v>1182</v>
      </c>
      <c r="E83" s="143"/>
      <c r="F83" s="142">
        <f>H83+J83</f>
        <v>581286</v>
      </c>
      <c r="G83" s="142">
        <f>I83+K83</f>
        <v>581286</v>
      </c>
      <c r="H83" s="142">
        <v>581286</v>
      </c>
      <c r="I83" s="142">
        <v>581286</v>
      </c>
      <c r="J83" s="142"/>
      <c r="K83" s="145"/>
    </row>
    <row r="84" spans="1:11" ht="17.25">
      <c r="A84" s="143"/>
      <c r="B84" s="143"/>
      <c r="C84" s="143"/>
      <c r="D84" s="143" t="s">
        <v>1183</v>
      </c>
      <c r="E84" s="143"/>
      <c r="F84" s="142"/>
      <c r="G84" s="142"/>
      <c r="H84" s="142"/>
      <c r="I84" s="142"/>
      <c r="J84" s="142"/>
      <c r="K84" s="145"/>
    </row>
    <row r="85" spans="1:11" ht="17.25">
      <c r="A85" s="143"/>
      <c r="B85" s="143"/>
      <c r="C85" s="143" t="s">
        <v>1184</v>
      </c>
      <c r="D85" s="143"/>
      <c r="E85" s="143"/>
      <c r="F85" s="142"/>
      <c r="G85" s="142"/>
      <c r="H85" s="142"/>
      <c r="I85" s="142"/>
      <c r="J85" s="142"/>
      <c r="K85" s="145"/>
    </row>
    <row r="86" spans="1:11" ht="17.25">
      <c r="A86" s="143"/>
      <c r="B86" s="143"/>
      <c r="C86" s="143"/>
      <c r="D86" s="143" t="s">
        <v>1185</v>
      </c>
      <c r="E86" s="143"/>
      <c r="F86" s="142"/>
      <c r="G86" s="142"/>
      <c r="H86" s="142"/>
      <c r="I86" s="142"/>
      <c r="J86" s="142"/>
      <c r="K86" s="145"/>
    </row>
    <row r="87" spans="1:11" ht="17.25">
      <c r="A87" s="143"/>
      <c r="B87" s="143"/>
      <c r="C87" s="143"/>
      <c r="D87" s="143" t="s">
        <v>1186</v>
      </c>
      <c r="E87" s="143"/>
      <c r="F87" s="142"/>
      <c r="G87" s="142"/>
      <c r="H87" s="142"/>
      <c r="I87" s="142"/>
      <c r="J87" s="142"/>
      <c r="K87" s="145"/>
    </row>
    <row r="88" spans="1:11" ht="17.25">
      <c r="A88" s="143"/>
      <c r="B88" s="143"/>
      <c r="C88" s="143" t="s">
        <v>1187</v>
      </c>
      <c r="D88" s="143"/>
      <c r="E88" s="143"/>
      <c r="F88" s="142"/>
      <c r="G88" s="142"/>
      <c r="H88" s="142"/>
      <c r="I88" s="142"/>
      <c r="J88" s="142"/>
      <c r="K88" s="142"/>
    </row>
    <row r="89" spans="1:11" ht="17.25">
      <c r="A89" s="143"/>
      <c r="B89" s="143"/>
      <c r="C89" s="143"/>
      <c r="D89" s="143" t="s">
        <v>1188</v>
      </c>
      <c r="E89" s="143"/>
      <c r="F89" s="142"/>
      <c r="G89" s="142"/>
      <c r="H89" s="142"/>
      <c r="I89" s="142"/>
      <c r="J89" s="142"/>
      <c r="K89" s="145"/>
    </row>
    <row r="90" spans="1:11" ht="17.25">
      <c r="A90" s="143"/>
      <c r="B90" s="143"/>
      <c r="C90" s="166" t="s">
        <v>1189</v>
      </c>
      <c r="D90" s="143"/>
      <c r="E90" s="143"/>
      <c r="F90" s="142">
        <f t="shared" ref="F90:G98" si="6">H90+J90</f>
        <v>0</v>
      </c>
      <c r="G90" s="142">
        <f t="shared" si="6"/>
        <v>0</v>
      </c>
      <c r="H90" s="142">
        <v>0</v>
      </c>
      <c r="I90" s="142">
        <v>0</v>
      </c>
      <c r="J90" s="142"/>
      <c r="K90" s="145"/>
    </row>
    <row r="91" spans="1:11" ht="17.25">
      <c r="A91" s="143"/>
      <c r="B91" s="144" t="s">
        <v>1190</v>
      </c>
      <c r="C91" s="143"/>
      <c r="D91" s="143"/>
      <c r="E91" s="143"/>
      <c r="F91" s="142">
        <f t="shared" si="6"/>
        <v>14998655</v>
      </c>
      <c r="G91" s="142">
        <f t="shared" si="6"/>
        <v>14998655</v>
      </c>
      <c r="H91" s="142">
        <f>H92+H97+H101+H108+H114+H117</f>
        <v>1017375</v>
      </c>
      <c r="I91" s="142">
        <f>I92+I97+I101+I108+I114+I117</f>
        <v>1017375</v>
      </c>
      <c r="J91" s="142">
        <f>J92+J97+J101+J108+J114+J117</f>
        <v>13981280</v>
      </c>
      <c r="K91" s="142">
        <f>K92+K97+K101+K108+K114+K117</f>
        <v>13981280</v>
      </c>
    </row>
    <row r="92" spans="1:11" ht="17.25">
      <c r="A92" s="143"/>
      <c r="B92" s="143"/>
      <c r="C92" s="144" t="s">
        <v>1158</v>
      </c>
      <c r="D92" s="143"/>
      <c r="E92" s="143"/>
      <c r="F92" s="142">
        <f t="shared" si="6"/>
        <v>609968</v>
      </c>
      <c r="G92" s="142">
        <f t="shared" si="6"/>
        <v>609968</v>
      </c>
      <c r="H92" s="142">
        <f>SUM(H93:H96)</f>
        <v>150000</v>
      </c>
      <c r="I92" s="142">
        <f>SUM(I93:I96)</f>
        <v>150000</v>
      </c>
      <c r="J92" s="142">
        <f>SUM(J93:J96)</f>
        <v>459968</v>
      </c>
      <c r="K92" s="142">
        <f>SUM(K93:K96)</f>
        <v>459968</v>
      </c>
    </row>
    <row r="93" spans="1:11" ht="17.25">
      <c r="A93" s="143"/>
      <c r="B93" s="143"/>
      <c r="C93" s="144"/>
      <c r="D93" s="143" t="s">
        <v>1159</v>
      </c>
      <c r="E93" s="143"/>
      <c r="F93" s="142">
        <f t="shared" si="6"/>
        <v>150000</v>
      </c>
      <c r="G93" s="142">
        <f t="shared" si="6"/>
        <v>150000</v>
      </c>
      <c r="H93" s="142">
        <v>150000</v>
      </c>
      <c r="I93" s="142">
        <v>150000</v>
      </c>
      <c r="J93" s="142"/>
      <c r="K93" s="145"/>
    </row>
    <row r="94" spans="1:11" ht="17.25">
      <c r="A94" s="143"/>
      <c r="B94" s="143"/>
      <c r="C94" s="144"/>
      <c r="D94" s="143" t="s">
        <v>1160</v>
      </c>
      <c r="E94" s="143"/>
      <c r="F94" s="142">
        <f t="shared" si="6"/>
        <v>459968</v>
      </c>
      <c r="G94" s="142">
        <f t="shared" si="6"/>
        <v>459968</v>
      </c>
      <c r="H94" s="142">
        <v>0</v>
      </c>
      <c r="I94" s="142">
        <v>0</v>
      </c>
      <c r="J94" s="142">
        <v>459968</v>
      </c>
      <c r="K94" s="145">
        <v>459968</v>
      </c>
    </row>
    <row r="95" spans="1:11" ht="17.25">
      <c r="A95" s="143"/>
      <c r="B95" s="143"/>
      <c r="C95" s="144"/>
      <c r="D95" s="143" t="s">
        <v>1161</v>
      </c>
      <c r="E95" s="143"/>
      <c r="F95" s="142">
        <f t="shared" si="6"/>
        <v>0</v>
      </c>
      <c r="G95" s="142">
        <f t="shared" si="6"/>
        <v>0</v>
      </c>
      <c r="H95" s="142">
        <v>0</v>
      </c>
      <c r="I95" s="142">
        <v>0</v>
      </c>
      <c r="J95" s="142">
        <v>0</v>
      </c>
      <c r="K95" s="145">
        <v>0</v>
      </c>
    </row>
    <row r="96" spans="1:11" ht="17.25">
      <c r="A96" s="143"/>
      <c r="B96" s="143"/>
      <c r="C96" s="144"/>
      <c r="D96" s="143" t="s">
        <v>1162</v>
      </c>
      <c r="E96" s="143"/>
      <c r="F96" s="142">
        <f t="shared" si="6"/>
        <v>0</v>
      </c>
      <c r="G96" s="142">
        <f t="shared" si="6"/>
        <v>0</v>
      </c>
      <c r="H96" s="142"/>
      <c r="I96" s="142"/>
      <c r="J96" s="142"/>
      <c r="K96" s="145"/>
    </row>
    <row r="97" spans="1:11" ht="17.25">
      <c r="A97" s="143"/>
      <c r="B97" s="143"/>
      <c r="C97" s="144" t="s">
        <v>1163</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1164</v>
      </c>
      <c r="E98" s="143"/>
      <c r="F98" s="142">
        <f t="shared" si="6"/>
        <v>0</v>
      </c>
      <c r="G98" s="142">
        <f t="shared" si="6"/>
        <v>0</v>
      </c>
      <c r="H98" s="142"/>
      <c r="I98" s="142"/>
      <c r="J98" s="142"/>
      <c r="K98" s="145"/>
    </row>
    <row r="99" spans="1:11" ht="17.25">
      <c r="A99" s="143"/>
      <c r="B99" s="143"/>
      <c r="C99" s="144"/>
      <c r="D99" s="143" t="s">
        <v>1165</v>
      </c>
      <c r="E99" s="143"/>
      <c r="F99" s="142"/>
      <c r="G99" s="142"/>
      <c r="H99" s="142"/>
      <c r="I99" s="142"/>
      <c r="J99" s="142"/>
      <c r="K99" s="145"/>
    </row>
    <row r="100" spans="1:11" ht="17.25">
      <c r="A100" s="143"/>
      <c r="B100" s="143"/>
      <c r="C100" s="144"/>
      <c r="D100" s="143" t="s">
        <v>1166</v>
      </c>
      <c r="E100" s="143"/>
      <c r="F100" s="142">
        <f t="shared" ref="F100:G102" si="7">H100+J100</f>
        <v>0</v>
      </c>
      <c r="G100" s="142">
        <f t="shared" si="7"/>
        <v>0</v>
      </c>
      <c r="H100" s="142">
        <v>0</v>
      </c>
      <c r="I100" s="142">
        <v>0</v>
      </c>
      <c r="J100" s="142">
        <v>0</v>
      </c>
      <c r="K100" s="145">
        <v>0</v>
      </c>
    </row>
    <row r="101" spans="1:11" ht="17.25">
      <c r="A101" s="143"/>
      <c r="B101" s="143"/>
      <c r="C101" s="144" t="s">
        <v>1167</v>
      </c>
      <c r="D101" s="143"/>
      <c r="E101" s="143"/>
      <c r="F101" s="142">
        <f t="shared" si="7"/>
        <v>14388687</v>
      </c>
      <c r="G101" s="142">
        <f t="shared" si="7"/>
        <v>14388687</v>
      </c>
      <c r="H101" s="142">
        <f>SUM(H102:H105)</f>
        <v>867375</v>
      </c>
      <c r="I101" s="142">
        <f>SUM(I102:I105)</f>
        <v>867375</v>
      </c>
      <c r="J101" s="142">
        <f>SUM(J102:J105)</f>
        <v>13521312</v>
      </c>
      <c r="K101" s="142">
        <f>SUM(K102:K105)</f>
        <v>13521312</v>
      </c>
    </row>
    <row r="102" spans="1:11" ht="17.25">
      <c r="A102" s="143"/>
      <c r="B102" s="143"/>
      <c r="C102" s="144"/>
      <c r="D102" s="143" t="s">
        <v>1168</v>
      </c>
      <c r="E102" s="143"/>
      <c r="F102" s="142">
        <f t="shared" si="7"/>
        <v>93640</v>
      </c>
      <c r="G102" s="142">
        <f t="shared" si="7"/>
        <v>93640</v>
      </c>
      <c r="H102" s="142">
        <v>0</v>
      </c>
      <c r="I102" s="142">
        <v>0</v>
      </c>
      <c r="J102" s="142">
        <v>93640</v>
      </c>
      <c r="K102" s="145">
        <v>93640</v>
      </c>
    </row>
    <row r="103" spans="1:11" ht="17.25">
      <c r="A103" s="143"/>
      <c r="B103" s="143"/>
      <c r="C103" s="144"/>
      <c r="D103" s="143" t="s">
        <v>1169</v>
      </c>
      <c r="E103" s="143"/>
      <c r="F103" s="142"/>
      <c r="G103" s="142"/>
      <c r="H103" s="142"/>
      <c r="I103" s="142"/>
      <c r="J103" s="142"/>
      <c r="K103" s="145"/>
    </row>
    <row r="104" spans="1:11" ht="17.25">
      <c r="A104" s="143"/>
      <c r="B104" s="143"/>
      <c r="C104" s="144"/>
      <c r="D104" s="143" t="s">
        <v>1170</v>
      </c>
      <c r="E104" s="143"/>
      <c r="F104" s="142">
        <f>H104+J104</f>
        <v>0</v>
      </c>
      <c r="G104" s="142">
        <f>I104+K104</f>
        <v>0</v>
      </c>
      <c r="H104" s="142"/>
      <c r="I104" s="142"/>
      <c r="J104" s="142"/>
      <c r="K104" s="145"/>
    </row>
    <row r="105" spans="1:11" ht="17.25">
      <c r="A105" s="143"/>
      <c r="B105" s="143"/>
      <c r="C105" s="144"/>
      <c r="D105" s="143" t="s">
        <v>1171</v>
      </c>
      <c r="E105" s="143"/>
      <c r="F105" s="142">
        <f>H105+J105</f>
        <v>14295047</v>
      </c>
      <c r="G105" s="142">
        <f>I105+K105</f>
        <v>14295047</v>
      </c>
      <c r="H105" s="142">
        <v>867375</v>
      </c>
      <c r="I105" s="142">
        <v>867375</v>
      </c>
      <c r="J105" s="142">
        <v>13427672</v>
      </c>
      <c r="K105" s="145">
        <v>13427672</v>
      </c>
    </row>
    <row r="106" spans="1:11" ht="19.5">
      <c r="A106" s="692" t="s">
        <v>1103</v>
      </c>
      <c r="B106" s="693"/>
      <c r="C106" s="693"/>
      <c r="D106" s="693"/>
      <c r="E106" s="694"/>
      <c r="F106" s="697" t="s">
        <v>1104</v>
      </c>
      <c r="G106" s="698"/>
      <c r="H106" s="162" t="s">
        <v>1105</v>
      </c>
      <c r="I106" s="163" t="s">
        <v>1155</v>
      </c>
      <c r="J106" s="162" t="s">
        <v>1107</v>
      </c>
      <c r="K106" s="164" t="s">
        <v>1156</v>
      </c>
    </row>
    <row r="107" spans="1:11" ht="19.5">
      <c r="A107" s="695"/>
      <c r="B107" s="695"/>
      <c r="C107" s="695"/>
      <c r="D107" s="695"/>
      <c r="E107" s="696"/>
      <c r="F107" s="165" t="s">
        <v>1109</v>
      </c>
      <c r="G107" s="165" t="s">
        <v>1110</v>
      </c>
      <c r="H107" s="165" t="s">
        <v>1109</v>
      </c>
      <c r="I107" s="165" t="s">
        <v>1110</v>
      </c>
      <c r="J107" s="165" t="s">
        <v>1109</v>
      </c>
      <c r="K107" s="161" t="s">
        <v>1110</v>
      </c>
    </row>
    <row r="108" spans="1:11" ht="17.25">
      <c r="A108" s="143"/>
      <c r="B108" s="143"/>
      <c r="C108" s="144" t="s">
        <v>1172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1173</v>
      </c>
      <c r="E109" s="143"/>
      <c r="F109" s="142">
        <f t="shared" si="8"/>
        <v>0</v>
      </c>
      <c r="G109" s="142">
        <f t="shared" si="8"/>
        <v>0</v>
      </c>
      <c r="H109" s="142"/>
      <c r="I109" s="142"/>
      <c r="J109" s="142"/>
      <c r="K109" s="145"/>
    </row>
    <row r="110" spans="1:11" ht="17.25">
      <c r="A110" s="143"/>
      <c r="B110" s="143"/>
      <c r="C110" s="144"/>
      <c r="D110" s="143" t="s">
        <v>1174</v>
      </c>
      <c r="E110" s="143"/>
      <c r="F110" s="142">
        <f t="shared" si="8"/>
        <v>0</v>
      </c>
      <c r="G110" s="142">
        <f t="shared" si="8"/>
        <v>0</v>
      </c>
      <c r="H110" s="142"/>
      <c r="I110" s="142"/>
      <c r="J110" s="142"/>
      <c r="K110" s="145"/>
    </row>
    <row r="111" spans="1:11" ht="17.25">
      <c r="A111" s="143"/>
      <c r="B111" s="143"/>
      <c r="C111" s="144"/>
      <c r="D111" s="143" t="s">
        <v>1175</v>
      </c>
      <c r="E111" s="143"/>
      <c r="F111" s="142">
        <f t="shared" si="8"/>
        <v>0</v>
      </c>
      <c r="G111" s="142">
        <f t="shared" si="8"/>
        <v>0</v>
      </c>
      <c r="H111" s="142"/>
      <c r="I111" s="142"/>
      <c r="J111" s="142"/>
      <c r="K111" s="145"/>
    </row>
    <row r="112" spans="1:11" ht="17.25">
      <c r="A112" s="143"/>
      <c r="B112" s="143"/>
      <c r="C112" s="144"/>
      <c r="D112" s="143" t="s">
        <v>1176</v>
      </c>
      <c r="E112" s="143"/>
      <c r="F112" s="142"/>
      <c r="G112" s="142"/>
      <c r="H112" s="142"/>
      <c r="I112" s="142"/>
      <c r="J112" s="142"/>
      <c r="K112" s="145"/>
    </row>
    <row r="113" spans="1:11" ht="17.25">
      <c r="A113" s="143"/>
      <c r="B113" s="143"/>
      <c r="C113" s="144"/>
      <c r="D113" s="143" t="s">
        <v>1177</v>
      </c>
      <c r="E113" s="143"/>
      <c r="F113" s="142"/>
      <c r="G113" s="142"/>
      <c r="H113" s="142"/>
      <c r="I113" s="142"/>
      <c r="J113" s="142"/>
      <c r="K113" s="145"/>
    </row>
    <row r="114" spans="1:11" ht="17.25">
      <c r="A114" s="143"/>
      <c r="B114" s="143"/>
      <c r="C114" s="143" t="s">
        <v>1178</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1179</v>
      </c>
      <c r="E115" s="143"/>
      <c r="F115" s="142">
        <f t="shared" si="9"/>
        <v>0</v>
      </c>
      <c r="G115" s="142">
        <f t="shared" si="9"/>
        <v>0</v>
      </c>
      <c r="H115" s="142"/>
      <c r="I115" s="142"/>
      <c r="J115" s="142"/>
      <c r="K115" s="145"/>
    </row>
    <row r="116" spans="1:11" ht="17.25">
      <c r="A116" s="143"/>
      <c r="B116" s="143"/>
      <c r="C116" s="143"/>
      <c r="D116" s="143" t="s">
        <v>1180</v>
      </c>
      <c r="E116" s="143"/>
      <c r="F116" s="142">
        <f t="shared" si="9"/>
        <v>0</v>
      </c>
      <c r="G116" s="142">
        <f t="shared" si="9"/>
        <v>0</v>
      </c>
      <c r="H116" s="142">
        <v>0</v>
      </c>
      <c r="I116" s="142">
        <v>0</v>
      </c>
      <c r="J116" s="142"/>
      <c r="K116" s="145"/>
    </row>
    <row r="117" spans="1:11" ht="17.25">
      <c r="A117" s="143"/>
      <c r="B117" s="143"/>
      <c r="C117" s="143" t="s">
        <v>1191</v>
      </c>
      <c r="D117" s="143"/>
      <c r="E117" s="143"/>
      <c r="F117" s="142">
        <f t="shared" si="9"/>
        <v>0</v>
      </c>
      <c r="G117" s="142">
        <f t="shared" si="9"/>
        <v>0</v>
      </c>
      <c r="H117" s="142">
        <v>0</v>
      </c>
      <c r="I117" s="142">
        <v>0</v>
      </c>
      <c r="J117" s="142"/>
      <c r="K117" s="145"/>
    </row>
    <row r="118" spans="1:11" ht="17.25">
      <c r="A118" s="143"/>
      <c r="B118" s="147" t="s">
        <v>1144</v>
      </c>
      <c r="C118" s="143"/>
      <c r="D118" s="143"/>
      <c r="E118" s="143"/>
      <c r="F118" s="142">
        <f t="shared" si="9"/>
        <v>30317175</v>
      </c>
      <c r="G118" s="142">
        <f t="shared" si="9"/>
        <v>30317175</v>
      </c>
      <c r="H118" s="142">
        <f>H56+H91</f>
        <v>15276073</v>
      </c>
      <c r="I118" s="142">
        <f>I56+I91</f>
        <v>15276073</v>
      </c>
      <c r="J118" s="142">
        <f>J56+J91</f>
        <v>15041102</v>
      </c>
      <c r="K118" s="142">
        <f>K56+K91</f>
        <v>15041102</v>
      </c>
    </row>
    <row r="119" spans="1:11" ht="17.25">
      <c r="A119" s="143"/>
      <c r="B119" s="143" t="s">
        <v>1192</v>
      </c>
      <c r="C119" s="143"/>
      <c r="D119" s="143"/>
      <c r="E119" s="143"/>
      <c r="F119" s="142"/>
      <c r="G119" s="142"/>
      <c r="H119" s="148"/>
      <c r="I119" s="149"/>
      <c r="J119" s="149"/>
      <c r="K119" s="150"/>
    </row>
    <row r="120" spans="1:11" ht="17.25">
      <c r="A120" s="143"/>
      <c r="B120" s="143" t="s">
        <v>1193</v>
      </c>
      <c r="C120" s="143"/>
      <c r="D120" s="143"/>
      <c r="E120" s="143"/>
      <c r="F120" s="142">
        <f>H120+J120</f>
        <v>0</v>
      </c>
      <c r="G120" s="142">
        <f>I120+K120</f>
        <v>0</v>
      </c>
      <c r="H120" s="151">
        <v>0</v>
      </c>
      <c r="I120" s="152">
        <v>0</v>
      </c>
      <c r="J120" s="152"/>
      <c r="K120" s="153"/>
    </row>
    <row r="121" spans="1:11" ht="17.25">
      <c r="A121" s="143"/>
      <c r="B121" s="143" t="s">
        <v>1194</v>
      </c>
      <c r="C121" s="143"/>
      <c r="D121" s="143"/>
      <c r="E121" s="143"/>
      <c r="F121" s="142"/>
      <c r="G121" s="142"/>
      <c r="H121" s="151"/>
      <c r="I121" s="152"/>
      <c r="J121" s="152"/>
      <c r="K121" s="153"/>
    </row>
    <row r="122" spans="1:11" ht="17.25">
      <c r="A122" s="143"/>
      <c r="B122" s="143" t="s">
        <v>1195</v>
      </c>
      <c r="C122" s="143"/>
      <c r="D122" s="143"/>
      <c r="E122" s="143"/>
      <c r="F122" s="142">
        <f>H122+J122</f>
        <v>0</v>
      </c>
      <c r="G122" s="142">
        <f>I122+K122</f>
        <v>0</v>
      </c>
      <c r="H122" s="151">
        <v>0</v>
      </c>
      <c r="I122" s="152">
        <v>0</v>
      </c>
      <c r="J122" s="152"/>
      <c r="K122" s="153"/>
    </row>
    <row r="123" spans="1:11" ht="17.25">
      <c r="A123" s="167"/>
      <c r="B123" s="143" t="s">
        <v>1191</v>
      </c>
      <c r="C123" s="167"/>
      <c r="D123" s="167"/>
      <c r="E123" s="167"/>
      <c r="F123" s="142"/>
      <c r="G123" s="142"/>
      <c r="H123" s="151"/>
      <c r="I123" s="152"/>
      <c r="J123" s="152"/>
      <c r="K123" s="153"/>
    </row>
    <row r="124" spans="1:11" ht="17.25">
      <c r="A124" s="143"/>
      <c r="B124" s="143" t="s">
        <v>1196</v>
      </c>
      <c r="C124" s="143"/>
      <c r="D124" s="143"/>
      <c r="E124" s="143"/>
      <c r="F124" s="142"/>
      <c r="G124" s="142"/>
      <c r="H124" s="151"/>
      <c r="I124" s="152"/>
      <c r="J124" s="152"/>
      <c r="K124" s="153"/>
    </row>
    <row r="125" spans="1:11" ht="17.25">
      <c r="A125" s="143" t="s">
        <v>1197</v>
      </c>
      <c r="B125" s="143"/>
      <c r="C125" s="143"/>
      <c r="D125" s="143"/>
      <c r="E125" s="143"/>
      <c r="F125" s="142"/>
      <c r="G125" s="142"/>
      <c r="H125" s="151"/>
      <c r="I125" s="152"/>
      <c r="J125" s="152"/>
      <c r="K125" s="153"/>
    </row>
    <row r="126" spans="1:11" ht="17.25">
      <c r="A126" s="143"/>
      <c r="B126" s="143" t="s">
        <v>1198</v>
      </c>
      <c r="C126" s="143"/>
      <c r="D126" s="143"/>
      <c r="E126" s="143"/>
      <c r="F126" s="142"/>
      <c r="G126" s="142"/>
      <c r="H126" s="151"/>
      <c r="I126" s="152"/>
      <c r="J126" s="152"/>
      <c r="K126" s="153"/>
    </row>
    <row r="127" spans="1:11" ht="17.25">
      <c r="A127" s="147" t="s">
        <v>1199</v>
      </c>
      <c r="B127" s="143"/>
      <c r="C127" s="143"/>
      <c r="D127" s="143"/>
      <c r="E127" s="168"/>
      <c r="F127" s="142">
        <f>F118+F119+F120+F121+F122+F123+F124+F125</f>
        <v>30317175</v>
      </c>
      <c r="G127" s="142">
        <f>G118+G119+G120+G121+G122+G123+G124+G125</f>
        <v>30317175</v>
      </c>
      <c r="H127" s="151"/>
      <c r="I127" s="152"/>
      <c r="J127" s="152"/>
      <c r="K127" s="153"/>
    </row>
    <row r="128" spans="1:11" ht="17.25">
      <c r="A128" s="143" t="s">
        <v>1200</v>
      </c>
      <c r="B128" s="143"/>
      <c r="C128" s="143"/>
      <c r="D128" s="143"/>
      <c r="E128" s="169"/>
      <c r="F128" s="142">
        <f>F53-F127</f>
        <v>177696713</v>
      </c>
      <c r="G128" s="142"/>
      <c r="H128" s="151"/>
      <c r="I128" s="152"/>
      <c r="J128" s="152"/>
      <c r="K128" s="153"/>
    </row>
    <row r="129" spans="1:11" ht="17.25">
      <c r="A129" s="143" t="s">
        <v>1201</v>
      </c>
      <c r="B129" s="143"/>
      <c r="C129" s="143"/>
      <c r="D129" s="143"/>
      <c r="E129" s="143"/>
      <c r="F129" s="142">
        <f>F127+F128</f>
        <v>208013888</v>
      </c>
      <c r="G129" s="142"/>
      <c r="H129" s="151"/>
      <c r="I129" s="152"/>
      <c r="J129" s="152"/>
      <c r="K129" s="153"/>
    </row>
    <row r="130" spans="1:11" ht="17.25">
      <c r="A130" s="143" t="s">
        <v>1202</v>
      </c>
      <c r="B130" s="143"/>
      <c r="C130" s="143"/>
      <c r="D130" s="143"/>
      <c r="E130" s="143"/>
      <c r="F130" s="157">
        <v>3324913</v>
      </c>
      <c r="G130" s="142"/>
      <c r="H130" s="170"/>
      <c r="I130" s="152"/>
      <c r="J130" s="152"/>
      <c r="K130" s="153"/>
    </row>
    <row r="131" spans="1:11" ht="17.25">
      <c r="A131" s="147" t="s">
        <v>1203</v>
      </c>
      <c r="B131" s="143"/>
      <c r="C131" s="143"/>
      <c r="D131" s="143"/>
      <c r="E131" s="143"/>
      <c r="F131" s="157">
        <f>F128+F130</f>
        <v>181021626</v>
      </c>
      <c r="G131" s="142"/>
      <c r="H131" s="171"/>
      <c r="I131" s="159"/>
      <c r="J131" s="159"/>
      <c r="K131" s="160"/>
    </row>
    <row r="132" spans="1:11" ht="17.25">
      <c r="A132" s="140" t="s">
        <v>1204</v>
      </c>
      <c r="B132" s="140"/>
      <c r="C132" s="140"/>
      <c r="D132" s="140"/>
      <c r="E132" s="140" t="s">
        <v>1205</v>
      </c>
      <c r="F132" s="687" t="s">
        <v>1206</v>
      </c>
      <c r="G132" s="688"/>
      <c r="H132" s="172" t="s">
        <v>1207</v>
      </c>
      <c r="I132" s="172"/>
      <c r="J132" s="689" t="s">
        <v>1522</v>
      </c>
      <c r="K132" s="689"/>
    </row>
    <row r="133" spans="1:11" ht="17.25">
      <c r="A133" s="140"/>
      <c r="B133" s="140"/>
      <c r="C133" s="140"/>
      <c r="D133" s="140"/>
      <c r="E133" s="140"/>
      <c r="F133" s="690" t="s">
        <v>1209</v>
      </c>
      <c r="G133" s="691"/>
      <c r="H133" s="172"/>
      <c r="I133" s="172"/>
      <c r="J133" s="172"/>
      <c r="K133" s="172"/>
    </row>
    <row r="134" spans="1:11" ht="17.25">
      <c r="A134" s="140" t="s">
        <v>1210</v>
      </c>
    </row>
    <row r="135" spans="1:11" ht="17.25">
      <c r="A135" s="140" t="s">
        <v>1211</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4EF18996-FA59-4B0E-BC6D-ED9E7249FB1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6F9C-7F1E-4395-AB38-A9559560CBEA}">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01" t="s">
        <v>1092</v>
      </c>
      <c r="B1" s="701"/>
      <c r="C1" s="701"/>
      <c r="D1" s="701"/>
      <c r="E1" s="124"/>
      <c r="F1" s="125"/>
      <c r="G1" s="125"/>
      <c r="H1" s="125"/>
      <c r="I1" s="125"/>
      <c r="J1" s="126" t="s">
        <v>1093</v>
      </c>
      <c r="K1" s="127" t="s">
        <v>1094</v>
      </c>
      <c r="L1" s="1" t="s">
        <v>13</v>
      </c>
    </row>
    <row r="2" spans="1:12" ht="19.5">
      <c r="A2" s="702" t="s">
        <v>1095</v>
      </c>
      <c r="B2" s="702"/>
      <c r="C2" s="702"/>
      <c r="D2" s="702"/>
      <c r="E2" s="128" t="s">
        <v>1096</v>
      </c>
      <c r="F2" s="129"/>
      <c r="G2" s="129"/>
      <c r="H2" s="129"/>
      <c r="I2" s="129"/>
      <c r="J2" s="126" t="s">
        <v>1097</v>
      </c>
      <c r="K2" s="130" t="s">
        <v>1098</v>
      </c>
    </row>
    <row r="3" spans="1:12" ht="32.25">
      <c r="A3" s="703" t="s">
        <v>1099</v>
      </c>
      <c r="B3" s="704"/>
      <c r="C3" s="704"/>
      <c r="D3" s="704"/>
      <c r="E3" s="704"/>
      <c r="F3" s="704"/>
      <c r="G3" s="704"/>
      <c r="H3" s="704"/>
      <c r="I3" s="704"/>
      <c r="J3" s="704"/>
      <c r="K3" s="704"/>
    </row>
    <row r="4" spans="1:12" ht="19.5">
      <c r="A4" s="131"/>
      <c r="B4" s="131"/>
      <c r="C4" s="131"/>
      <c r="D4" s="131"/>
      <c r="E4" s="132" t="s">
        <v>1100</v>
      </c>
      <c r="F4" s="133"/>
      <c r="G4" s="134" t="s">
        <v>1629</v>
      </c>
      <c r="H4" s="125"/>
      <c r="I4" s="133"/>
      <c r="J4" s="133"/>
      <c r="K4" s="135" t="s">
        <v>1102</v>
      </c>
    </row>
    <row r="5" spans="1:12" ht="19.5">
      <c r="A5" s="692" t="s">
        <v>1103</v>
      </c>
      <c r="B5" s="693"/>
      <c r="C5" s="693"/>
      <c r="D5" s="693"/>
      <c r="E5" s="694"/>
      <c r="F5" s="699" t="s">
        <v>1104</v>
      </c>
      <c r="G5" s="700"/>
      <c r="H5" s="137" t="s">
        <v>1105</v>
      </c>
      <c r="I5" s="138" t="s">
        <v>1106</v>
      </c>
      <c r="J5" s="137" t="s">
        <v>1107</v>
      </c>
      <c r="K5" s="139" t="s">
        <v>1108</v>
      </c>
    </row>
    <row r="6" spans="1:12" ht="19.5">
      <c r="A6" s="695"/>
      <c r="B6" s="695"/>
      <c r="C6" s="695"/>
      <c r="D6" s="695"/>
      <c r="E6" s="696"/>
      <c r="F6" s="126" t="s">
        <v>1109</v>
      </c>
      <c r="G6" s="126" t="s">
        <v>1110</v>
      </c>
      <c r="H6" s="126" t="s">
        <v>1109</v>
      </c>
      <c r="I6" s="126" t="s">
        <v>1110</v>
      </c>
      <c r="J6" s="126" t="s">
        <v>1109</v>
      </c>
      <c r="K6" s="136" t="s">
        <v>1110</v>
      </c>
    </row>
    <row r="7" spans="1:12" ht="17.25">
      <c r="A7" s="140"/>
      <c r="B7" s="141" t="s">
        <v>1111</v>
      </c>
      <c r="C7" s="140"/>
      <c r="D7" s="140"/>
      <c r="E7" s="140"/>
      <c r="F7" s="142">
        <f t="shared" ref="F7:G13" si="0">H7+J7</f>
        <v>22784295</v>
      </c>
      <c r="G7" s="142">
        <f t="shared" si="0"/>
        <v>47291842</v>
      </c>
      <c r="H7" s="142">
        <f>H8+H18+H19+H20+H21+H22+H25+H31+H34+H35+H36</f>
        <v>15800815</v>
      </c>
      <c r="I7" s="142">
        <f>I8+I18+I19+I20+I21+I22+I25+I31+I34+I35+I36</f>
        <v>40344453</v>
      </c>
      <c r="J7" s="142">
        <f>J8+J18+J19+J20+J21+J22+J25+J31+J34+J35+J36</f>
        <v>6983480</v>
      </c>
      <c r="K7" s="142">
        <f>K8+K18+K19+K20+K21+K22+K25+K31+K34+K35+K36</f>
        <v>6947389</v>
      </c>
    </row>
    <row r="8" spans="1:12" ht="17.25">
      <c r="A8" s="143"/>
      <c r="B8" s="143"/>
      <c r="C8" s="144" t="s">
        <v>1112</v>
      </c>
      <c r="D8" s="143"/>
      <c r="E8" s="143"/>
      <c r="F8" s="142">
        <f t="shared" si="0"/>
        <v>8482673</v>
      </c>
      <c r="G8" s="142">
        <f t="shared" si="0"/>
        <v>20749682</v>
      </c>
      <c r="H8" s="142">
        <f>H9+H10+H11+H12+H13+H16+H17</f>
        <v>8482673</v>
      </c>
      <c r="I8" s="142">
        <f>I9+I10+I11+I12+I13+I16+I17</f>
        <v>20749682</v>
      </c>
      <c r="J8" s="142">
        <f>J9+J10+J11+J12+J13+J16+J17</f>
        <v>0</v>
      </c>
      <c r="K8" s="142">
        <f>K9+K10+K11+K12+K13+K16+K17</f>
        <v>0</v>
      </c>
    </row>
    <row r="9" spans="1:12" ht="17.25">
      <c r="A9" s="143"/>
      <c r="B9" s="143"/>
      <c r="C9" s="144"/>
      <c r="D9" s="143" t="s">
        <v>1113</v>
      </c>
      <c r="E9" s="140"/>
      <c r="F9" s="142">
        <f t="shared" si="0"/>
        <v>8747</v>
      </c>
      <c r="G9" s="142">
        <f t="shared" si="0"/>
        <v>31930</v>
      </c>
      <c r="H9" s="142">
        <v>8747</v>
      </c>
      <c r="I9" s="142">
        <v>31930</v>
      </c>
      <c r="J9" s="142"/>
      <c r="K9" s="145"/>
    </row>
    <row r="10" spans="1:12" ht="17.25">
      <c r="A10" s="143"/>
      <c r="B10" s="143"/>
      <c r="C10" s="144"/>
      <c r="D10" s="143" t="s">
        <v>1114</v>
      </c>
      <c r="E10" s="143"/>
      <c r="F10" s="142">
        <f t="shared" si="0"/>
        <v>43295</v>
      </c>
      <c r="G10" s="142">
        <f t="shared" si="0"/>
        <v>107514</v>
      </c>
      <c r="H10" s="142">
        <v>43295</v>
      </c>
      <c r="I10" s="142">
        <v>107514</v>
      </c>
      <c r="J10" s="142"/>
      <c r="K10" s="145"/>
    </row>
    <row r="11" spans="1:12" ht="17.25">
      <c r="A11" s="143"/>
      <c r="B11" s="143"/>
      <c r="C11" s="144"/>
      <c r="D11" s="143" t="s">
        <v>1115</v>
      </c>
      <c r="E11" s="143"/>
      <c r="F11" s="142">
        <f t="shared" si="0"/>
        <v>13158</v>
      </c>
      <c r="G11" s="142">
        <f t="shared" si="0"/>
        <v>26365</v>
      </c>
      <c r="H11" s="142">
        <v>13158</v>
      </c>
      <c r="I11" s="142">
        <v>26365</v>
      </c>
      <c r="J11" s="142"/>
      <c r="K11" s="145"/>
    </row>
    <row r="12" spans="1:12" ht="17.25">
      <c r="A12" s="143"/>
      <c r="B12" s="143"/>
      <c r="C12" s="144"/>
      <c r="D12" s="143" t="s">
        <v>1116</v>
      </c>
      <c r="E12" s="143"/>
      <c r="F12" s="142">
        <f t="shared" si="0"/>
        <v>39555</v>
      </c>
      <c r="G12" s="142">
        <f t="shared" si="0"/>
        <v>235211</v>
      </c>
      <c r="H12" s="142">
        <v>39555</v>
      </c>
      <c r="I12" s="142">
        <v>235211</v>
      </c>
      <c r="J12" s="142"/>
      <c r="K12" s="145"/>
    </row>
    <row r="13" spans="1:12" ht="17.25">
      <c r="A13" s="143"/>
      <c r="B13" s="143"/>
      <c r="C13" s="144"/>
      <c r="D13" s="143" t="s">
        <v>1117</v>
      </c>
      <c r="E13" s="143"/>
      <c r="F13" s="142">
        <f t="shared" si="0"/>
        <v>12273</v>
      </c>
      <c r="G13" s="142">
        <f t="shared" si="0"/>
        <v>72354</v>
      </c>
      <c r="H13" s="142">
        <f>SUM(H14:H15)</f>
        <v>12273</v>
      </c>
      <c r="I13" s="142">
        <f>SUM(I14:I15)</f>
        <v>72354</v>
      </c>
      <c r="J13" s="142">
        <f>SUM(J14:J15)</f>
        <v>0</v>
      </c>
      <c r="K13" s="142">
        <f>SUM(K14:K15)</f>
        <v>0</v>
      </c>
    </row>
    <row r="14" spans="1:12" ht="17.25">
      <c r="A14" s="143"/>
      <c r="B14" s="143"/>
      <c r="C14" s="144"/>
      <c r="D14" s="143"/>
      <c r="E14" s="143" t="s">
        <v>1118</v>
      </c>
      <c r="F14" s="142"/>
      <c r="G14" s="142"/>
      <c r="H14" s="142"/>
      <c r="I14" s="142"/>
      <c r="J14" s="142"/>
      <c r="K14" s="145"/>
    </row>
    <row r="15" spans="1:12" ht="17.25">
      <c r="A15" s="143"/>
      <c r="B15" s="143"/>
      <c r="C15" s="144"/>
      <c r="D15" s="143"/>
      <c r="E15" s="143" t="s">
        <v>1119</v>
      </c>
      <c r="F15" s="142">
        <f>H15+J15</f>
        <v>12273</v>
      </c>
      <c r="G15" s="142">
        <f>I15+K15</f>
        <v>72354</v>
      </c>
      <c r="H15" s="142">
        <v>12273</v>
      </c>
      <c r="I15" s="142">
        <v>72354</v>
      </c>
      <c r="J15" s="142"/>
      <c r="K15" s="145"/>
    </row>
    <row r="16" spans="1:12" ht="17.25">
      <c r="A16" s="143"/>
      <c r="B16" s="143"/>
      <c r="C16" s="144"/>
      <c r="D16" s="143" t="s">
        <v>1120</v>
      </c>
      <c r="E16" s="143"/>
      <c r="F16" s="142">
        <f>H16+J16</f>
        <v>8365645</v>
      </c>
      <c r="G16" s="142">
        <f>I16+K16</f>
        <v>20276308</v>
      </c>
      <c r="H16" s="142">
        <v>8365645</v>
      </c>
      <c r="I16" s="142">
        <v>20276308</v>
      </c>
      <c r="J16" s="142"/>
      <c r="K16" s="145"/>
    </row>
    <row r="17" spans="1:11" ht="17.25">
      <c r="A17" s="143"/>
      <c r="B17" s="143"/>
      <c r="C17" s="144"/>
      <c r="D17" s="143" t="s">
        <v>1121</v>
      </c>
      <c r="E17" s="143"/>
      <c r="F17" s="142"/>
      <c r="G17" s="142"/>
      <c r="H17" s="142"/>
      <c r="I17" s="142"/>
      <c r="J17" s="142"/>
      <c r="K17" s="145"/>
    </row>
    <row r="18" spans="1:11" ht="17.25">
      <c r="A18" s="143"/>
      <c r="B18" s="143"/>
      <c r="C18" s="146" t="s">
        <v>1122</v>
      </c>
      <c r="D18" s="143"/>
      <c r="E18" s="143"/>
      <c r="F18" s="142"/>
      <c r="G18" s="142"/>
      <c r="H18" s="142"/>
      <c r="I18" s="142"/>
      <c r="J18" s="142"/>
      <c r="K18" s="145"/>
    </row>
    <row r="19" spans="1:11" ht="17.25">
      <c r="A19" s="143"/>
      <c r="B19" s="143"/>
      <c r="C19" s="146" t="s">
        <v>1123</v>
      </c>
      <c r="D19" s="143"/>
      <c r="E19" s="143"/>
      <c r="F19" s="142">
        <f>H19+J19</f>
        <v>0</v>
      </c>
      <c r="G19" s="142">
        <f>I19+K19</f>
        <v>377</v>
      </c>
      <c r="H19" s="142">
        <v>0</v>
      </c>
      <c r="I19" s="142">
        <v>377</v>
      </c>
      <c r="J19" s="142"/>
      <c r="K19" s="145"/>
    </row>
    <row r="20" spans="1:11" ht="17.25">
      <c r="A20" s="143"/>
      <c r="B20" s="143"/>
      <c r="C20" s="146" t="s">
        <v>1124</v>
      </c>
      <c r="D20" s="143"/>
      <c r="E20" s="143"/>
      <c r="F20" s="142">
        <f>H20+J20</f>
        <v>725266</v>
      </c>
      <c r="G20" s="142">
        <f>I20+K20</f>
        <v>1942085</v>
      </c>
      <c r="H20" s="142">
        <v>725266</v>
      </c>
      <c r="I20" s="142">
        <v>1942085</v>
      </c>
      <c r="J20" s="142"/>
      <c r="K20" s="145"/>
    </row>
    <row r="21" spans="1:11" ht="17.25">
      <c r="A21" s="143"/>
      <c r="B21" s="143"/>
      <c r="C21" s="146" t="s">
        <v>1125</v>
      </c>
      <c r="D21" s="143"/>
      <c r="E21" s="143"/>
      <c r="F21" s="142"/>
      <c r="G21" s="142"/>
      <c r="H21" s="142"/>
      <c r="I21" s="142"/>
      <c r="J21" s="142"/>
      <c r="K21" s="145"/>
    </row>
    <row r="22" spans="1:11" ht="17.25">
      <c r="A22" s="143"/>
      <c r="B22" s="143"/>
      <c r="C22" s="146" t="s">
        <v>1126</v>
      </c>
      <c r="D22" s="143"/>
      <c r="E22" s="143"/>
      <c r="F22" s="142">
        <f t="shared" ref="F22:G24" si="1">H22+J22</f>
        <v>1290412</v>
      </c>
      <c r="G22" s="142">
        <f t="shared" si="1"/>
        <v>3563107</v>
      </c>
      <c r="H22" s="142">
        <f>SUM(H23:H24)</f>
        <v>1290412</v>
      </c>
      <c r="I22" s="142">
        <f>SUM(I23:I24)</f>
        <v>3563107</v>
      </c>
      <c r="J22" s="142">
        <f>SUM(J23:J24)</f>
        <v>0</v>
      </c>
      <c r="K22" s="142">
        <f>SUM(K23:K24)</f>
        <v>0</v>
      </c>
    </row>
    <row r="23" spans="1:11" ht="17.25">
      <c r="A23" s="143"/>
      <c r="B23" s="143"/>
      <c r="C23" s="140"/>
      <c r="D23" s="146" t="s">
        <v>1127</v>
      </c>
      <c r="E23" s="143"/>
      <c r="F23" s="142">
        <f t="shared" si="1"/>
        <v>1228625</v>
      </c>
      <c r="G23" s="142">
        <f t="shared" si="1"/>
        <v>3477947</v>
      </c>
      <c r="H23" s="142">
        <v>1228625</v>
      </c>
      <c r="I23" s="142">
        <v>3477947</v>
      </c>
      <c r="J23" s="142"/>
      <c r="K23" s="145"/>
    </row>
    <row r="24" spans="1:11" ht="17.25">
      <c r="A24" s="143"/>
      <c r="B24" s="143"/>
      <c r="C24" s="143"/>
      <c r="D24" s="143" t="s">
        <v>1128</v>
      </c>
      <c r="E24" s="143"/>
      <c r="F24" s="142">
        <f t="shared" si="1"/>
        <v>61787</v>
      </c>
      <c r="G24" s="142">
        <f t="shared" si="1"/>
        <v>85160</v>
      </c>
      <c r="H24" s="142">
        <v>61787</v>
      </c>
      <c r="I24" s="142">
        <v>85160</v>
      </c>
      <c r="J24" s="142"/>
      <c r="K24" s="145"/>
    </row>
    <row r="25" spans="1:11" ht="17.25">
      <c r="A25" s="143"/>
      <c r="B25" s="143"/>
      <c r="C25" s="143" t="s">
        <v>1129</v>
      </c>
      <c r="D25" s="143"/>
      <c r="E25" s="143"/>
      <c r="F25" s="142"/>
      <c r="G25" s="142"/>
      <c r="H25" s="142"/>
      <c r="I25" s="142"/>
      <c r="J25" s="142"/>
      <c r="K25" s="145"/>
    </row>
    <row r="26" spans="1:11" ht="17.25">
      <c r="A26" s="143"/>
      <c r="B26" s="143"/>
      <c r="C26" s="143"/>
      <c r="D26" s="143" t="s">
        <v>1130</v>
      </c>
      <c r="E26" s="143"/>
      <c r="F26" s="142"/>
      <c r="G26" s="142"/>
      <c r="H26" s="142"/>
      <c r="I26" s="142"/>
      <c r="J26" s="142"/>
      <c r="K26" s="145"/>
    </row>
    <row r="27" spans="1:11" ht="17.25">
      <c r="A27" s="143"/>
      <c r="B27" s="143"/>
      <c r="C27" s="143"/>
      <c r="D27" s="143" t="s">
        <v>1131</v>
      </c>
      <c r="E27" s="143"/>
      <c r="F27" s="142"/>
      <c r="G27" s="142"/>
      <c r="H27" s="142"/>
      <c r="I27" s="142"/>
      <c r="J27" s="142"/>
      <c r="K27" s="145"/>
    </row>
    <row r="28" spans="1:11" ht="17.25">
      <c r="A28" s="143"/>
      <c r="B28" s="143"/>
      <c r="C28" s="143"/>
      <c r="D28" s="143" t="s">
        <v>1132</v>
      </c>
      <c r="E28" s="143"/>
      <c r="F28" s="142"/>
      <c r="G28" s="142"/>
      <c r="H28" s="142"/>
      <c r="I28" s="142"/>
      <c r="J28" s="142"/>
      <c r="K28" s="145"/>
    </row>
    <row r="29" spans="1:11" ht="19.5">
      <c r="A29" s="692" t="s">
        <v>1103</v>
      </c>
      <c r="B29" s="693"/>
      <c r="C29" s="693"/>
      <c r="D29" s="693"/>
      <c r="E29" s="694"/>
      <c r="F29" s="699" t="s">
        <v>1104</v>
      </c>
      <c r="G29" s="700"/>
      <c r="H29" s="137" t="s">
        <v>1105</v>
      </c>
      <c r="I29" s="138" t="s">
        <v>1106</v>
      </c>
      <c r="J29" s="137" t="s">
        <v>1107</v>
      </c>
      <c r="K29" s="139" t="s">
        <v>1108</v>
      </c>
    </row>
    <row r="30" spans="1:11" ht="19.5">
      <c r="A30" s="695"/>
      <c r="B30" s="695"/>
      <c r="C30" s="695"/>
      <c r="D30" s="695"/>
      <c r="E30" s="696"/>
      <c r="F30" s="126" t="s">
        <v>1109</v>
      </c>
      <c r="G30" s="126" t="s">
        <v>1110</v>
      </c>
      <c r="H30" s="126" t="s">
        <v>1109</v>
      </c>
      <c r="I30" s="126" t="s">
        <v>1110</v>
      </c>
      <c r="J30" s="126" t="s">
        <v>1109</v>
      </c>
      <c r="K30" s="136" t="s">
        <v>1110</v>
      </c>
    </row>
    <row r="31" spans="1:11" ht="17.25">
      <c r="A31" s="143"/>
      <c r="B31" s="143"/>
      <c r="C31" s="143" t="s">
        <v>1133</v>
      </c>
      <c r="D31" s="143"/>
      <c r="E31" s="143"/>
      <c r="F31" s="142">
        <f>H31+J31</f>
        <v>12175586</v>
      </c>
      <c r="G31" s="142">
        <f>I31+K31</f>
        <v>20190471</v>
      </c>
      <c r="H31" s="142">
        <f>SUM(H32:H33)</f>
        <v>5196618</v>
      </c>
      <c r="I31" s="142">
        <f>SUM(I32:I33)</f>
        <v>13256618</v>
      </c>
      <c r="J31" s="142">
        <f>SUM(J32:J33)</f>
        <v>6978968</v>
      </c>
      <c r="K31" s="142">
        <f>SUM(K32:K33)</f>
        <v>6933853</v>
      </c>
    </row>
    <row r="32" spans="1:11" ht="17.25">
      <c r="A32" s="143"/>
      <c r="B32" s="143"/>
      <c r="C32" s="143"/>
      <c r="D32" s="143" t="s">
        <v>1134</v>
      </c>
      <c r="E32" s="143"/>
      <c r="F32" s="142">
        <f>H32+J32</f>
        <v>12175586</v>
      </c>
      <c r="G32" s="142">
        <f>I32+K32</f>
        <v>20190471</v>
      </c>
      <c r="H32" s="142">
        <v>5196618</v>
      </c>
      <c r="I32" s="142">
        <v>13256618</v>
      </c>
      <c r="J32" s="142">
        <v>6978968</v>
      </c>
      <c r="K32" s="145">
        <v>6933853</v>
      </c>
    </row>
    <row r="33" spans="1:11" ht="17.25">
      <c r="A33" s="143"/>
      <c r="B33" s="143"/>
      <c r="C33" s="143"/>
      <c r="D33" s="143" t="s">
        <v>1135</v>
      </c>
      <c r="E33" s="143"/>
      <c r="F33" s="142"/>
      <c r="G33" s="142"/>
      <c r="H33" s="142"/>
      <c r="I33" s="142"/>
      <c r="J33" s="142"/>
      <c r="K33" s="145"/>
    </row>
    <row r="34" spans="1:11" ht="17.25">
      <c r="A34" s="143"/>
      <c r="B34" s="143"/>
      <c r="C34" s="143" t="s">
        <v>1136</v>
      </c>
      <c r="D34" s="143"/>
      <c r="E34" s="143"/>
      <c r="F34" s="142">
        <f>H34+J34</f>
        <v>1000</v>
      </c>
      <c r="G34" s="142">
        <f>I34+K34</f>
        <v>186470</v>
      </c>
      <c r="H34" s="142">
        <v>1000</v>
      </c>
      <c r="I34" s="142">
        <v>186470</v>
      </c>
      <c r="J34" s="142"/>
      <c r="K34" s="145"/>
    </row>
    <row r="35" spans="1:11" ht="17.25">
      <c r="A35" s="143"/>
      <c r="B35" s="143"/>
      <c r="C35" s="143" t="s">
        <v>1137</v>
      </c>
      <c r="D35" s="143"/>
      <c r="E35" s="143"/>
      <c r="F35" s="142"/>
      <c r="G35" s="142"/>
      <c r="H35" s="142"/>
      <c r="I35" s="142"/>
      <c r="J35" s="142"/>
      <c r="K35" s="145"/>
    </row>
    <row r="36" spans="1:11" ht="17.25">
      <c r="A36" s="143"/>
      <c r="B36" s="143"/>
      <c r="C36" s="143" t="s">
        <v>1138</v>
      </c>
      <c r="D36" s="143"/>
      <c r="E36" s="143"/>
      <c r="F36" s="142">
        <f>H36+J36</f>
        <v>109358</v>
      </c>
      <c r="G36" s="142">
        <f>I36+K36</f>
        <v>659650</v>
      </c>
      <c r="H36" s="142">
        <v>104846</v>
      </c>
      <c r="I36" s="142">
        <v>646114</v>
      </c>
      <c r="J36" s="142">
        <v>4512</v>
      </c>
      <c r="K36" s="145">
        <v>13536</v>
      </c>
    </row>
    <row r="37" spans="1:11" ht="17.25">
      <c r="A37" s="143"/>
      <c r="B37" s="143" t="s">
        <v>1139</v>
      </c>
      <c r="C37" s="143"/>
      <c r="D37" s="143"/>
      <c r="E37" s="143"/>
      <c r="F37" s="142"/>
      <c r="G37" s="142"/>
      <c r="H37" s="142"/>
      <c r="I37" s="142"/>
      <c r="J37" s="142"/>
      <c r="K37" s="145"/>
    </row>
    <row r="38" spans="1:11" ht="17.25">
      <c r="A38" s="143"/>
      <c r="B38" s="143"/>
      <c r="C38" s="143" t="s">
        <v>1140</v>
      </c>
      <c r="D38" s="143"/>
      <c r="E38" s="143"/>
      <c r="F38" s="142"/>
      <c r="G38" s="142"/>
      <c r="H38" s="142"/>
      <c r="I38" s="142"/>
      <c r="J38" s="142"/>
      <c r="K38" s="145"/>
    </row>
    <row r="39" spans="1:11" ht="17.25">
      <c r="A39" s="143"/>
      <c r="B39" s="143"/>
      <c r="C39" s="143"/>
      <c r="D39" s="143" t="s">
        <v>1141</v>
      </c>
      <c r="E39" s="143"/>
      <c r="F39" s="142"/>
      <c r="G39" s="142"/>
      <c r="H39" s="142"/>
      <c r="I39" s="142"/>
      <c r="J39" s="142"/>
      <c r="K39" s="145"/>
    </row>
    <row r="40" spans="1:11" ht="17.25">
      <c r="A40" s="143"/>
      <c r="B40" s="143"/>
      <c r="C40" s="143"/>
      <c r="D40" s="143" t="s">
        <v>1142</v>
      </c>
      <c r="E40" s="143"/>
      <c r="F40" s="142"/>
      <c r="G40" s="142"/>
      <c r="H40" s="142"/>
      <c r="I40" s="142"/>
      <c r="J40" s="142"/>
      <c r="K40" s="145"/>
    </row>
    <row r="41" spans="1:11" ht="17.25">
      <c r="A41" s="143"/>
      <c r="B41" s="143"/>
      <c r="C41" s="143"/>
      <c r="D41" s="143" t="s">
        <v>1143</v>
      </c>
      <c r="E41" s="143"/>
      <c r="F41" s="142"/>
      <c r="G41" s="142"/>
      <c r="H41" s="142"/>
      <c r="I41" s="142"/>
      <c r="J41" s="142"/>
      <c r="K41" s="145"/>
    </row>
    <row r="42" spans="1:11" ht="17.25">
      <c r="A42" s="143"/>
      <c r="B42" s="143"/>
      <c r="C42" s="143"/>
      <c r="D42" s="143" t="s">
        <v>1128</v>
      </c>
      <c r="E42" s="143"/>
      <c r="F42" s="142"/>
      <c r="G42" s="142"/>
      <c r="H42" s="142"/>
      <c r="I42" s="142"/>
      <c r="J42" s="142"/>
      <c r="K42" s="145"/>
    </row>
    <row r="43" spans="1:11" ht="17.25">
      <c r="A43" s="143"/>
      <c r="B43" s="147" t="s">
        <v>1144</v>
      </c>
      <c r="C43" s="143"/>
      <c r="D43" s="143"/>
      <c r="E43" s="143"/>
      <c r="F43" s="142">
        <f>H43+J43</f>
        <v>22784295</v>
      </c>
      <c r="G43" s="142">
        <f>I43+K43</f>
        <v>47291842</v>
      </c>
      <c r="H43" s="142">
        <f>H7+H37</f>
        <v>15800815</v>
      </c>
      <c r="I43" s="142">
        <f>I7+I37</f>
        <v>40344453</v>
      </c>
      <c r="J43" s="142">
        <f>J7+J37</f>
        <v>6983480</v>
      </c>
      <c r="K43" s="142">
        <f>K7+K37</f>
        <v>6947389</v>
      </c>
    </row>
    <row r="44" spans="1:11" ht="17.25">
      <c r="A44" s="143"/>
      <c r="B44" s="143" t="s">
        <v>1145</v>
      </c>
      <c r="C44" s="143"/>
      <c r="D44" s="143"/>
      <c r="E44" s="143"/>
      <c r="F44" s="142"/>
      <c r="G44" s="142"/>
      <c r="H44" s="148"/>
      <c r="I44" s="149"/>
      <c r="J44" s="149"/>
      <c r="K44" s="150"/>
    </row>
    <row r="45" spans="1:11" ht="17.25">
      <c r="A45" s="143"/>
      <c r="B45" s="143" t="s">
        <v>1146</v>
      </c>
      <c r="C45" s="143"/>
      <c r="D45" s="143"/>
      <c r="E45" s="143"/>
      <c r="F45" s="142"/>
      <c r="G45" s="142"/>
      <c r="H45" s="151"/>
      <c r="I45" s="152"/>
      <c r="J45" s="152"/>
      <c r="K45" s="153"/>
    </row>
    <row r="46" spans="1:11" ht="17.25">
      <c r="A46" s="143"/>
      <c r="B46" s="143" t="s">
        <v>1147</v>
      </c>
      <c r="C46" s="143"/>
      <c r="D46" s="143"/>
      <c r="E46" s="143"/>
      <c r="F46" s="142"/>
      <c r="G46" s="142"/>
      <c r="H46" s="151"/>
      <c r="I46" s="152"/>
      <c r="J46" s="152"/>
      <c r="K46" s="153"/>
    </row>
    <row r="47" spans="1:11" ht="17.25">
      <c r="A47" s="143"/>
      <c r="B47" s="143" t="s">
        <v>1148</v>
      </c>
      <c r="C47" s="143"/>
      <c r="D47" s="143"/>
      <c r="E47" s="143"/>
      <c r="F47" s="142"/>
      <c r="G47" s="142"/>
      <c r="H47" s="151"/>
      <c r="I47" s="152"/>
      <c r="J47" s="152"/>
      <c r="K47" s="153"/>
    </row>
    <row r="48" spans="1:11" ht="17.25">
      <c r="A48" s="143"/>
      <c r="B48" s="143" t="s">
        <v>1149</v>
      </c>
      <c r="C48" s="143"/>
      <c r="D48" s="143"/>
      <c r="E48" s="143"/>
      <c r="F48" s="142"/>
      <c r="G48" s="142"/>
      <c r="H48" s="151"/>
      <c r="I48" s="152"/>
      <c r="J48" s="152"/>
      <c r="K48" s="153"/>
    </row>
    <row r="49" spans="1:11" ht="17.25">
      <c r="A49" s="143" t="s">
        <v>1150</v>
      </c>
      <c r="B49" s="143"/>
      <c r="C49" s="143"/>
      <c r="D49" s="143"/>
      <c r="E49" s="143"/>
      <c r="F49" s="142"/>
      <c r="G49" s="142"/>
      <c r="H49" s="151"/>
      <c r="I49" s="152"/>
      <c r="J49" s="152"/>
      <c r="K49" s="153"/>
    </row>
    <row r="50" spans="1:11" ht="17.25">
      <c r="A50" s="143"/>
      <c r="B50" s="143" t="s">
        <v>1151</v>
      </c>
      <c r="C50" s="143"/>
      <c r="D50" s="143"/>
      <c r="E50" s="143"/>
      <c r="F50" s="142"/>
      <c r="G50" s="142"/>
      <c r="H50" s="151"/>
      <c r="I50" s="152"/>
      <c r="J50" s="152"/>
      <c r="K50" s="153"/>
    </row>
    <row r="51" spans="1:11" ht="17.25">
      <c r="A51" s="147" t="s">
        <v>1152</v>
      </c>
      <c r="B51" s="143"/>
      <c r="C51" s="143"/>
      <c r="D51" s="143"/>
      <c r="E51" s="154"/>
      <c r="F51" s="142">
        <f>F43+F44+F45+F46+F47+F48+F49</f>
        <v>22784295</v>
      </c>
      <c r="G51" s="142">
        <f>G43+G44+G45+G46+G47+G48+G49</f>
        <v>47291842</v>
      </c>
      <c r="H51" s="151"/>
      <c r="I51" s="151"/>
      <c r="J51" s="151"/>
      <c r="K51" s="151"/>
    </row>
    <row r="52" spans="1:11" ht="17.25">
      <c r="A52" s="147" t="s">
        <v>1153</v>
      </c>
      <c r="B52" s="143"/>
      <c r="C52" s="143"/>
      <c r="D52" s="143"/>
      <c r="E52" s="155"/>
      <c r="F52" s="156">
        <v>177696713</v>
      </c>
      <c r="G52" s="142"/>
      <c r="H52" s="151"/>
      <c r="I52" s="152"/>
      <c r="J52" s="152"/>
      <c r="K52" s="153"/>
    </row>
    <row r="53" spans="1:11" ht="17.25">
      <c r="A53" s="147" t="s">
        <v>1154</v>
      </c>
      <c r="B53" s="143"/>
      <c r="C53" s="143"/>
      <c r="D53" s="143"/>
      <c r="E53" s="155"/>
      <c r="F53" s="157">
        <f>F51+F52</f>
        <v>200481008</v>
      </c>
      <c r="G53" s="157"/>
      <c r="H53" s="158"/>
      <c r="I53" s="159"/>
      <c r="J53" s="159"/>
      <c r="K53" s="160"/>
    </row>
    <row r="54" spans="1:11" ht="19.5">
      <c r="A54" s="692" t="s">
        <v>1103</v>
      </c>
      <c r="B54" s="693"/>
      <c r="C54" s="693"/>
      <c r="D54" s="693"/>
      <c r="E54" s="694"/>
      <c r="F54" s="697" t="s">
        <v>1104</v>
      </c>
      <c r="G54" s="698"/>
      <c r="H54" s="162" t="s">
        <v>1105</v>
      </c>
      <c r="I54" s="163" t="s">
        <v>1155</v>
      </c>
      <c r="J54" s="162" t="s">
        <v>1107</v>
      </c>
      <c r="K54" s="164" t="s">
        <v>1156</v>
      </c>
    </row>
    <row r="55" spans="1:11" ht="19.5">
      <c r="A55" s="695"/>
      <c r="B55" s="695"/>
      <c r="C55" s="695"/>
      <c r="D55" s="695"/>
      <c r="E55" s="696"/>
      <c r="F55" s="165" t="s">
        <v>1109</v>
      </c>
      <c r="G55" s="165" t="s">
        <v>1110</v>
      </c>
      <c r="H55" s="165" t="s">
        <v>1109</v>
      </c>
      <c r="I55" s="165" t="s">
        <v>1110</v>
      </c>
      <c r="J55" s="165" t="s">
        <v>1109</v>
      </c>
      <c r="K55" s="161" t="s">
        <v>1110</v>
      </c>
    </row>
    <row r="56" spans="1:11" ht="17.25">
      <c r="A56" s="143"/>
      <c r="B56" s="144" t="s">
        <v>1157</v>
      </c>
      <c r="C56" s="143"/>
      <c r="D56" s="143"/>
      <c r="E56" s="143"/>
      <c r="F56" s="142">
        <f t="shared" ref="F56:G63" si="2">H56+J56</f>
        <v>21147305</v>
      </c>
      <c r="G56" s="142">
        <f t="shared" si="2"/>
        <v>36465825</v>
      </c>
      <c r="H56" s="142">
        <f>H57+H62+H66+H71+H77+H82+H85+H88+H90</f>
        <v>19985778</v>
      </c>
      <c r="I56" s="142">
        <f>I57+I62+I66+I71+I77+I82+I85+I88+I90</f>
        <v>34244476</v>
      </c>
      <c r="J56" s="142">
        <f>J57+J62+J66+J71+J77+J82+J85+J88+J90</f>
        <v>1161527</v>
      </c>
      <c r="K56" s="142">
        <f>K57+K62+K66+K71+K77+K82+K85+K88+K90</f>
        <v>2221349</v>
      </c>
    </row>
    <row r="57" spans="1:11" ht="17.25">
      <c r="A57" s="143"/>
      <c r="B57" s="143"/>
      <c r="C57" s="144" t="s">
        <v>1158</v>
      </c>
      <c r="D57" s="143"/>
      <c r="E57" s="143"/>
      <c r="F57" s="142">
        <f t="shared" si="2"/>
        <v>10183609</v>
      </c>
      <c r="G57" s="142">
        <f t="shared" si="2"/>
        <v>19909994</v>
      </c>
      <c r="H57" s="142">
        <f>SUM(H58:H61)</f>
        <v>9565776</v>
      </c>
      <c r="I57" s="142">
        <f>SUM(I58:I61)</f>
        <v>19292161</v>
      </c>
      <c r="J57" s="142">
        <f>SUM(J58:J61)</f>
        <v>617833</v>
      </c>
      <c r="K57" s="142">
        <f>SUM(K58:K61)</f>
        <v>617833</v>
      </c>
    </row>
    <row r="58" spans="1:11" ht="17.25">
      <c r="A58" s="143"/>
      <c r="B58" s="143"/>
      <c r="C58" s="144"/>
      <c r="D58" s="143" t="s">
        <v>1159</v>
      </c>
      <c r="E58" s="143"/>
      <c r="F58" s="142">
        <f t="shared" si="2"/>
        <v>1475000</v>
      </c>
      <c r="G58" s="142">
        <f t="shared" si="2"/>
        <v>7200000</v>
      </c>
      <c r="H58" s="142">
        <v>1475000</v>
      </c>
      <c r="I58" s="142">
        <v>7200000</v>
      </c>
      <c r="J58" s="142"/>
      <c r="K58" s="145"/>
    </row>
    <row r="59" spans="1:11" ht="17.25">
      <c r="A59" s="143"/>
      <c r="B59" s="143"/>
      <c r="C59" s="144"/>
      <c r="D59" s="143" t="s">
        <v>1160</v>
      </c>
      <c r="E59" s="143"/>
      <c r="F59" s="142">
        <f t="shared" si="2"/>
        <v>2042757</v>
      </c>
      <c r="G59" s="142">
        <f t="shared" si="2"/>
        <v>3160093</v>
      </c>
      <c r="H59" s="142">
        <v>2042757</v>
      </c>
      <c r="I59" s="142">
        <v>3160093</v>
      </c>
      <c r="J59" s="142"/>
      <c r="K59" s="145"/>
    </row>
    <row r="60" spans="1:11" ht="17.25">
      <c r="A60" s="143"/>
      <c r="B60" s="143"/>
      <c r="C60" s="144"/>
      <c r="D60" s="143" t="s">
        <v>1161</v>
      </c>
      <c r="E60" s="143"/>
      <c r="F60" s="142">
        <f t="shared" si="2"/>
        <v>6350696</v>
      </c>
      <c r="G60" s="142">
        <f t="shared" si="2"/>
        <v>9035597</v>
      </c>
      <c r="H60" s="142">
        <v>5732863</v>
      </c>
      <c r="I60" s="142">
        <v>8417764</v>
      </c>
      <c r="J60" s="142">
        <v>617833</v>
      </c>
      <c r="K60" s="145">
        <v>617833</v>
      </c>
    </row>
    <row r="61" spans="1:11" ht="17.25">
      <c r="A61" s="143"/>
      <c r="B61" s="143"/>
      <c r="C61" s="144"/>
      <c r="D61" s="143" t="s">
        <v>1162</v>
      </c>
      <c r="E61" s="143"/>
      <c r="F61" s="142">
        <f t="shared" si="2"/>
        <v>315156</v>
      </c>
      <c r="G61" s="142">
        <f t="shared" si="2"/>
        <v>514304</v>
      </c>
      <c r="H61" s="142">
        <v>315156</v>
      </c>
      <c r="I61" s="142">
        <v>514304</v>
      </c>
      <c r="J61" s="142"/>
      <c r="K61" s="145"/>
    </row>
    <row r="62" spans="1:11" ht="17.25">
      <c r="A62" s="143"/>
      <c r="B62" s="143"/>
      <c r="C62" s="144" t="s">
        <v>1163</v>
      </c>
      <c r="D62" s="143"/>
      <c r="E62" s="143"/>
      <c r="F62" s="142">
        <f t="shared" si="2"/>
        <v>557967</v>
      </c>
      <c r="G62" s="142">
        <f t="shared" si="2"/>
        <v>975117</v>
      </c>
      <c r="H62" s="142">
        <f>SUM(H63:H65)</f>
        <v>557967</v>
      </c>
      <c r="I62" s="142">
        <f>SUM(I63:I65)</f>
        <v>975117</v>
      </c>
      <c r="J62" s="142">
        <f>SUM(J63:J65)</f>
        <v>0</v>
      </c>
      <c r="K62" s="142">
        <f>SUM(K63:K65)</f>
        <v>0</v>
      </c>
    </row>
    <row r="63" spans="1:11" ht="17.25">
      <c r="A63" s="143"/>
      <c r="B63" s="143"/>
      <c r="C63" s="144"/>
      <c r="D63" s="143" t="s">
        <v>1164</v>
      </c>
      <c r="E63" s="143"/>
      <c r="F63" s="142">
        <f t="shared" si="2"/>
        <v>0</v>
      </c>
      <c r="G63" s="142">
        <f t="shared" si="2"/>
        <v>0</v>
      </c>
      <c r="H63" s="142">
        <v>0</v>
      </c>
      <c r="I63" s="142">
        <v>0</v>
      </c>
      <c r="J63" s="142"/>
      <c r="K63" s="145"/>
    </row>
    <row r="64" spans="1:11" ht="17.25">
      <c r="A64" s="143"/>
      <c r="B64" s="143"/>
      <c r="C64" s="144"/>
      <c r="D64" s="143" t="s">
        <v>1165</v>
      </c>
      <c r="E64" s="143"/>
      <c r="F64" s="142"/>
      <c r="G64" s="142"/>
      <c r="H64" s="142"/>
      <c r="I64" s="142"/>
      <c r="J64" s="142"/>
      <c r="K64" s="145"/>
    </row>
    <row r="65" spans="1:11" ht="17.25">
      <c r="A65" s="143"/>
      <c r="B65" s="143"/>
      <c r="C65" s="144"/>
      <c r="D65" s="143" t="s">
        <v>1166</v>
      </c>
      <c r="E65" s="143"/>
      <c r="F65" s="142">
        <f t="shared" ref="F65:G67" si="3">H65+J65</f>
        <v>557967</v>
      </c>
      <c r="G65" s="142">
        <f t="shared" si="3"/>
        <v>975117</v>
      </c>
      <c r="H65" s="142">
        <v>557967</v>
      </c>
      <c r="I65" s="142">
        <v>975117</v>
      </c>
      <c r="J65" s="142">
        <v>0</v>
      </c>
      <c r="K65" s="145">
        <v>0</v>
      </c>
    </row>
    <row r="66" spans="1:11" ht="17.25">
      <c r="A66" s="143"/>
      <c r="B66" s="143"/>
      <c r="C66" s="144" t="s">
        <v>1167</v>
      </c>
      <c r="D66" s="143"/>
      <c r="E66" s="143"/>
      <c r="F66" s="142">
        <f t="shared" si="3"/>
        <v>3956112</v>
      </c>
      <c r="G66" s="142">
        <f t="shared" si="3"/>
        <v>5438005</v>
      </c>
      <c r="H66" s="142">
        <f>SUM(H67:H70)</f>
        <v>3412418</v>
      </c>
      <c r="I66" s="142">
        <f>SUM(I67:I70)</f>
        <v>4894311</v>
      </c>
      <c r="J66" s="142">
        <f>SUM(J67:J70)</f>
        <v>543694</v>
      </c>
      <c r="K66" s="142">
        <f>SUM(K67:K70)</f>
        <v>543694</v>
      </c>
    </row>
    <row r="67" spans="1:11" ht="17.25">
      <c r="A67" s="143"/>
      <c r="B67" s="143"/>
      <c r="C67" s="144"/>
      <c r="D67" s="143" t="s">
        <v>1168</v>
      </c>
      <c r="E67" s="143"/>
      <c r="F67" s="142">
        <f t="shared" si="3"/>
        <v>2378297</v>
      </c>
      <c r="G67" s="142">
        <f t="shared" si="3"/>
        <v>3120619</v>
      </c>
      <c r="H67" s="142">
        <v>1834603</v>
      </c>
      <c r="I67" s="142">
        <v>2576925</v>
      </c>
      <c r="J67" s="142">
        <v>543694</v>
      </c>
      <c r="K67" s="145">
        <v>543694</v>
      </c>
    </row>
    <row r="68" spans="1:11" ht="17.25">
      <c r="A68" s="143"/>
      <c r="B68" s="143"/>
      <c r="C68" s="144"/>
      <c r="D68" s="143" t="s">
        <v>1169</v>
      </c>
      <c r="E68" s="143"/>
      <c r="F68" s="142"/>
      <c r="G68" s="142"/>
      <c r="H68" s="142"/>
      <c r="I68" s="142"/>
      <c r="J68" s="142"/>
      <c r="K68" s="145"/>
    </row>
    <row r="69" spans="1:11" ht="17.25">
      <c r="A69" s="143"/>
      <c r="B69" s="143"/>
      <c r="C69" s="144"/>
      <c r="D69" s="143" t="s">
        <v>1170</v>
      </c>
      <c r="E69" s="143"/>
      <c r="F69" s="142">
        <f t="shared" ref="F69:G74" si="4">H69+J69</f>
        <v>882650</v>
      </c>
      <c r="G69" s="142">
        <f t="shared" si="4"/>
        <v>1327709</v>
      </c>
      <c r="H69" s="142">
        <v>882650</v>
      </c>
      <c r="I69" s="142">
        <v>1327709</v>
      </c>
      <c r="J69" s="142"/>
      <c r="K69" s="145"/>
    </row>
    <row r="70" spans="1:11" ht="17.25">
      <c r="A70" s="143"/>
      <c r="B70" s="143"/>
      <c r="C70" s="144"/>
      <c r="D70" s="143" t="s">
        <v>1171</v>
      </c>
      <c r="E70" s="143"/>
      <c r="F70" s="142">
        <f t="shared" si="4"/>
        <v>695165</v>
      </c>
      <c r="G70" s="142">
        <f t="shared" si="4"/>
        <v>989677</v>
      </c>
      <c r="H70" s="142">
        <v>695165</v>
      </c>
      <c r="I70" s="142">
        <v>989677</v>
      </c>
      <c r="J70" s="142"/>
      <c r="K70" s="145"/>
    </row>
    <row r="71" spans="1:11" ht="17.25">
      <c r="A71" s="143"/>
      <c r="B71" s="143"/>
      <c r="C71" s="144" t="s">
        <v>1172</v>
      </c>
      <c r="D71" s="143"/>
      <c r="E71" s="143"/>
      <c r="F71" s="142">
        <f t="shared" si="4"/>
        <v>1457562</v>
      </c>
      <c r="G71" s="142">
        <f t="shared" si="4"/>
        <v>2264287</v>
      </c>
      <c r="H71" s="142">
        <f>SUM(H72:H76)</f>
        <v>1457562</v>
      </c>
      <c r="I71" s="142">
        <f>SUM(I72:I76)</f>
        <v>2264287</v>
      </c>
      <c r="J71" s="142">
        <f>SUM(J72:J76)</f>
        <v>0</v>
      </c>
      <c r="K71" s="142">
        <f>SUM(K72:K76)</f>
        <v>0</v>
      </c>
    </row>
    <row r="72" spans="1:11" ht="17.25">
      <c r="A72" s="143"/>
      <c r="B72" s="143"/>
      <c r="C72" s="144"/>
      <c r="D72" s="143" t="s">
        <v>1173</v>
      </c>
      <c r="E72" s="143"/>
      <c r="F72" s="142">
        <f t="shared" si="4"/>
        <v>1288928</v>
      </c>
      <c r="G72" s="142">
        <f t="shared" si="4"/>
        <v>2000974</v>
      </c>
      <c r="H72" s="142">
        <v>1288928</v>
      </c>
      <c r="I72" s="142">
        <v>2000974</v>
      </c>
      <c r="J72" s="142"/>
      <c r="K72" s="145"/>
    </row>
    <row r="73" spans="1:11" ht="17.25">
      <c r="A73" s="143"/>
      <c r="B73" s="143"/>
      <c r="C73" s="144"/>
      <c r="D73" s="143" t="s">
        <v>1174</v>
      </c>
      <c r="E73" s="143"/>
      <c r="F73" s="142">
        <f t="shared" si="4"/>
        <v>168374</v>
      </c>
      <c r="G73" s="142">
        <f t="shared" si="4"/>
        <v>263053</v>
      </c>
      <c r="H73" s="142">
        <v>168374</v>
      </c>
      <c r="I73" s="142">
        <v>263053</v>
      </c>
      <c r="J73" s="142"/>
      <c r="K73" s="145"/>
    </row>
    <row r="74" spans="1:11" ht="17.25">
      <c r="A74" s="143"/>
      <c r="B74" s="143"/>
      <c r="C74" s="144"/>
      <c r="D74" s="143" t="s">
        <v>1175</v>
      </c>
      <c r="E74" s="143"/>
      <c r="F74" s="142">
        <f t="shared" si="4"/>
        <v>260</v>
      </c>
      <c r="G74" s="142">
        <f t="shared" si="4"/>
        <v>260</v>
      </c>
      <c r="H74" s="142">
        <v>260</v>
      </c>
      <c r="I74" s="142">
        <v>260</v>
      </c>
      <c r="J74" s="142"/>
      <c r="K74" s="145"/>
    </row>
    <row r="75" spans="1:11" ht="17.25">
      <c r="A75" s="143"/>
      <c r="B75" s="143"/>
      <c r="C75" s="144"/>
      <c r="D75" s="143" t="s">
        <v>1176</v>
      </c>
      <c r="E75" s="143"/>
      <c r="F75" s="142"/>
      <c r="G75" s="142"/>
      <c r="H75" s="142"/>
      <c r="I75" s="142"/>
      <c r="J75" s="142"/>
      <c r="K75" s="145"/>
    </row>
    <row r="76" spans="1:11" ht="17.25">
      <c r="A76" s="143"/>
      <c r="B76" s="143"/>
      <c r="C76" s="144"/>
      <c r="D76" s="143" t="s">
        <v>1177</v>
      </c>
      <c r="E76" s="143"/>
      <c r="F76" s="142"/>
      <c r="G76" s="142"/>
      <c r="H76" s="142"/>
      <c r="I76" s="142"/>
      <c r="J76" s="142"/>
      <c r="K76" s="145"/>
    </row>
    <row r="77" spans="1:11" ht="17.25">
      <c r="A77" s="143"/>
      <c r="B77" s="143"/>
      <c r="C77" s="143" t="s">
        <v>1178</v>
      </c>
      <c r="D77" s="143"/>
      <c r="E77" s="143"/>
      <c r="F77" s="142">
        <f t="shared" ref="F77:G79" si="5">H77+J77</f>
        <v>3437401</v>
      </c>
      <c r="G77" s="142">
        <f t="shared" si="5"/>
        <v>5742482</v>
      </c>
      <c r="H77" s="142">
        <f>SUM(H78:H79)</f>
        <v>3437401</v>
      </c>
      <c r="I77" s="142">
        <f>SUM(I78:I79)</f>
        <v>4682660</v>
      </c>
      <c r="J77" s="142">
        <f>SUM(J78:J79)</f>
        <v>0</v>
      </c>
      <c r="K77" s="142">
        <f>SUM(K78:K79)</f>
        <v>1059822</v>
      </c>
    </row>
    <row r="78" spans="1:11" ht="17.25">
      <c r="A78" s="143"/>
      <c r="B78" s="143"/>
      <c r="C78" s="143"/>
      <c r="D78" s="143" t="s">
        <v>1179</v>
      </c>
      <c r="E78" s="143"/>
      <c r="F78" s="142">
        <f t="shared" si="5"/>
        <v>257355</v>
      </c>
      <c r="G78" s="142">
        <f t="shared" si="5"/>
        <v>257355</v>
      </c>
      <c r="H78" s="142">
        <v>257355</v>
      </c>
      <c r="I78" s="142">
        <v>257355</v>
      </c>
      <c r="J78" s="142"/>
      <c r="K78" s="145"/>
    </row>
    <row r="79" spans="1:11" ht="17.25">
      <c r="A79" s="143"/>
      <c r="B79" s="143"/>
      <c r="C79" s="143"/>
      <c r="D79" s="143" t="s">
        <v>1180</v>
      </c>
      <c r="E79" s="143"/>
      <c r="F79" s="142">
        <f t="shared" si="5"/>
        <v>3180046</v>
      </c>
      <c r="G79" s="142">
        <f t="shared" si="5"/>
        <v>5485127</v>
      </c>
      <c r="H79" s="142">
        <v>3180046</v>
      </c>
      <c r="I79" s="142">
        <v>4425305</v>
      </c>
      <c r="J79" s="142">
        <v>0</v>
      </c>
      <c r="K79" s="145">
        <v>1059822</v>
      </c>
    </row>
    <row r="80" spans="1:11" ht="19.5">
      <c r="A80" s="692" t="s">
        <v>1103</v>
      </c>
      <c r="B80" s="693"/>
      <c r="C80" s="693"/>
      <c r="D80" s="693"/>
      <c r="E80" s="694"/>
      <c r="F80" s="697" t="s">
        <v>1104</v>
      </c>
      <c r="G80" s="698"/>
      <c r="H80" s="162" t="s">
        <v>1105</v>
      </c>
      <c r="I80" s="163" t="s">
        <v>1155</v>
      </c>
      <c r="J80" s="162" t="s">
        <v>1107</v>
      </c>
      <c r="K80" s="164" t="s">
        <v>1156</v>
      </c>
    </row>
    <row r="81" spans="1:11" ht="19.5">
      <c r="A81" s="695"/>
      <c r="B81" s="695"/>
      <c r="C81" s="695"/>
      <c r="D81" s="695"/>
      <c r="E81" s="696"/>
      <c r="F81" s="165" t="s">
        <v>1109</v>
      </c>
      <c r="G81" s="165" t="s">
        <v>1110</v>
      </c>
      <c r="H81" s="165" t="s">
        <v>1109</v>
      </c>
      <c r="I81" s="165" t="s">
        <v>1110</v>
      </c>
      <c r="J81" s="165" t="s">
        <v>1109</v>
      </c>
      <c r="K81" s="161" t="s">
        <v>1110</v>
      </c>
    </row>
    <row r="82" spans="1:11" ht="17.25">
      <c r="A82" s="143"/>
      <c r="B82" s="143"/>
      <c r="C82" s="143" t="s">
        <v>1181</v>
      </c>
      <c r="D82" s="143"/>
      <c r="E82" s="143"/>
      <c r="F82" s="142">
        <f>H82+J82</f>
        <v>1554654</v>
      </c>
      <c r="G82" s="142">
        <f>I82+K82</f>
        <v>2135940</v>
      </c>
      <c r="H82" s="142">
        <f>SUM(H83:H84)</f>
        <v>1554654</v>
      </c>
      <c r="I82" s="142">
        <f>SUM(I83:I84)</f>
        <v>2135940</v>
      </c>
      <c r="J82" s="142">
        <f>SUM(J83:J84)</f>
        <v>0</v>
      </c>
      <c r="K82" s="142">
        <f>SUM(K83:K84)</f>
        <v>0</v>
      </c>
    </row>
    <row r="83" spans="1:11" ht="17.25">
      <c r="A83" s="143"/>
      <c r="B83" s="143"/>
      <c r="C83" s="143"/>
      <c r="D83" s="143" t="s">
        <v>1182</v>
      </c>
      <c r="E83" s="143"/>
      <c r="F83" s="142">
        <f>H83+J83</f>
        <v>1554654</v>
      </c>
      <c r="G83" s="142">
        <f>I83+K83</f>
        <v>2135940</v>
      </c>
      <c r="H83" s="142">
        <v>1554654</v>
      </c>
      <c r="I83" s="142">
        <v>2135940</v>
      </c>
      <c r="J83" s="142"/>
      <c r="K83" s="145"/>
    </row>
    <row r="84" spans="1:11" ht="17.25">
      <c r="A84" s="143"/>
      <c r="B84" s="143"/>
      <c r="C84" s="143"/>
      <c r="D84" s="143" t="s">
        <v>1183</v>
      </c>
      <c r="E84" s="143"/>
      <c r="F84" s="142"/>
      <c r="G84" s="142"/>
      <c r="H84" s="142"/>
      <c r="I84" s="142"/>
      <c r="J84" s="142"/>
      <c r="K84" s="145"/>
    </row>
    <row r="85" spans="1:11" ht="17.25">
      <c r="A85" s="143"/>
      <c r="B85" s="143"/>
      <c r="C85" s="143" t="s">
        <v>1184</v>
      </c>
      <c r="D85" s="143"/>
      <c r="E85" s="143"/>
      <c r="F85" s="142"/>
      <c r="G85" s="142"/>
      <c r="H85" s="142"/>
      <c r="I85" s="142"/>
      <c r="J85" s="142"/>
      <c r="K85" s="145"/>
    </row>
    <row r="86" spans="1:11" ht="17.25">
      <c r="A86" s="143"/>
      <c r="B86" s="143"/>
      <c r="C86" s="143"/>
      <c r="D86" s="143" t="s">
        <v>1185</v>
      </c>
      <c r="E86" s="143"/>
      <c r="F86" s="142"/>
      <c r="G86" s="142"/>
      <c r="H86" s="142"/>
      <c r="I86" s="142"/>
      <c r="J86" s="142"/>
      <c r="K86" s="145"/>
    </row>
    <row r="87" spans="1:11" ht="17.25">
      <c r="A87" s="143"/>
      <c r="B87" s="143"/>
      <c r="C87" s="143"/>
      <c r="D87" s="143" t="s">
        <v>1186</v>
      </c>
      <c r="E87" s="143"/>
      <c r="F87" s="142"/>
      <c r="G87" s="142"/>
      <c r="H87" s="142"/>
      <c r="I87" s="142"/>
      <c r="J87" s="142"/>
      <c r="K87" s="145"/>
    </row>
    <row r="88" spans="1:11" ht="17.25">
      <c r="A88" s="143"/>
      <c r="B88" s="143"/>
      <c r="C88" s="143" t="s">
        <v>1187</v>
      </c>
      <c r="D88" s="143"/>
      <c r="E88" s="143"/>
      <c r="F88" s="142"/>
      <c r="G88" s="142"/>
      <c r="H88" s="142"/>
      <c r="I88" s="142"/>
      <c r="J88" s="142"/>
      <c r="K88" s="142"/>
    </row>
    <row r="89" spans="1:11" ht="17.25">
      <c r="A89" s="143"/>
      <c r="B89" s="143"/>
      <c r="C89" s="143"/>
      <c r="D89" s="143" t="s">
        <v>1188</v>
      </c>
      <c r="E89" s="143"/>
      <c r="F89" s="142"/>
      <c r="G89" s="142"/>
      <c r="H89" s="142"/>
      <c r="I89" s="142"/>
      <c r="J89" s="142"/>
      <c r="K89" s="145"/>
    </row>
    <row r="90" spans="1:11" ht="17.25">
      <c r="A90" s="143"/>
      <c r="B90" s="143"/>
      <c r="C90" s="166" t="s">
        <v>1189</v>
      </c>
      <c r="D90" s="143"/>
      <c r="E90" s="143"/>
      <c r="F90" s="142">
        <f t="shared" ref="F90:G98" si="6">H90+J90</f>
        <v>0</v>
      </c>
      <c r="G90" s="142">
        <f t="shared" si="6"/>
        <v>0</v>
      </c>
      <c r="H90" s="142">
        <v>0</v>
      </c>
      <c r="I90" s="142">
        <v>0</v>
      </c>
      <c r="J90" s="142"/>
      <c r="K90" s="145"/>
    </row>
    <row r="91" spans="1:11" ht="17.25">
      <c r="A91" s="143"/>
      <c r="B91" s="144" t="s">
        <v>1190</v>
      </c>
      <c r="C91" s="143"/>
      <c r="D91" s="143"/>
      <c r="E91" s="143"/>
      <c r="F91" s="142">
        <f t="shared" si="6"/>
        <v>19910922</v>
      </c>
      <c r="G91" s="142">
        <f t="shared" si="6"/>
        <v>34909577</v>
      </c>
      <c r="H91" s="142">
        <f>H92+H97+H101+H108+H114+H117</f>
        <v>326010</v>
      </c>
      <c r="I91" s="142">
        <f>I92+I97+I101+I108+I114+I117</f>
        <v>1343385</v>
      </c>
      <c r="J91" s="142">
        <f>J92+J97+J101+J108+J114+J117</f>
        <v>19584912</v>
      </c>
      <c r="K91" s="142">
        <f>K92+K97+K101+K108+K114+K117</f>
        <v>33566192</v>
      </c>
    </row>
    <row r="92" spans="1:11" ht="17.25">
      <c r="A92" s="143"/>
      <c r="B92" s="143"/>
      <c r="C92" s="144" t="s">
        <v>1158</v>
      </c>
      <c r="D92" s="143"/>
      <c r="E92" s="143"/>
      <c r="F92" s="142">
        <f t="shared" si="6"/>
        <v>207545</v>
      </c>
      <c r="G92" s="142">
        <f t="shared" si="6"/>
        <v>817513</v>
      </c>
      <c r="H92" s="142">
        <f>SUM(H93:H96)</f>
        <v>0</v>
      </c>
      <c r="I92" s="142">
        <f>SUM(I93:I96)</f>
        <v>150000</v>
      </c>
      <c r="J92" s="142">
        <f>SUM(J93:J96)</f>
        <v>207545</v>
      </c>
      <c r="K92" s="142">
        <f>SUM(K93:K96)</f>
        <v>667513</v>
      </c>
    </row>
    <row r="93" spans="1:11" ht="17.25">
      <c r="A93" s="143"/>
      <c r="B93" s="143"/>
      <c r="C93" s="144"/>
      <c r="D93" s="143" t="s">
        <v>1159</v>
      </c>
      <c r="E93" s="143"/>
      <c r="F93" s="142">
        <f t="shared" si="6"/>
        <v>0</v>
      </c>
      <c r="G93" s="142">
        <f t="shared" si="6"/>
        <v>150000</v>
      </c>
      <c r="H93" s="142">
        <v>0</v>
      </c>
      <c r="I93" s="142">
        <v>150000</v>
      </c>
      <c r="J93" s="142"/>
      <c r="K93" s="145"/>
    </row>
    <row r="94" spans="1:11" ht="17.25">
      <c r="A94" s="143"/>
      <c r="B94" s="143"/>
      <c r="C94" s="144"/>
      <c r="D94" s="143" t="s">
        <v>1160</v>
      </c>
      <c r="E94" s="143"/>
      <c r="F94" s="142">
        <f t="shared" si="6"/>
        <v>0</v>
      </c>
      <c r="G94" s="142">
        <f t="shared" si="6"/>
        <v>459968</v>
      </c>
      <c r="H94" s="142">
        <v>0</v>
      </c>
      <c r="I94" s="142">
        <v>0</v>
      </c>
      <c r="J94" s="142">
        <v>0</v>
      </c>
      <c r="K94" s="145">
        <v>459968</v>
      </c>
    </row>
    <row r="95" spans="1:11" ht="17.25">
      <c r="A95" s="143"/>
      <c r="B95" s="143"/>
      <c r="C95" s="144"/>
      <c r="D95" s="143" t="s">
        <v>1161</v>
      </c>
      <c r="E95" s="143"/>
      <c r="F95" s="142">
        <f t="shared" si="6"/>
        <v>207545</v>
      </c>
      <c r="G95" s="142">
        <f t="shared" si="6"/>
        <v>207545</v>
      </c>
      <c r="H95" s="142">
        <v>0</v>
      </c>
      <c r="I95" s="142">
        <v>0</v>
      </c>
      <c r="J95" s="142">
        <v>207545</v>
      </c>
      <c r="K95" s="145">
        <v>207545</v>
      </c>
    </row>
    <row r="96" spans="1:11" ht="17.25">
      <c r="A96" s="143"/>
      <c r="B96" s="143"/>
      <c r="C96" s="144"/>
      <c r="D96" s="143" t="s">
        <v>1162</v>
      </c>
      <c r="E96" s="143"/>
      <c r="F96" s="142">
        <f t="shared" si="6"/>
        <v>0</v>
      </c>
      <c r="G96" s="142">
        <f t="shared" si="6"/>
        <v>0</v>
      </c>
      <c r="H96" s="142"/>
      <c r="I96" s="142"/>
      <c r="J96" s="142"/>
      <c r="K96" s="145"/>
    </row>
    <row r="97" spans="1:11" ht="17.25">
      <c r="A97" s="143"/>
      <c r="B97" s="143"/>
      <c r="C97" s="144" t="s">
        <v>1163</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1164</v>
      </c>
      <c r="E98" s="143"/>
      <c r="F98" s="142">
        <f t="shared" si="6"/>
        <v>0</v>
      </c>
      <c r="G98" s="142">
        <f t="shared" si="6"/>
        <v>0</v>
      </c>
      <c r="H98" s="142"/>
      <c r="I98" s="142"/>
      <c r="J98" s="142"/>
      <c r="K98" s="145"/>
    </row>
    <row r="99" spans="1:11" ht="17.25">
      <c r="A99" s="143"/>
      <c r="B99" s="143"/>
      <c r="C99" s="144"/>
      <c r="D99" s="143" t="s">
        <v>1165</v>
      </c>
      <c r="E99" s="143"/>
      <c r="F99" s="142"/>
      <c r="G99" s="142"/>
      <c r="H99" s="142"/>
      <c r="I99" s="142"/>
      <c r="J99" s="142"/>
      <c r="K99" s="145"/>
    </row>
    <row r="100" spans="1:11" ht="17.25">
      <c r="A100" s="143"/>
      <c r="B100" s="143"/>
      <c r="C100" s="144"/>
      <c r="D100" s="143" t="s">
        <v>1166</v>
      </c>
      <c r="E100" s="143"/>
      <c r="F100" s="142">
        <f t="shared" ref="F100:G102" si="7">H100+J100</f>
        <v>0</v>
      </c>
      <c r="G100" s="142">
        <f t="shared" si="7"/>
        <v>0</v>
      </c>
      <c r="H100" s="142">
        <v>0</v>
      </c>
      <c r="I100" s="142">
        <v>0</v>
      </c>
      <c r="J100" s="142">
        <v>0</v>
      </c>
      <c r="K100" s="145">
        <v>0</v>
      </c>
    </row>
    <row r="101" spans="1:11" ht="17.25">
      <c r="A101" s="143"/>
      <c r="B101" s="143"/>
      <c r="C101" s="144" t="s">
        <v>1167</v>
      </c>
      <c r="D101" s="143"/>
      <c r="E101" s="143"/>
      <c r="F101" s="142">
        <f t="shared" si="7"/>
        <v>19703377</v>
      </c>
      <c r="G101" s="142">
        <f t="shared" si="7"/>
        <v>34092064</v>
      </c>
      <c r="H101" s="142">
        <f>SUM(H102:H105)</f>
        <v>326010</v>
      </c>
      <c r="I101" s="142">
        <f>SUM(I102:I105)</f>
        <v>1193385</v>
      </c>
      <c r="J101" s="142">
        <f>SUM(J102:J105)</f>
        <v>19377367</v>
      </c>
      <c r="K101" s="142">
        <f>SUM(K102:K105)</f>
        <v>32898679</v>
      </c>
    </row>
    <row r="102" spans="1:11" ht="17.25">
      <c r="A102" s="143"/>
      <c r="B102" s="143"/>
      <c r="C102" s="144"/>
      <c r="D102" s="143" t="s">
        <v>1168</v>
      </c>
      <c r="E102" s="143"/>
      <c r="F102" s="142">
        <f t="shared" si="7"/>
        <v>4959950</v>
      </c>
      <c r="G102" s="142">
        <f t="shared" si="7"/>
        <v>5053590</v>
      </c>
      <c r="H102" s="142">
        <v>0</v>
      </c>
      <c r="I102" s="142">
        <v>0</v>
      </c>
      <c r="J102" s="142">
        <v>4959950</v>
      </c>
      <c r="K102" s="145">
        <v>5053590</v>
      </c>
    </row>
    <row r="103" spans="1:11" ht="17.25">
      <c r="A103" s="143"/>
      <c r="B103" s="143"/>
      <c r="C103" s="144"/>
      <c r="D103" s="143" t="s">
        <v>1169</v>
      </c>
      <c r="E103" s="143"/>
      <c r="F103" s="142"/>
      <c r="G103" s="142"/>
      <c r="H103" s="142"/>
      <c r="I103" s="142"/>
      <c r="J103" s="142"/>
      <c r="K103" s="145"/>
    </row>
    <row r="104" spans="1:11" ht="17.25">
      <c r="A104" s="143"/>
      <c r="B104" s="143"/>
      <c r="C104" s="144"/>
      <c r="D104" s="143" t="s">
        <v>1170</v>
      </c>
      <c r="E104" s="143"/>
      <c r="F104" s="142">
        <f>H104+J104</f>
        <v>0</v>
      </c>
      <c r="G104" s="142">
        <f>I104+K104</f>
        <v>0</v>
      </c>
      <c r="H104" s="142"/>
      <c r="I104" s="142"/>
      <c r="J104" s="142"/>
      <c r="K104" s="145"/>
    </row>
    <row r="105" spans="1:11" ht="17.25">
      <c r="A105" s="143"/>
      <c r="B105" s="143"/>
      <c r="C105" s="144"/>
      <c r="D105" s="143" t="s">
        <v>1171</v>
      </c>
      <c r="E105" s="143"/>
      <c r="F105" s="142">
        <f>H105+J105</f>
        <v>14743427</v>
      </c>
      <c r="G105" s="142">
        <f>I105+K105</f>
        <v>29038474</v>
      </c>
      <c r="H105" s="142">
        <v>326010</v>
      </c>
      <c r="I105" s="142">
        <v>1193385</v>
      </c>
      <c r="J105" s="142">
        <v>14417417</v>
      </c>
      <c r="K105" s="145">
        <v>27845089</v>
      </c>
    </row>
    <row r="106" spans="1:11" ht="19.5">
      <c r="A106" s="692" t="s">
        <v>1103</v>
      </c>
      <c r="B106" s="693"/>
      <c r="C106" s="693"/>
      <c r="D106" s="693"/>
      <c r="E106" s="694"/>
      <c r="F106" s="697" t="s">
        <v>1104</v>
      </c>
      <c r="G106" s="698"/>
      <c r="H106" s="162" t="s">
        <v>1105</v>
      </c>
      <c r="I106" s="163" t="s">
        <v>1155</v>
      </c>
      <c r="J106" s="162" t="s">
        <v>1107</v>
      </c>
      <c r="K106" s="164" t="s">
        <v>1156</v>
      </c>
    </row>
    <row r="107" spans="1:11" ht="19.5">
      <c r="A107" s="695"/>
      <c r="B107" s="695"/>
      <c r="C107" s="695"/>
      <c r="D107" s="695"/>
      <c r="E107" s="696"/>
      <c r="F107" s="165" t="s">
        <v>1109</v>
      </c>
      <c r="G107" s="165" t="s">
        <v>1110</v>
      </c>
      <c r="H107" s="165" t="s">
        <v>1109</v>
      </c>
      <c r="I107" s="165" t="s">
        <v>1110</v>
      </c>
      <c r="J107" s="165" t="s">
        <v>1109</v>
      </c>
      <c r="K107" s="161" t="s">
        <v>1110</v>
      </c>
    </row>
    <row r="108" spans="1:11" ht="17.25">
      <c r="A108" s="143"/>
      <c r="B108" s="143"/>
      <c r="C108" s="144" t="s">
        <v>1172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1173</v>
      </c>
      <c r="E109" s="143"/>
      <c r="F109" s="142">
        <f t="shared" si="8"/>
        <v>0</v>
      </c>
      <c r="G109" s="142">
        <f t="shared" si="8"/>
        <v>0</v>
      </c>
      <c r="H109" s="142"/>
      <c r="I109" s="142"/>
      <c r="J109" s="142"/>
      <c r="K109" s="145"/>
    </row>
    <row r="110" spans="1:11" ht="17.25">
      <c r="A110" s="143"/>
      <c r="B110" s="143"/>
      <c r="C110" s="144"/>
      <c r="D110" s="143" t="s">
        <v>1174</v>
      </c>
      <c r="E110" s="143"/>
      <c r="F110" s="142">
        <f t="shared" si="8"/>
        <v>0</v>
      </c>
      <c r="G110" s="142">
        <f t="shared" si="8"/>
        <v>0</v>
      </c>
      <c r="H110" s="142"/>
      <c r="I110" s="142"/>
      <c r="J110" s="142"/>
      <c r="K110" s="145"/>
    </row>
    <row r="111" spans="1:11" ht="17.25">
      <c r="A111" s="143"/>
      <c r="B111" s="143"/>
      <c r="C111" s="144"/>
      <c r="D111" s="143" t="s">
        <v>1175</v>
      </c>
      <c r="E111" s="143"/>
      <c r="F111" s="142">
        <f t="shared" si="8"/>
        <v>0</v>
      </c>
      <c r="G111" s="142">
        <f t="shared" si="8"/>
        <v>0</v>
      </c>
      <c r="H111" s="142"/>
      <c r="I111" s="142"/>
      <c r="J111" s="142"/>
      <c r="K111" s="145"/>
    </row>
    <row r="112" spans="1:11" ht="17.25">
      <c r="A112" s="143"/>
      <c r="B112" s="143"/>
      <c r="C112" s="144"/>
      <c r="D112" s="143" t="s">
        <v>1176</v>
      </c>
      <c r="E112" s="143"/>
      <c r="F112" s="142"/>
      <c r="G112" s="142"/>
      <c r="H112" s="142"/>
      <c r="I112" s="142"/>
      <c r="J112" s="142"/>
      <c r="K112" s="145"/>
    </row>
    <row r="113" spans="1:11" ht="17.25">
      <c r="A113" s="143"/>
      <c r="B113" s="143"/>
      <c r="C113" s="144"/>
      <c r="D113" s="143" t="s">
        <v>1177</v>
      </c>
      <c r="E113" s="143"/>
      <c r="F113" s="142"/>
      <c r="G113" s="142"/>
      <c r="H113" s="142"/>
      <c r="I113" s="142"/>
      <c r="J113" s="142"/>
      <c r="K113" s="145"/>
    </row>
    <row r="114" spans="1:11" ht="17.25">
      <c r="A114" s="143"/>
      <c r="B114" s="143"/>
      <c r="C114" s="143" t="s">
        <v>1178</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1179</v>
      </c>
      <c r="E115" s="143"/>
      <c r="F115" s="142">
        <f t="shared" si="9"/>
        <v>0</v>
      </c>
      <c r="G115" s="142">
        <f t="shared" si="9"/>
        <v>0</v>
      </c>
      <c r="H115" s="142"/>
      <c r="I115" s="142"/>
      <c r="J115" s="142"/>
      <c r="K115" s="145"/>
    </row>
    <row r="116" spans="1:11" ht="17.25">
      <c r="A116" s="143"/>
      <c r="B116" s="143"/>
      <c r="C116" s="143"/>
      <c r="D116" s="143" t="s">
        <v>1180</v>
      </c>
      <c r="E116" s="143"/>
      <c r="F116" s="142">
        <f t="shared" si="9"/>
        <v>0</v>
      </c>
      <c r="G116" s="142">
        <f t="shared" si="9"/>
        <v>0</v>
      </c>
      <c r="H116" s="142">
        <v>0</v>
      </c>
      <c r="I116" s="142">
        <v>0</v>
      </c>
      <c r="J116" s="142"/>
      <c r="K116" s="145"/>
    </row>
    <row r="117" spans="1:11" ht="17.25">
      <c r="A117" s="143"/>
      <c r="B117" s="143"/>
      <c r="C117" s="143" t="s">
        <v>1191</v>
      </c>
      <c r="D117" s="143"/>
      <c r="E117" s="143"/>
      <c r="F117" s="142">
        <f t="shared" si="9"/>
        <v>0</v>
      </c>
      <c r="G117" s="142">
        <f t="shared" si="9"/>
        <v>0</v>
      </c>
      <c r="H117" s="142">
        <v>0</v>
      </c>
      <c r="I117" s="142">
        <v>0</v>
      </c>
      <c r="J117" s="142"/>
      <c r="K117" s="145"/>
    </row>
    <row r="118" spans="1:11" ht="17.25">
      <c r="A118" s="143"/>
      <c r="B118" s="147" t="s">
        <v>1144</v>
      </c>
      <c r="C118" s="143"/>
      <c r="D118" s="143"/>
      <c r="E118" s="143"/>
      <c r="F118" s="142">
        <f t="shared" si="9"/>
        <v>41058227</v>
      </c>
      <c r="G118" s="142">
        <f t="shared" si="9"/>
        <v>71375402</v>
      </c>
      <c r="H118" s="142">
        <f>H56+H91</f>
        <v>20311788</v>
      </c>
      <c r="I118" s="142">
        <f>I56+I91</f>
        <v>35587861</v>
      </c>
      <c r="J118" s="142">
        <f>J56+J91</f>
        <v>20746439</v>
      </c>
      <c r="K118" s="142">
        <f>K56+K91</f>
        <v>35787541</v>
      </c>
    </row>
    <row r="119" spans="1:11" ht="17.25">
      <c r="A119" s="143"/>
      <c r="B119" s="143" t="s">
        <v>1192</v>
      </c>
      <c r="C119" s="143"/>
      <c r="D119" s="143"/>
      <c r="E119" s="143"/>
      <c r="F119" s="142"/>
      <c r="G119" s="142"/>
      <c r="H119" s="148"/>
      <c r="I119" s="149"/>
      <c r="J119" s="149"/>
      <c r="K119" s="150"/>
    </row>
    <row r="120" spans="1:11" ht="17.25">
      <c r="A120" s="143"/>
      <c r="B120" s="143" t="s">
        <v>1193</v>
      </c>
      <c r="C120" s="143"/>
      <c r="D120" s="143"/>
      <c r="E120" s="143"/>
      <c r="F120" s="142">
        <f>H120+J120</f>
        <v>40000</v>
      </c>
      <c r="G120" s="142">
        <f>I120+K120</f>
        <v>40000</v>
      </c>
      <c r="H120" s="151">
        <v>40000</v>
      </c>
      <c r="I120" s="152">
        <v>40000</v>
      </c>
      <c r="J120" s="152"/>
      <c r="K120" s="153"/>
    </row>
    <row r="121" spans="1:11" ht="17.25">
      <c r="A121" s="143"/>
      <c r="B121" s="143" t="s">
        <v>1194</v>
      </c>
      <c r="C121" s="143"/>
      <c r="D121" s="143"/>
      <c r="E121" s="143"/>
      <c r="F121" s="142"/>
      <c r="G121" s="142"/>
      <c r="H121" s="151"/>
      <c r="I121" s="152"/>
      <c r="J121" s="152"/>
      <c r="K121" s="153"/>
    </row>
    <row r="122" spans="1:11" ht="17.25">
      <c r="A122" s="143"/>
      <c r="B122" s="143" t="s">
        <v>1195</v>
      </c>
      <c r="C122" s="143"/>
      <c r="D122" s="143"/>
      <c r="E122" s="143"/>
      <c r="F122" s="142">
        <f>H122+J122</f>
        <v>0</v>
      </c>
      <c r="G122" s="142">
        <f>I122+K122</f>
        <v>0</v>
      </c>
      <c r="H122" s="151">
        <v>0</v>
      </c>
      <c r="I122" s="152">
        <v>0</v>
      </c>
      <c r="J122" s="152"/>
      <c r="K122" s="153"/>
    </row>
    <row r="123" spans="1:11" ht="17.25">
      <c r="A123" s="167"/>
      <c r="B123" s="143" t="s">
        <v>1191</v>
      </c>
      <c r="C123" s="167"/>
      <c r="D123" s="167"/>
      <c r="E123" s="167"/>
      <c r="F123" s="142"/>
      <c r="G123" s="142"/>
      <c r="H123" s="151"/>
      <c r="I123" s="152"/>
      <c r="J123" s="152"/>
      <c r="K123" s="153"/>
    </row>
    <row r="124" spans="1:11" ht="17.25">
      <c r="A124" s="143"/>
      <c r="B124" s="143" t="s">
        <v>1196</v>
      </c>
      <c r="C124" s="143"/>
      <c r="D124" s="143"/>
      <c r="E124" s="143"/>
      <c r="F124" s="142"/>
      <c r="G124" s="142"/>
      <c r="H124" s="151"/>
      <c r="I124" s="152"/>
      <c r="J124" s="152"/>
      <c r="K124" s="153"/>
    </row>
    <row r="125" spans="1:11" ht="17.25">
      <c r="A125" s="143" t="s">
        <v>1197</v>
      </c>
      <c r="B125" s="143"/>
      <c r="C125" s="143"/>
      <c r="D125" s="143"/>
      <c r="E125" s="143"/>
      <c r="F125" s="142"/>
      <c r="G125" s="142"/>
      <c r="H125" s="151"/>
      <c r="I125" s="152"/>
      <c r="J125" s="152"/>
      <c r="K125" s="153"/>
    </row>
    <row r="126" spans="1:11" ht="17.25">
      <c r="A126" s="143"/>
      <c r="B126" s="143" t="s">
        <v>1198</v>
      </c>
      <c r="C126" s="143"/>
      <c r="D126" s="143"/>
      <c r="E126" s="143"/>
      <c r="F126" s="142"/>
      <c r="G126" s="142"/>
      <c r="H126" s="151"/>
      <c r="I126" s="152"/>
      <c r="J126" s="152"/>
      <c r="K126" s="153"/>
    </row>
    <row r="127" spans="1:11" ht="17.25">
      <c r="A127" s="147" t="s">
        <v>1199</v>
      </c>
      <c r="B127" s="143"/>
      <c r="C127" s="143"/>
      <c r="D127" s="143"/>
      <c r="E127" s="168"/>
      <c r="F127" s="142">
        <f>F118+F119+F120+F121+F122+F123+F124+F125</f>
        <v>41098227</v>
      </c>
      <c r="G127" s="142">
        <f>G118+G119+G120+G121+G122+G123+G124+G125</f>
        <v>71415402</v>
      </c>
      <c r="H127" s="151"/>
      <c r="I127" s="152"/>
      <c r="J127" s="152"/>
      <c r="K127" s="153"/>
    </row>
    <row r="128" spans="1:11" ht="17.25">
      <c r="A128" s="143" t="s">
        <v>1200</v>
      </c>
      <c r="B128" s="143"/>
      <c r="C128" s="143"/>
      <c r="D128" s="143"/>
      <c r="E128" s="169"/>
      <c r="F128" s="142">
        <f>F53-F127</f>
        <v>159382781</v>
      </c>
      <c r="G128" s="142"/>
      <c r="H128" s="151"/>
      <c r="I128" s="152"/>
      <c r="J128" s="152"/>
      <c r="K128" s="153"/>
    </row>
    <row r="129" spans="1:11" ht="17.25">
      <c r="A129" s="143" t="s">
        <v>1201</v>
      </c>
      <c r="B129" s="143"/>
      <c r="C129" s="143"/>
      <c r="D129" s="143"/>
      <c r="E129" s="143"/>
      <c r="F129" s="142">
        <f>F127+F128</f>
        <v>200481008</v>
      </c>
      <c r="G129" s="142"/>
      <c r="H129" s="151"/>
      <c r="I129" s="152"/>
      <c r="J129" s="152"/>
      <c r="K129" s="153"/>
    </row>
    <row r="130" spans="1:11" ht="17.25">
      <c r="A130" s="143" t="s">
        <v>1202</v>
      </c>
      <c r="B130" s="143"/>
      <c r="C130" s="143"/>
      <c r="D130" s="143"/>
      <c r="E130" s="143"/>
      <c r="F130" s="157">
        <v>3381055</v>
      </c>
      <c r="G130" s="142"/>
      <c r="H130" s="170"/>
      <c r="I130" s="152"/>
      <c r="J130" s="152"/>
      <c r="K130" s="153"/>
    </row>
    <row r="131" spans="1:11" ht="17.25">
      <c r="A131" s="147" t="s">
        <v>1203</v>
      </c>
      <c r="B131" s="143"/>
      <c r="C131" s="143"/>
      <c r="D131" s="143"/>
      <c r="E131" s="143"/>
      <c r="F131" s="157">
        <f>F128+F130</f>
        <v>162763836</v>
      </c>
      <c r="G131" s="142"/>
      <c r="H131" s="171"/>
      <c r="I131" s="159"/>
      <c r="J131" s="159"/>
      <c r="K131" s="160"/>
    </row>
    <row r="132" spans="1:11" ht="17.25">
      <c r="A132" s="140" t="s">
        <v>1204</v>
      </c>
      <c r="B132" s="140"/>
      <c r="C132" s="140"/>
      <c r="D132" s="140"/>
      <c r="E132" s="140" t="s">
        <v>1205</v>
      </c>
      <c r="F132" s="687" t="s">
        <v>1206</v>
      </c>
      <c r="G132" s="688"/>
      <c r="H132" s="172" t="s">
        <v>1207</v>
      </c>
      <c r="I132" s="172"/>
      <c r="J132" s="689" t="s">
        <v>1630</v>
      </c>
      <c r="K132" s="689"/>
    </row>
    <row r="133" spans="1:11" ht="17.25">
      <c r="A133" s="140"/>
      <c r="B133" s="140"/>
      <c r="C133" s="140"/>
      <c r="D133" s="140"/>
      <c r="E133" s="140"/>
      <c r="F133" s="690" t="s">
        <v>1209</v>
      </c>
      <c r="G133" s="691"/>
      <c r="H133" s="172"/>
      <c r="I133" s="172"/>
      <c r="J133" s="172"/>
      <c r="K133" s="172"/>
    </row>
    <row r="134" spans="1:11" ht="17.25">
      <c r="A134" s="140" t="s">
        <v>1210</v>
      </c>
    </row>
    <row r="135" spans="1:11" ht="17.25">
      <c r="A135" s="140" t="s">
        <v>1211</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628C303E-9E25-4A36-8E4A-63DAAE09EBE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74D0-EE4F-40A4-A3B8-2FACBEE96216}">
  <dimension ref="A1:L135"/>
  <sheetViews>
    <sheetView workbookViewId="0">
      <selection activeCell="L1" sqref="L1:L1048576"/>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01" t="s">
        <v>1092</v>
      </c>
      <c r="B1" s="701"/>
      <c r="C1" s="701"/>
      <c r="D1" s="701"/>
      <c r="E1" s="124"/>
      <c r="F1" s="125"/>
      <c r="G1" s="125"/>
      <c r="H1" s="125"/>
      <c r="I1" s="125"/>
      <c r="J1" s="126" t="s">
        <v>1093</v>
      </c>
      <c r="K1" s="127" t="s">
        <v>1094</v>
      </c>
      <c r="L1" s="1" t="s">
        <v>13</v>
      </c>
    </row>
    <row r="2" spans="1:12" ht="19.5">
      <c r="A2" s="702" t="s">
        <v>1095</v>
      </c>
      <c r="B2" s="702"/>
      <c r="C2" s="702"/>
      <c r="D2" s="702"/>
      <c r="E2" s="128" t="s">
        <v>1096</v>
      </c>
      <c r="F2" s="129"/>
      <c r="G2" s="129"/>
      <c r="H2" s="129"/>
      <c r="I2" s="129"/>
      <c r="J2" s="126" t="s">
        <v>1097</v>
      </c>
      <c r="K2" s="130" t="s">
        <v>1098</v>
      </c>
    </row>
    <row r="3" spans="1:12" ht="32.25">
      <c r="A3" s="703" t="s">
        <v>1099</v>
      </c>
      <c r="B3" s="704"/>
      <c r="C3" s="704"/>
      <c r="D3" s="704"/>
      <c r="E3" s="704"/>
      <c r="F3" s="704"/>
      <c r="G3" s="704"/>
      <c r="H3" s="704"/>
      <c r="I3" s="704"/>
      <c r="J3" s="704"/>
      <c r="K3" s="704"/>
    </row>
    <row r="4" spans="1:12" ht="19.5">
      <c r="A4" s="131"/>
      <c r="B4" s="131"/>
      <c r="C4" s="131"/>
      <c r="D4" s="131"/>
      <c r="E4" s="132" t="s">
        <v>1100</v>
      </c>
      <c r="F4" s="133"/>
      <c r="G4" s="134" t="s">
        <v>1704</v>
      </c>
      <c r="H4" s="125"/>
      <c r="I4" s="133"/>
      <c r="J4" s="133"/>
      <c r="K4" s="135" t="s">
        <v>1102</v>
      </c>
    </row>
    <row r="5" spans="1:12" ht="19.5">
      <c r="A5" s="692" t="s">
        <v>1103</v>
      </c>
      <c r="B5" s="693"/>
      <c r="C5" s="693"/>
      <c r="D5" s="693"/>
      <c r="E5" s="694"/>
      <c r="F5" s="699" t="s">
        <v>1104</v>
      </c>
      <c r="G5" s="700"/>
      <c r="H5" s="137" t="s">
        <v>1105</v>
      </c>
      <c r="I5" s="138" t="s">
        <v>1106</v>
      </c>
      <c r="J5" s="137" t="s">
        <v>1107</v>
      </c>
      <c r="K5" s="139" t="s">
        <v>1108</v>
      </c>
    </row>
    <row r="6" spans="1:12" ht="19.5">
      <c r="A6" s="695"/>
      <c r="B6" s="695"/>
      <c r="C6" s="695"/>
      <c r="D6" s="695"/>
      <c r="E6" s="696"/>
      <c r="F6" s="126" t="s">
        <v>1109</v>
      </c>
      <c r="G6" s="126" t="s">
        <v>1110</v>
      </c>
      <c r="H6" s="126" t="s">
        <v>1109</v>
      </c>
      <c r="I6" s="126" t="s">
        <v>1110</v>
      </c>
      <c r="J6" s="126" t="s">
        <v>1109</v>
      </c>
      <c r="K6" s="136" t="s">
        <v>1110</v>
      </c>
    </row>
    <row r="7" spans="1:12" ht="17.25">
      <c r="A7" s="140"/>
      <c r="B7" s="141" t="s">
        <v>1111</v>
      </c>
      <c r="C7" s="140"/>
      <c r="D7" s="140"/>
      <c r="E7" s="140"/>
      <c r="F7" s="142">
        <f t="shared" ref="F7:G13" si="0">H7+J7</f>
        <v>28255008</v>
      </c>
      <c r="G7" s="142">
        <f t="shared" si="0"/>
        <v>75546850</v>
      </c>
      <c r="H7" s="142">
        <f>H8+H18+H19+H20+H21+H22+H25+H31+H34+H35+H36</f>
        <v>18305555</v>
      </c>
      <c r="I7" s="142">
        <f>I8+I18+I19+I20+I21+I22+I25+I31+I34+I35+I36</f>
        <v>58650008</v>
      </c>
      <c r="J7" s="142">
        <f>J8+J18+J19+J20+J21+J22+J25+J31+J34+J35+J36</f>
        <v>9949453</v>
      </c>
      <c r="K7" s="142">
        <f>K8+K18+K19+K20+K21+K22+K25+K31+K34+K35+K36</f>
        <v>16896842</v>
      </c>
    </row>
    <row r="8" spans="1:12" ht="17.25">
      <c r="A8" s="143"/>
      <c r="B8" s="143"/>
      <c r="C8" s="144" t="s">
        <v>1112</v>
      </c>
      <c r="D8" s="143"/>
      <c r="E8" s="143"/>
      <c r="F8" s="142">
        <f t="shared" si="0"/>
        <v>14174048</v>
      </c>
      <c r="G8" s="142">
        <f t="shared" si="0"/>
        <v>34923730</v>
      </c>
      <c r="H8" s="142">
        <f>H9+H10+H11+H12+H13+H16+H17</f>
        <v>14174048</v>
      </c>
      <c r="I8" s="142">
        <f>I9+I10+I11+I12+I13+I16+I17</f>
        <v>34923730</v>
      </c>
      <c r="J8" s="142">
        <f>J9+J10+J11+J12+J13+J16+J17</f>
        <v>0</v>
      </c>
      <c r="K8" s="142">
        <f>K9+K10+K11+K12+K13+K16+K17</f>
        <v>0</v>
      </c>
    </row>
    <row r="9" spans="1:12" ht="17.25">
      <c r="A9" s="143"/>
      <c r="B9" s="143"/>
      <c r="C9" s="144"/>
      <c r="D9" s="143" t="s">
        <v>1113</v>
      </c>
      <c r="E9" s="140"/>
      <c r="F9" s="142">
        <f t="shared" si="0"/>
        <v>7315</v>
      </c>
      <c r="G9" s="142">
        <f t="shared" si="0"/>
        <v>39245</v>
      </c>
      <c r="H9" s="142">
        <v>7315</v>
      </c>
      <c r="I9" s="142">
        <v>39245</v>
      </c>
      <c r="J9" s="142"/>
      <c r="K9" s="145"/>
    </row>
    <row r="10" spans="1:12" ht="17.25">
      <c r="A10" s="143"/>
      <c r="B10" s="143"/>
      <c r="C10" s="144"/>
      <c r="D10" s="143" t="s">
        <v>1114</v>
      </c>
      <c r="E10" s="143"/>
      <c r="F10" s="142">
        <f t="shared" si="0"/>
        <v>28638</v>
      </c>
      <c r="G10" s="142">
        <f t="shared" si="0"/>
        <v>136152</v>
      </c>
      <c r="H10" s="142">
        <v>28638</v>
      </c>
      <c r="I10" s="142">
        <v>136152</v>
      </c>
      <c r="J10" s="142"/>
      <c r="K10" s="145"/>
    </row>
    <row r="11" spans="1:12" ht="17.25">
      <c r="A11" s="143"/>
      <c r="B11" s="143"/>
      <c r="C11" s="144"/>
      <c r="D11" s="143" t="s">
        <v>1115</v>
      </c>
      <c r="E11" s="143"/>
      <c r="F11" s="142">
        <f t="shared" si="0"/>
        <v>10394</v>
      </c>
      <c r="G11" s="142">
        <f t="shared" si="0"/>
        <v>36759</v>
      </c>
      <c r="H11" s="142">
        <v>10394</v>
      </c>
      <c r="I11" s="142">
        <v>36759</v>
      </c>
      <c r="J11" s="142"/>
      <c r="K11" s="145"/>
    </row>
    <row r="12" spans="1:12" ht="17.25">
      <c r="A12" s="143"/>
      <c r="B12" s="143"/>
      <c r="C12" s="144"/>
      <c r="D12" s="143" t="s">
        <v>1116</v>
      </c>
      <c r="E12" s="143"/>
      <c r="F12" s="142">
        <f t="shared" si="0"/>
        <v>21495</v>
      </c>
      <c r="G12" s="142">
        <f t="shared" si="0"/>
        <v>256706</v>
      </c>
      <c r="H12" s="142">
        <v>21495</v>
      </c>
      <c r="I12" s="142">
        <v>256706</v>
      </c>
      <c r="J12" s="142"/>
      <c r="K12" s="145"/>
    </row>
    <row r="13" spans="1:12" ht="17.25">
      <c r="A13" s="143"/>
      <c r="B13" s="143"/>
      <c r="C13" s="144"/>
      <c r="D13" s="143" t="s">
        <v>1117</v>
      </c>
      <c r="E13" s="143"/>
      <c r="F13" s="142">
        <f t="shared" si="0"/>
        <v>45694</v>
      </c>
      <c r="G13" s="142">
        <f t="shared" si="0"/>
        <v>118048</v>
      </c>
      <c r="H13" s="142">
        <f>SUM(H14:H15)</f>
        <v>45694</v>
      </c>
      <c r="I13" s="142">
        <f>SUM(I14:I15)</f>
        <v>118048</v>
      </c>
      <c r="J13" s="142">
        <f>SUM(J14:J15)</f>
        <v>0</v>
      </c>
      <c r="K13" s="142">
        <f>SUM(K14:K15)</f>
        <v>0</v>
      </c>
    </row>
    <row r="14" spans="1:12" ht="17.25">
      <c r="A14" s="143"/>
      <c r="B14" s="143"/>
      <c r="C14" s="144"/>
      <c r="D14" s="143"/>
      <c r="E14" s="143" t="s">
        <v>1118</v>
      </c>
      <c r="F14" s="142"/>
      <c r="G14" s="142"/>
      <c r="H14" s="142"/>
      <c r="I14" s="142"/>
      <c r="J14" s="142"/>
      <c r="K14" s="145"/>
    </row>
    <row r="15" spans="1:12" ht="17.25">
      <c r="A15" s="143"/>
      <c r="B15" s="143"/>
      <c r="C15" s="144"/>
      <c r="D15" s="143"/>
      <c r="E15" s="143" t="s">
        <v>1119</v>
      </c>
      <c r="F15" s="142">
        <f>H15+J15</f>
        <v>45694</v>
      </c>
      <c r="G15" s="142">
        <f>I15+K15</f>
        <v>118048</v>
      </c>
      <c r="H15" s="142">
        <v>45694</v>
      </c>
      <c r="I15" s="142">
        <v>118048</v>
      </c>
      <c r="J15" s="142"/>
      <c r="K15" s="145"/>
    </row>
    <row r="16" spans="1:12" ht="17.25">
      <c r="A16" s="143"/>
      <c r="B16" s="143"/>
      <c r="C16" s="144"/>
      <c r="D16" s="143" t="s">
        <v>1120</v>
      </c>
      <c r="E16" s="143"/>
      <c r="F16" s="142">
        <f>H16+J16</f>
        <v>14060512</v>
      </c>
      <c r="G16" s="142">
        <f>I16+K16</f>
        <v>34336820</v>
      </c>
      <c r="H16" s="142">
        <v>14060512</v>
      </c>
      <c r="I16" s="142">
        <v>34336820</v>
      </c>
      <c r="J16" s="142"/>
      <c r="K16" s="145"/>
    </row>
    <row r="17" spans="1:11" ht="17.25">
      <c r="A17" s="143"/>
      <c r="B17" s="143"/>
      <c r="C17" s="144"/>
      <c r="D17" s="143" t="s">
        <v>1121</v>
      </c>
      <c r="E17" s="143"/>
      <c r="F17" s="142"/>
      <c r="G17" s="142"/>
      <c r="H17" s="142"/>
      <c r="I17" s="142"/>
      <c r="J17" s="142"/>
      <c r="K17" s="145"/>
    </row>
    <row r="18" spans="1:11" ht="17.25">
      <c r="A18" s="143"/>
      <c r="B18" s="143"/>
      <c r="C18" s="146" t="s">
        <v>1122</v>
      </c>
      <c r="D18" s="143"/>
      <c r="E18" s="143"/>
      <c r="F18" s="142"/>
      <c r="G18" s="142"/>
      <c r="H18" s="142"/>
      <c r="I18" s="142"/>
      <c r="J18" s="142"/>
      <c r="K18" s="145"/>
    </row>
    <row r="19" spans="1:11" ht="17.25">
      <c r="A19" s="143"/>
      <c r="B19" s="143"/>
      <c r="C19" s="146" t="s">
        <v>1123</v>
      </c>
      <c r="D19" s="143"/>
      <c r="E19" s="143"/>
      <c r="F19" s="142">
        <f>H19+J19</f>
        <v>1842</v>
      </c>
      <c r="G19" s="142">
        <f>I19+K19</f>
        <v>2219</v>
      </c>
      <c r="H19" s="142">
        <v>1842</v>
      </c>
      <c r="I19" s="142">
        <v>2219</v>
      </c>
      <c r="J19" s="142"/>
      <c r="K19" s="145"/>
    </row>
    <row r="20" spans="1:11" ht="17.25">
      <c r="A20" s="143"/>
      <c r="B20" s="143"/>
      <c r="C20" s="146" t="s">
        <v>1124</v>
      </c>
      <c r="D20" s="143"/>
      <c r="E20" s="143"/>
      <c r="F20" s="142">
        <f>H20+J20</f>
        <v>1002306</v>
      </c>
      <c r="G20" s="142">
        <f>I20+K20</f>
        <v>2944391</v>
      </c>
      <c r="H20" s="142">
        <v>1002306</v>
      </c>
      <c r="I20" s="142">
        <v>2944391</v>
      </c>
      <c r="J20" s="142"/>
      <c r="K20" s="145"/>
    </row>
    <row r="21" spans="1:11" ht="17.25">
      <c r="A21" s="143"/>
      <c r="B21" s="143"/>
      <c r="C21" s="146" t="s">
        <v>1125</v>
      </c>
      <c r="D21" s="143"/>
      <c r="E21" s="143"/>
      <c r="F21" s="142"/>
      <c r="G21" s="142"/>
      <c r="H21" s="142"/>
      <c r="I21" s="142"/>
      <c r="J21" s="142"/>
      <c r="K21" s="145"/>
    </row>
    <row r="22" spans="1:11" ht="17.25">
      <c r="A22" s="143"/>
      <c r="B22" s="143"/>
      <c r="C22" s="146" t="s">
        <v>1126</v>
      </c>
      <c r="D22" s="143"/>
      <c r="E22" s="143"/>
      <c r="F22" s="142">
        <f t="shared" ref="F22:G24" si="1">H22+J22</f>
        <v>804660</v>
      </c>
      <c r="G22" s="142">
        <f t="shared" si="1"/>
        <v>4367767</v>
      </c>
      <c r="H22" s="142">
        <f>SUM(H23:H24)</f>
        <v>804660</v>
      </c>
      <c r="I22" s="142">
        <f>SUM(I23:I24)</f>
        <v>4367767</v>
      </c>
      <c r="J22" s="142">
        <f>SUM(J23:J24)</f>
        <v>0</v>
      </c>
      <c r="K22" s="142">
        <f>SUM(K23:K24)</f>
        <v>0</v>
      </c>
    </row>
    <row r="23" spans="1:11" ht="17.25">
      <c r="A23" s="143"/>
      <c r="B23" s="143"/>
      <c r="C23" s="140"/>
      <c r="D23" s="146" t="s">
        <v>1127</v>
      </c>
      <c r="E23" s="143"/>
      <c r="F23" s="142">
        <f t="shared" si="1"/>
        <v>780863</v>
      </c>
      <c r="G23" s="142">
        <f t="shared" si="1"/>
        <v>4258810</v>
      </c>
      <c r="H23" s="142">
        <v>780863</v>
      </c>
      <c r="I23" s="142">
        <v>4258810</v>
      </c>
      <c r="J23" s="142"/>
      <c r="K23" s="145"/>
    </row>
    <row r="24" spans="1:11" ht="17.25">
      <c r="A24" s="143"/>
      <c r="B24" s="143"/>
      <c r="C24" s="143"/>
      <c r="D24" s="143" t="s">
        <v>1128</v>
      </c>
      <c r="E24" s="143"/>
      <c r="F24" s="142">
        <f t="shared" si="1"/>
        <v>23797</v>
      </c>
      <c r="G24" s="142">
        <f t="shared" si="1"/>
        <v>108957</v>
      </c>
      <c r="H24" s="142">
        <v>23797</v>
      </c>
      <c r="I24" s="142">
        <v>108957</v>
      </c>
      <c r="J24" s="142"/>
      <c r="K24" s="145"/>
    </row>
    <row r="25" spans="1:11" ht="17.25">
      <c r="A25" s="143"/>
      <c r="B25" s="143"/>
      <c r="C25" s="143" t="s">
        <v>1129</v>
      </c>
      <c r="D25" s="143"/>
      <c r="E25" s="143"/>
      <c r="F25" s="142"/>
      <c r="G25" s="142"/>
      <c r="H25" s="142"/>
      <c r="I25" s="142"/>
      <c r="J25" s="142"/>
      <c r="K25" s="145"/>
    </row>
    <row r="26" spans="1:11" ht="17.25">
      <c r="A26" s="143"/>
      <c r="B26" s="143"/>
      <c r="C26" s="143"/>
      <c r="D26" s="143" t="s">
        <v>1130</v>
      </c>
      <c r="E26" s="143"/>
      <c r="F26" s="142"/>
      <c r="G26" s="142"/>
      <c r="H26" s="142"/>
      <c r="I26" s="142"/>
      <c r="J26" s="142"/>
      <c r="K26" s="145"/>
    </row>
    <row r="27" spans="1:11" ht="17.25">
      <c r="A27" s="143"/>
      <c r="B27" s="143"/>
      <c r="C27" s="143"/>
      <c r="D27" s="143" t="s">
        <v>1131</v>
      </c>
      <c r="E27" s="143"/>
      <c r="F27" s="142"/>
      <c r="G27" s="142"/>
      <c r="H27" s="142"/>
      <c r="I27" s="142"/>
      <c r="J27" s="142"/>
      <c r="K27" s="145"/>
    </row>
    <row r="28" spans="1:11" ht="17.25">
      <c r="A28" s="143"/>
      <c r="B28" s="143"/>
      <c r="C28" s="143"/>
      <c r="D28" s="143" t="s">
        <v>1132</v>
      </c>
      <c r="E28" s="143"/>
      <c r="F28" s="142"/>
      <c r="G28" s="142"/>
      <c r="H28" s="142"/>
      <c r="I28" s="142"/>
      <c r="J28" s="142"/>
      <c r="K28" s="145"/>
    </row>
    <row r="29" spans="1:11" ht="19.5">
      <c r="A29" s="692" t="s">
        <v>1103</v>
      </c>
      <c r="B29" s="693"/>
      <c r="C29" s="693"/>
      <c r="D29" s="693"/>
      <c r="E29" s="694"/>
      <c r="F29" s="699" t="s">
        <v>1104</v>
      </c>
      <c r="G29" s="700"/>
      <c r="H29" s="137" t="s">
        <v>1105</v>
      </c>
      <c r="I29" s="138" t="s">
        <v>1106</v>
      </c>
      <c r="J29" s="137" t="s">
        <v>1107</v>
      </c>
      <c r="K29" s="139" t="s">
        <v>1108</v>
      </c>
    </row>
    <row r="30" spans="1:11" ht="19.5">
      <c r="A30" s="695"/>
      <c r="B30" s="695"/>
      <c r="C30" s="695"/>
      <c r="D30" s="695"/>
      <c r="E30" s="696"/>
      <c r="F30" s="126" t="s">
        <v>1109</v>
      </c>
      <c r="G30" s="126" t="s">
        <v>1110</v>
      </c>
      <c r="H30" s="126" t="s">
        <v>1109</v>
      </c>
      <c r="I30" s="126" t="s">
        <v>1110</v>
      </c>
      <c r="J30" s="126" t="s">
        <v>1109</v>
      </c>
      <c r="K30" s="136" t="s">
        <v>1110</v>
      </c>
    </row>
    <row r="31" spans="1:11" ht="17.25">
      <c r="A31" s="143"/>
      <c r="B31" s="143"/>
      <c r="C31" s="143" t="s">
        <v>1133</v>
      </c>
      <c r="D31" s="143"/>
      <c r="E31" s="143"/>
      <c r="F31" s="142">
        <f>H31+J31</f>
        <v>11689691</v>
      </c>
      <c r="G31" s="142">
        <f>I31+K31</f>
        <v>31880162</v>
      </c>
      <c r="H31" s="142">
        <f>SUM(H32:H33)</f>
        <v>1744750</v>
      </c>
      <c r="I31" s="142">
        <f>SUM(I32:I33)</f>
        <v>15001368</v>
      </c>
      <c r="J31" s="142">
        <f>SUM(J32:J33)</f>
        <v>9944941</v>
      </c>
      <c r="K31" s="142">
        <f>SUM(K32:K33)</f>
        <v>16878794</v>
      </c>
    </row>
    <row r="32" spans="1:11" ht="17.25">
      <c r="A32" s="143"/>
      <c r="B32" s="143"/>
      <c r="C32" s="143"/>
      <c r="D32" s="143" t="s">
        <v>1134</v>
      </c>
      <c r="E32" s="143"/>
      <c r="F32" s="142">
        <f>H32+J32</f>
        <v>11689691</v>
      </c>
      <c r="G32" s="142">
        <f>I32+K32</f>
        <v>31880162</v>
      </c>
      <c r="H32" s="142">
        <v>1744750</v>
      </c>
      <c r="I32" s="142">
        <v>15001368</v>
      </c>
      <c r="J32" s="142">
        <v>9944941</v>
      </c>
      <c r="K32" s="145">
        <v>16878794</v>
      </c>
    </row>
    <row r="33" spans="1:11" ht="17.25">
      <c r="A33" s="143"/>
      <c r="B33" s="143"/>
      <c r="C33" s="143"/>
      <c r="D33" s="143" t="s">
        <v>1135</v>
      </c>
      <c r="E33" s="143"/>
      <c r="F33" s="142"/>
      <c r="G33" s="142"/>
      <c r="H33" s="142"/>
      <c r="I33" s="142"/>
      <c r="J33" s="142"/>
      <c r="K33" s="145"/>
    </row>
    <row r="34" spans="1:11" ht="17.25">
      <c r="A34" s="143"/>
      <c r="B34" s="143"/>
      <c r="C34" s="143" t="s">
        <v>1136</v>
      </c>
      <c r="D34" s="143"/>
      <c r="E34" s="143"/>
      <c r="F34" s="142">
        <f>H34+J34</f>
        <v>2000</v>
      </c>
      <c r="G34" s="142">
        <f>I34+K34</f>
        <v>188470</v>
      </c>
      <c r="H34" s="142">
        <v>2000</v>
      </c>
      <c r="I34" s="142">
        <v>188470</v>
      </c>
      <c r="J34" s="142"/>
      <c r="K34" s="145"/>
    </row>
    <row r="35" spans="1:11" ht="17.25">
      <c r="A35" s="143"/>
      <c r="B35" s="143"/>
      <c r="C35" s="143" t="s">
        <v>1137</v>
      </c>
      <c r="D35" s="143"/>
      <c r="E35" s="143"/>
      <c r="F35" s="142"/>
      <c r="G35" s="142"/>
      <c r="H35" s="142"/>
      <c r="I35" s="142"/>
      <c r="J35" s="142"/>
      <c r="K35" s="145"/>
    </row>
    <row r="36" spans="1:11" ht="17.25">
      <c r="A36" s="143"/>
      <c r="B36" s="143"/>
      <c r="C36" s="143" t="s">
        <v>1138</v>
      </c>
      <c r="D36" s="143"/>
      <c r="E36" s="143"/>
      <c r="F36" s="142">
        <f>H36+J36</f>
        <v>580461</v>
      </c>
      <c r="G36" s="142">
        <f>I36+K36</f>
        <v>1240111</v>
      </c>
      <c r="H36" s="142">
        <v>575949</v>
      </c>
      <c r="I36" s="142">
        <v>1222063</v>
      </c>
      <c r="J36" s="142">
        <v>4512</v>
      </c>
      <c r="K36" s="145">
        <v>18048</v>
      </c>
    </row>
    <row r="37" spans="1:11" ht="17.25">
      <c r="A37" s="143"/>
      <c r="B37" s="143" t="s">
        <v>1139</v>
      </c>
      <c r="C37" s="143"/>
      <c r="D37" s="143"/>
      <c r="E37" s="143"/>
      <c r="F37" s="142"/>
      <c r="G37" s="142"/>
      <c r="H37" s="142"/>
      <c r="I37" s="142"/>
      <c r="J37" s="142"/>
      <c r="K37" s="145"/>
    </row>
    <row r="38" spans="1:11" ht="17.25">
      <c r="A38" s="143"/>
      <c r="B38" s="143"/>
      <c r="C38" s="143" t="s">
        <v>1140</v>
      </c>
      <c r="D38" s="143"/>
      <c r="E38" s="143"/>
      <c r="F38" s="142"/>
      <c r="G38" s="142"/>
      <c r="H38" s="142"/>
      <c r="I38" s="142"/>
      <c r="J38" s="142"/>
      <c r="K38" s="145"/>
    </row>
    <row r="39" spans="1:11" ht="17.25">
      <c r="A39" s="143"/>
      <c r="B39" s="143"/>
      <c r="C39" s="143"/>
      <c r="D39" s="143" t="s">
        <v>1141</v>
      </c>
      <c r="E39" s="143"/>
      <c r="F39" s="142"/>
      <c r="G39" s="142"/>
      <c r="H39" s="142"/>
      <c r="I39" s="142"/>
      <c r="J39" s="142"/>
      <c r="K39" s="145"/>
    </row>
    <row r="40" spans="1:11" ht="17.25">
      <c r="A40" s="143"/>
      <c r="B40" s="143"/>
      <c r="C40" s="143"/>
      <c r="D40" s="143" t="s">
        <v>1142</v>
      </c>
      <c r="E40" s="143"/>
      <c r="F40" s="142"/>
      <c r="G40" s="142"/>
      <c r="H40" s="142"/>
      <c r="I40" s="142"/>
      <c r="J40" s="142"/>
      <c r="K40" s="145"/>
    </row>
    <row r="41" spans="1:11" ht="17.25">
      <c r="A41" s="143"/>
      <c r="B41" s="143"/>
      <c r="C41" s="143"/>
      <c r="D41" s="143" t="s">
        <v>1143</v>
      </c>
      <c r="E41" s="143"/>
      <c r="F41" s="142"/>
      <c r="G41" s="142"/>
      <c r="H41" s="142"/>
      <c r="I41" s="142"/>
      <c r="J41" s="142"/>
      <c r="K41" s="145"/>
    </row>
    <row r="42" spans="1:11" ht="17.25">
      <c r="A42" s="143"/>
      <c r="B42" s="143"/>
      <c r="C42" s="143"/>
      <c r="D42" s="143" t="s">
        <v>1128</v>
      </c>
      <c r="E42" s="143"/>
      <c r="F42" s="142"/>
      <c r="G42" s="142"/>
      <c r="H42" s="142"/>
      <c r="I42" s="142"/>
      <c r="J42" s="142"/>
      <c r="K42" s="145"/>
    </row>
    <row r="43" spans="1:11" ht="17.25">
      <c r="A43" s="143"/>
      <c r="B43" s="147" t="s">
        <v>1144</v>
      </c>
      <c r="C43" s="143"/>
      <c r="D43" s="143"/>
      <c r="E43" s="143"/>
      <c r="F43" s="142">
        <f>H43+J43</f>
        <v>28255008</v>
      </c>
      <c r="G43" s="142">
        <f>I43+K43</f>
        <v>75546850</v>
      </c>
      <c r="H43" s="142">
        <f>H7+H37</f>
        <v>18305555</v>
      </c>
      <c r="I43" s="142">
        <f>I7+I37</f>
        <v>58650008</v>
      </c>
      <c r="J43" s="142">
        <f>J7+J37</f>
        <v>9949453</v>
      </c>
      <c r="K43" s="142">
        <f>K7+K37</f>
        <v>16896842</v>
      </c>
    </row>
    <row r="44" spans="1:11" ht="17.25">
      <c r="A44" s="143"/>
      <c r="B44" s="143" t="s">
        <v>1145</v>
      </c>
      <c r="C44" s="143"/>
      <c r="D44" s="143"/>
      <c r="E44" s="143"/>
      <c r="F44" s="142"/>
      <c r="G44" s="142"/>
      <c r="H44" s="148"/>
      <c r="I44" s="149"/>
      <c r="J44" s="149"/>
      <c r="K44" s="150"/>
    </row>
    <row r="45" spans="1:11" ht="17.25">
      <c r="A45" s="143"/>
      <c r="B45" s="143" t="s">
        <v>1146</v>
      </c>
      <c r="C45" s="143"/>
      <c r="D45" s="143"/>
      <c r="E45" s="143"/>
      <c r="F45" s="142"/>
      <c r="G45" s="142"/>
      <c r="H45" s="151"/>
      <c r="I45" s="152"/>
      <c r="J45" s="152"/>
      <c r="K45" s="153"/>
    </row>
    <row r="46" spans="1:11" ht="17.25">
      <c r="A46" s="143"/>
      <c r="B46" s="143" t="s">
        <v>1147</v>
      </c>
      <c r="C46" s="143"/>
      <c r="D46" s="143"/>
      <c r="E46" s="143"/>
      <c r="F46" s="142"/>
      <c r="G46" s="142"/>
      <c r="H46" s="151"/>
      <c r="I46" s="152"/>
      <c r="J46" s="152"/>
      <c r="K46" s="153"/>
    </row>
    <row r="47" spans="1:11" ht="17.25">
      <c r="A47" s="143"/>
      <c r="B47" s="143" t="s">
        <v>1148</v>
      </c>
      <c r="C47" s="143"/>
      <c r="D47" s="143"/>
      <c r="E47" s="143"/>
      <c r="F47" s="142"/>
      <c r="G47" s="142"/>
      <c r="H47" s="151"/>
      <c r="I47" s="152"/>
      <c r="J47" s="152"/>
      <c r="K47" s="153"/>
    </row>
    <row r="48" spans="1:11" ht="17.25">
      <c r="A48" s="143"/>
      <c r="B48" s="143" t="s">
        <v>1149</v>
      </c>
      <c r="C48" s="143"/>
      <c r="D48" s="143"/>
      <c r="E48" s="143"/>
      <c r="F48" s="142"/>
      <c r="G48" s="142"/>
      <c r="H48" s="151"/>
      <c r="I48" s="152"/>
      <c r="J48" s="152"/>
      <c r="K48" s="153"/>
    </row>
    <row r="49" spans="1:11" ht="17.25">
      <c r="A49" s="143" t="s">
        <v>1150</v>
      </c>
      <c r="B49" s="143"/>
      <c r="C49" s="143"/>
      <c r="D49" s="143"/>
      <c r="E49" s="143"/>
      <c r="F49" s="142"/>
      <c r="G49" s="142"/>
      <c r="H49" s="151"/>
      <c r="I49" s="152"/>
      <c r="J49" s="152"/>
      <c r="K49" s="153"/>
    </row>
    <row r="50" spans="1:11" ht="17.25">
      <c r="A50" s="143"/>
      <c r="B50" s="143" t="s">
        <v>1151</v>
      </c>
      <c r="C50" s="143"/>
      <c r="D50" s="143"/>
      <c r="E50" s="143"/>
      <c r="F50" s="142"/>
      <c r="G50" s="142"/>
      <c r="H50" s="151"/>
      <c r="I50" s="152"/>
      <c r="J50" s="152"/>
      <c r="K50" s="153"/>
    </row>
    <row r="51" spans="1:11" ht="17.25">
      <c r="A51" s="147" t="s">
        <v>1152</v>
      </c>
      <c r="B51" s="143"/>
      <c r="C51" s="143"/>
      <c r="D51" s="143"/>
      <c r="E51" s="154"/>
      <c r="F51" s="142">
        <f>F43+F44+F45+F46+F47+F48+F49</f>
        <v>28255008</v>
      </c>
      <c r="G51" s="142">
        <f>G43+G44+G45+G46+G47+G48+G49</f>
        <v>75546850</v>
      </c>
      <c r="H51" s="151"/>
      <c r="I51" s="151"/>
      <c r="J51" s="151"/>
      <c r="K51" s="151"/>
    </row>
    <row r="52" spans="1:11" ht="17.25">
      <c r="A52" s="147" t="s">
        <v>1153</v>
      </c>
      <c r="B52" s="143"/>
      <c r="C52" s="143"/>
      <c r="D52" s="143"/>
      <c r="E52" s="155"/>
      <c r="F52" s="156">
        <v>159382781</v>
      </c>
      <c r="G52" s="142"/>
      <c r="H52" s="151"/>
      <c r="I52" s="152"/>
      <c r="J52" s="152"/>
      <c r="K52" s="153"/>
    </row>
    <row r="53" spans="1:11" ht="17.25">
      <c r="A53" s="147" t="s">
        <v>1154</v>
      </c>
      <c r="B53" s="143"/>
      <c r="C53" s="143"/>
      <c r="D53" s="143"/>
      <c r="E53" s="155"/>
      <c r="F53" s="157">
        <f>F51+F52</f>
        <v>187637789</v>
      </c>
      <c r="G53" s="157"/>
      <c r="H53" s="158"/>
      <c r="I53" s="159"/>
      <c r="J53" s="159"/>
      <c r="K53" s="160"/>
    </row>
    <row r="54" spans="1:11" ht="19.5">
      <c r="A54" s="692" t="s">
        <v>1103</v>
      </c>
      <c r="B54" s="693"/>
      <c r="C54" s="693"/>
      <c r="D54" s="693"/>
      <c r="E54" s="694"/>
      <c r="F54" s="697" t="s">
        <v>1104</v>
      </c>
      <c r="G54" s="698"/>
      <c r="H54" s="162" t="s">
        <v>1105</v>
      </c>
      <c r="I54" s="163" t="s">
        <v>1155</v>
      </c>
      <c r="J54" s="162" t="s">
        <v>1107</v>
      </c>
      <c r="K54" s="164" t="s">
        <v>1156</v>
      </c>
    </row>
    <row r="55" spans="1:11" ht="19.5">
      <c r="A55" s="695"/>
      <c r="B55" s="695"/>
      <c r="C55" s="695"/>
      <c r="D55" s="695"/>
      <c r="E55" s="696"/>
      <c r="F55" s="165" t="s">
        <v>1109</v>
      </c>
      <c r="G55" s="165" t="s">
        <v>1110</v>
      </c>
      <c r="H55" s="165" t="s">
        <v>1109</v>
      </c>
      <c r="I55" s="165" t="s">
        <v>1110</v>
      </c>
      <c r="J55" s="165" t="s">
        <v>1109</v>
      </c>
      <c r="K55" s="161" t="s">
        <v>1110</v>
      </c>
    </row>
    <row r="56" spans="1:11" ht="17.25">
      <c r="A56" s="143"/>
      <c r="B56" s="144" t="s">
        <v>1157</v>
      </c>
      <c r="C56" s="143"/>
      <c r="D56" s="143"/>
      <c r="E56" s="143"/>
      <c r="F56" s="142">
        <f t="shared" ref="F56:G63" si="2">H56+J56</f>
        <v>11384597</v>
      </c>
      <c r="G56" s="142">
        <f t="shared" si="2"/>
        <v>47850422</v>
      </c>
      <c r="H56" s="142">
        <f>H57+H62+H66+H71+H77+H82+H85+H88+H90</f>
        <v>11164597</v>
      </c>
      <c r="I56" s="142">
        <f>I57+I62+I66+I71+I77+I82+I85+I88+I90</f>
        <v>45409073</v>
      </c>
      <c r="J56" s="142">
        <f>J57+J62+J66+J71+J77+J82+J85+J88+J90</f>
        <v>220000</v>
      </c>
      <c r="K56" s="142">
        <f>K57+K62+K66+K71+K77+K82+K85+K88+K90</f>
        <v>2441349</v>
      </c>
    </row>
    <row r="57" spans="1:11" ht="17.25">
      <c r="A57" s="143"/>
      <c r="B57" s="143"/>
      <c r="C57" s="144" t="s">
        <v>1158</v>
      </c>
      <c r="D57" s="143"/>
      <c r="E57" s="143"/>
      <c r="F57" s="142">
        <f t="shared" si="2"/>
        <v>6357512</v>
      </c>
      <c r="G57" s="142">
        <f t="shared" si="2"/>
        <v>26267506</v>
      </c>
      <c r="H57" s="142">
        <f>SUM(H58:H61)</f>
        <v>6237512</v>
      </c>
      <c r="I57" s="142">
        <f>SUM(I58:I61)</f>
        <v>25529673</v>
      </c>
      <c r="J57" s="142">
        <f>SUM(J58:J61)</f>
        <v>120000</v>
      </c>
      <c r="K57" s="142">
        <f>SUM(K58:K61)</f>
        <v>737833</v>
      </c>
    </row>
    <row r="58" spans="1:11" ht="17.25">
      <c r="A58" s="143"/>
      <c r="B58" s="143"/>
      <c r="C58" s="144"/>
      <c r="D58" s="143" t="s">
        <v>1159</v>
      </c>
      <c r="E58" s="143"/>
      <c r="F58" s="142">
        <f t="shared" si="2"/>
        <v>1423000</v>
      </c>
      <c r="G58" s="142">
        <f t="shared" si="2"/>
        <v>8623000</v>
      </c>
      <c r="H58" s="142">
        <v>1423000</v>
      </c>
      <c r="I58" s="142">
        <v>8623000</v>
      </c>
      <c r="J58" s="142"/>
      <c r="K58" s="145"/>
    </row>
    <row r="59" spans="1:11" ht="17.25">
      <c r="A59" s="143"/>
      <c r="B59" s="143"/>
      <c r="C59" s="144"/>
      <c r="D59" s="143" t="s">
        <v>1160</v>
      </c>
      <c r="E59" s="143"/>
      <c r="F59" s="142">
        <f t="shared" si="2"/>
        <v>1341049</v>
      </c>
      <c r="G59" s="142">
        <f t="shared" si="2"/>
        <v>4501142</v>
      </c>
      <c r="H59" s="142">
        <v>1341049</v>
      </c>
      <c r="I59" s="142">
        <v>4501142</v>
      </c>
      <c r="J59" s="142"/>
      <c r="K59" s="145"/>
    </row>
    <row r="60" spans="1:11" ht="17.25">
      <c r="A60" s="143"/>
      <c r="B60" s="143"/>
      <c r="C60" s="144"/>
      <c r="D60" s="143" t="s">
        <v>1161</v>
      </c>
      <c r="E60" s="143"/>
      <c r="F60" s="142">
        <f t="shared" si="2"/>
        <v>3465157</v>
      </c>
      <c r="G60" s="142">
        <f t="shared" si="2"/>
        <v>12500754</v>
      </c>
      <c r="H60" s="142">
        <v>3345157</v>
      </c>
      <c r="I60" s="142">
        <v>11762921</v>
      </c>
      <c r="J60" s="142">
        <v>120000</v>
      </c>
      <c r="K60" s="145">
        <v>737833</v>
      </c>
    </row>
    <row r="61" spans="1:11" ht="17.25">
      <c r="A61" s="143"/>
      <c r="B61" s="143"/>
      <c r="C61" s="144"/>
      <c r="D61" s="143" t="s">
        <v>1162</v>
      </c>
      <c r="E61" s="143"/>
      <c r="F61" s="142">
        <f t="shared" si="2"/>
        <v>128306</v>
      </c>
      <c r="G61" s="142">
        <f t="shared" si="2"/>
        <v>642610</v>
      </c>
      <c r="H61" s="142">
        <v>128306</v>
      </c>
      <c r="I61" s="142">
        <v>642610</v>
      </c>
      <c r="J61" s="142"/>
      <c r="K61" s="145"/>
    </row>
    <row r="62" spans="1:11" ht="17.25">
      <c r="A62" s="143"/>
      <c r="B62" s="143"/>
      <c r="C62" s="144" t="s">
        <v>1163</v>
      </c>
      <c r="D62" s="143"/>
      <c r="E62" s="143"/>
      <c r="F62" s="142">
        <f t="shared" si="2"/>
        <v>382572</v>
      </c>
      <c r="G62" s="142">
        <f t="shared" si="2"/>
        <v>1357689</v>
      </c>
      <c r="H62" s="142">
        <f>SUM(H63:H65)</f>
        <v>282572</v>
      </c>
      <c r="I62" s="142">
        <f>SUM(I63:I65)</f>
        <v>1257689</v>
      </c>
      <c r="J62" s="142">
        <f>SUM(J63:J65)</f>
        <v>100000</v>
      </c>
      <c r="K62" s="142">
        <f>SUM(K63:K65)</f>
        <v>100000</v>
      </c>
    </row>
    <row r="63" spans="1:11" ht="17.25">
      <c r="A63" s="143"/>
      <c r="B63" s="143"/>
      <c r="C63" s="144"/>
      <c r="D63" s="143" t="s">
        <v>1164</v>
      </c>
      <c r="E63" s="143"/>
      <c r="F63" s="142">
        <f t="shared" si="2"/>
        <v>0</v>
      </c>
      <c r="G63" s="142">
        <f t="shared" si="2"/>
        <v>0</v>
      </c>
      <c r="H63" s="142">
        <v>0</v>
      </c>
      <c r="I63" s="142">
        <v>0</v>
      </c>
      <c r="J63" s="142"/>
      <c r="K63" s="145"/>
    </row>
    <row r="64" spans="1:11" ht="17.25">
      <c r="A64" s="143"/>
      <c r="B64" s="143"/>
      <c r="C64" s="144"/>
      <c r="D64" s="143" t="s">
        <v>1165</v>
      </c>
      <c r="E64" s="143"/>
      <c r="F64" s="142"/>
      <c r="G64" s="142"/>
      <c r="H64" s="142"/>
      <c r="I64" s="142"/>
      <c r="J64" s="142"/>
      <c r="K64" s="145"/>
    </row>
    <row r="65" spans="1:11" ht="17.25">
      <c r="A65" s="143"/>
      <c r="B65" s="143"/>
      <c r="C65" s="144"/>
      <c r="D65" s="143" t="s">
        <v>1166</v>
      </c>
      <c r="E65" s="143"/>
      <c r="F65" s="142">
        <f t="shared" ref="F65:G67" si="3">H65+J65</f>
        <v>382572</v>
      </c>
      <c r="G65" s="142">
        <f t="shared" si="3"/>
        <v>1357689</v>
      </c>
      <c r="H65" s="142">
        <v>282572</v>
      </c>
      <c r="I65" s="142">
        <v>1257689</v>
      </c>
      <c r="J65" s="142">
        <v>100000</v>
      </c>
      <c r="K65" s="145">
        <v>100000</v>
      </c>
    </row>
    <row r="66" spans="1:11" ht="17.25">
      <c r="A66" s="143"/>
      <c r="B66" s="143"/>
      <c r="C66" s="144" t="s">
        <v>1167</v>
      </c>
      <c r="D66" s="143"/>
      <c r="E66" s="143"/>
      <c r="F66" s="142">
        <f t="shared" si="3"/>
        <v>2073822</v>
      </c>
      <c r="G66" s="142">
        <f t="shared" si="3"/>
        <v>7511827</v>
      </c>
      <c r="H66" s="142">
        <f>SUM(H67:H70)</f>
        <v>2073822</v>
      </c>
      <c r="I66" s="142">
        <f>SUM(I67:I70)</f>
        <v>6968133</v>
      </c>
      <c r="J66" s="142">
        <f>SUM(J67:J70)</f>
        <v>0</v>
      </c>
      <c r="K66" s="142">
        <f>SUM(K67:K70)</f>
        <v>543694</v>
      </c>
    </row>
    <row r="67" spans="1:11" ht="17.25">
      <c r="A67" s="143"/>
      <c r="B67" s="143"/>
      <c r="C67" s="144"/>
      <c r="D67" s="143" t="s">
        <v>1168</v>
      </c>
      <c r="E67" s="143"/>
      <c r="F67" s="142">
        <f t="shared" si="3"/>
        <v>1168153</v>
      </c>
      <c r="G67" s="142">
        <f t="shared" si="3"/>
        <v>4288772</v>
      </c>
      <c r="H67" s="142">
        <v>1168153</v>
      </c>
      <c r="I67" s="142">
        <v>3745078</v>
      </c>
      <c r="J67" s="142">
        <v>0</v>
      </c>
      <c r="K67" s="145">
        <v>543694</v>
      </c>
    </row>
    <row r="68" spans="1:11" ht="17.25">
      <c r="A68" s="143"/>
      <c r="B68" s="143"/>
      <c r="C68" s="144"/>
      <c r="D68" s="143" t="s">
        <v>1169</v>
      </c>
      <c r="E68" s="143"/>
      <c r="F68" s="142"/>
      <c r="G68" s="142"/>
      <c r="H68" s="142"/>
      <c r="I68" s="142"/>
      <c r="J68" s="142"/>
      <c r="K68" s="145"/>
    </row>
    <row r="69" spans="1:11" ht="17.25">
      <c r="A69" s="143"/>
      <c r="B69" s="143"/>
      <c r="C69" s="144"/>
      <c r="D69" s="143" t="s">
        <v>1170</v>
      </c>
      <c r="E69" s="143"/>
      <c r="F69" s="142">
        <f t="shared" ref="F69:G74" si="4">H69+J69</f>
        <v>364608</v>
      </c>
      <c r="G69" s="142">
        <f t="shared" si="4"/>
        <v>1692317</v>
      </c>
      <c r="H69" s="142">
        <v>364608</v>
      </c>
      <c r="I69" s="142">
        <v>1692317</v>
      </c>
      <c r="J69" s="142"/>
      <c r="K69" s="145"/>
    </row>
    <row r="70" spans="1:11" ht="17.25">
      <c r="A70" s="143"/>
      <c r="B70" s="143"/>
      <c r="C70" s="144"/>
      <c r="D70" s="143" t="s">
        <v>1171</v>
      </c>
      <c r="E70" s="143"/>
      <c r="F70" s="142">
        <f t="shared" si="4"/>
        <v>541061</v>
      </c>
      <c r="G70" s="142">
        <f t="shared" si="4"/>
        <v>1530738</v>
      </c>
      <c r="H70" s="142">
        <v>541061</v>
      </c>
      <c r="I70" s="142">
        <v>1530738</v>
      </c>
      <c r="J70" s="142"/>
      <c r="K70" s="145"/>
    </row>
    <row r="71" spans="1:11" ht="17.25">
      <c r="A71" s="143"/>
      <c r="B71" s="143"/>
      <c r="C71" s="144" t="s">
        <v>1172</v>
      </c>
      <c r="D71" s="143"/>
      <c r="E71" s="143"/>
      <c r="F71" s="142">
        <f t="shared" si="4"/>
        <v>680436</v>
      </c>
      <c r="G71" s="142">
        <f t="shared" si="4"/>
        <v>2944723</v>
      </c>
      <c r="H71" s="142">
        <f>SUM(H72:H76)</f>
        <v>680436</v>
      </c>
      <c r="I71" s="142">
        <f>SUM(I72:I76)</f>
        <v>2944723</v>
      </c>
      <c r="J71" s="142">
        <f>SUM(J72:J76)</f>
        <v>0</v>
      </c>
      <c r="K71" s="142">
        <f>SUM(K72:K76)</f>
        <v>0</v>
      </c>
    </row>
    <row r="72" spans="1:11" ht="17.25">
      <c r="A72" s="143"/>
      <c r="B72" s="143"/>
      <c r="C72" s="144"/>
      <c r="D72" s="143" t="s">
        <v>1173</v>
      </c>
      <c r="E72" s="143"/>
      <c r="F72" s="142">
        <f t="shared" si="4"/>
        <v>418738</v>
      </c>
      <c r="G72" s="142">
        <f t="shared" si="4"/>
        <v>2419712</v>
      </c>
      <c r="H72" s="142">
        <v>418738</v>
      </c>
      <c r="I72" s="142">
        <v>2419712</v>
      </c>
      <c r="J72" s="142"/>
      <c r="K72" s="145"/>
    </row>
    <row r="73" spans="1:11" ht="17.25">
      <c r="A73" s="143"/>
      <c r="B73" s="143"/>
      <c r="C73" s="144"/>
      <c r="D73" s="143" t="s">
        <v>1174</v>
      </c>
      <c r="E73" s="143"/>
      <c r="F73" s="142">
        <f t="shared" si="4"/>
        <v>261698</v>
      </c>
      <c r="G73" s="142">
        <f t="shared" si="4"/>
        <v>524751</v>
      </c>
      <c r="H73" s="142">
        <v>261698</v>
      </c>
      <c r="I73" s="142">
        <v>524751</v>
      </c>
      <c r="J73" s="142"/>
      <c r="K73" s="145"/>
    </row>
    <row r="74" spans="1:11" ht="17.25">
      <c r="A74" s="143"/>
      <c r="B74" s="143"/>
      <c r="C74" s="144"/>
      <c r="D74" s="143" t="s">
        <v>1175</v>
      </c>
      <c r="E74" s="143"/>
      <c r="F74" s="142">
        <f t="shared" si="4"/>
        <v>0</v>
      </c>
      <c r="G74" s="142">
        <f t="shared" si="4"/>
        <v>260</v>
      </c>
      <c r="H74" s="142">
        <v>0</v>
      </c>
      <c r="I74" s="142">
        <v>260</v>
      </c>
      <c r="J74" s="142"/>
      <c r="K74" s="145"/>
    </row>
    <row r="75" spans="1:11" ht="17.25">
      <c r="A75" s="143"/>
      <c r="B75" s="143"/>
      <c r="C75" s="144"/>
      <c r="D75" s="143" t="s">
        <v>1176</v>
      </c>
      <c r="E75" s="143"/>
      <c r="F75" s="142"/>
      <c r="G75" s="142"/>
      <c r="H75" s="142"/>
      <c r="I75" s="142"/>
      <c r="J75" s="142"/>
      <c r="K75" s="145"/>
    </row>
    <row r="76" spans="1:11" ht="17.25">
      <c r="A76" s="143"/>
      <c r="B76" s="143"/>
      <c r="C76" s="144"/>
      <c r="D76" s="143" t="s">
        <v>1177</v>
      </c>
      <c r="E76" s="143"/>
      <c r="F76" s="142"/>
      <c r="G76" s="142"/>
      <c r="H76" s="142"/>
      <c r="I76" s="142"/>
      <c r="J76" s="142"/>
      <c r="K76" s="145"/>
    </row>
    <row r="77" spans="1:11" ht="17.25">
      <c r="A77" s="143"/>
      <c r="B77" s="143"/>
      <c r="C77" s="143" t="s">
        <v>1178</v>
      </c>
      <c r="D77" s="143"/>
      <c r="E77" s="143"/>
      <c r="F77" s="142">
        <f t="shared" ref="F77:G79" si="5">H77+J77</f>
        <v>1582512</v>
      </c>
      <c r="G77" s="142">
        <f t="shared" si="5"/>
        <v>7324994</v>
      </c>
      <c r="H77" s="142">
        <f>SUM(H78:H79)</f>
        <v>1582512</v>
      </c>
      <c r="I77" s="142">
        <f>SUM(I78:I79)</f>
        <v>6265172</v>
      </c>
      <c r="J77" s="142">
        <f>SUM(J78:J79)</f>
        <v>0</v>
      </c>
      <c r="K77" s="142">
        <f>SUM(K78:K79)</f>
        <v>1059822</v>
      </c>
    </row>
    <row r="78" spans="1:11" ht="17.25">
      <c r="A78" s="143"/>
      <c r="B78" s="143"/>
      <c r="C78" s="143"/>
      <c r="D78" s="143" t="s">
        <v>1179</v>
      </c>
      <c r="E78" s="143"/>
      <c r="F78" s="142">
        <f t="shared" si="5"/>
        <v>60242</v>
      </c>
      <c r="G78" s="142">
        <f t="shared" si="5"/>
        <v>317597</v>
      </c>
      <c r="H78" s="142">
        <v>60242</v>
      </c>
      <c r="I78" s="142">
        <v>317597</v>
      </c>
      <c r="J78" s="142"/>
      <c r="K78" s="145"/>
    </row>
    <row r="79" spans="1:11" ht="17.25">
      <c r="A79" s="143"/>
      <c r="B79" s="143"/>
      <c r="C79" s="143"/>
      <c r="D79" s="143" t="s">
        <v>1180</v>
      </c>
      <c r="E79" s="143"/>
      <c r="F79" s="142">
        <f t="shared" si="5"/>
        <v>1522270</v>
      </c>
      <c r="G79" s="142">
        <f t="shared" si="5"/>
        <v>7007397</v>
      </c>
      <c r="H79" s="142">
        <v>1522270</v>
      </c>
      <c r="I79" s="142">
        <v>5947575</v>
      </c>
      <c r="J79" s="142">
        <v>0</v>
      </c>
      <c r="K79" s="145">
        <v>1059822</v>
      </c>
    </row>
    <row r="80" spans="1:11" ht="19.5">
      <c r="A80" s="692" t="s">
        <v>1103</v>
      </c>
      <c r="B80" s="693"/>
      <c r="C80" s="693"/>
      <c r="D80" s="693"/>
      <c r="E80" s="694"/>
      <c r="F80" s="697" t="s">
        <v>1104</v>
      </c>
      <c r="G80" s="698"/>
      <c r="H80" s="162" t="s">
        <v>1105</v>
      </c>
      <c r="I80" s="163" t="s">
        <v>1155</v>
      </c>
      <c r="J80" s="162" t="s">
        <v>1107</v>
      </c>
      <c r="K80" s="164" t="s">
        <v>1156</v>
      </c>
    </row>
    <row r="81" spans="1:11" ht="19.5">
      <c r="A81" s="695"/>
      <c r="B81" s="695"/>
      <c r="C81" s="695"/>
      <c r="D81" s="695"/>
      <c r="E81" s="696"/>
      <c r="F81" s="165" t="s">
        <v>1109</v>
      </c>
      <c r="G81" s="165" t="s">
        <v>1110</v>
      </c>
      <c r="H81" s="165" t="s">
        <v>1109</v>
      </c>
      <c r="I81" s="165" t="s">
        <v>1110</v>
      </c>
      <c r="J81" s="165" t="s">
        <v>1109</v>
      </c>
      <c r="K81" s="161" t="s">
        <v>1110</v>
      </c>
    </row>
    <row r="82" spans="1:11" ht="17.25">
      <c r="A82" s="143"/>
      <c r="B82" s="143"/>
      <c r="C82" s="143" t="s">
        <v>1181</v>
      </c>
      <c r="D82" s="143"/>
      <c r="E82" s="143"/>
      <c r="F82" s="142">
        <f>H82+J82</f>
        <v>290643</v>
      </c>
      <c r="G82" s="142">
        <f>I82+K82</f>
        <v>2426583</v>
      </c>
      <c r="H82" s="142">
        <f>SUM(H83:H84)</f>
        <v>290643</v>
      </c>
      <c r="I82" s="142">
        <f>SUM(I83:I84)</f>
        <v>2426583</v>
      </c>
      <c r="J82" s="142">
        <f>SUM(J83:J84)</f>
        <v>0</v>
      </c>
      <c r="K82" s="142">
        <f>SUM(K83:K84)</f>
        <v>0</v>
      </c>
    </row>
    <row r="83" spans="1:11" ht="17.25">
      <c r="A83" s="143"/>
      <c r="B83" s="143"/>
      <c r="C83" s="143"/>
      <c r="D83" s="143" t="s">
        <v>1182</v>
      </c>
      <c r="E83" s="143"/>
      <c r="F83" s="142">
        <f>H83+J83</f>
        <v>290643</v>
      </c>
      <c r="G83" s="142">
        <f>I83+K83</f>
        <v>2426583</v>
      </c>
      <c r="H83" s="142">
        <v>290643</v>
      </c>
      <c r="I83" s="142">
        <v>2426583</v>
      </c>
      <c r="J83" s="142"/>
      <c r="K83" s="145"/>
    </row>
    <row r="84" spans="1:11" ht="17.25">
      <c r="A84" s="143"/>
      <c r="B84" s="143"/>
      <c r="C84" s="143"/>
      <c r="D84" s="143" t="s">
        <v>1183</v>
      </c>
      <c r="E84" s="143"/>
      <c r="F84" s="142"/>
      <c r="G84" s="142"/>
      <c r="H84" s="142"/>
      <c r="I84" s="142"/>
      <c r="J84" s="142"/>
      <c r="K84" s="145"/>
    </row>
    <row r="85" spans="1:11" ht="17.25">
      <c r="A85" s="143"/>
      <c r="B85" s="143"/>
      <c r="C85" s="143" t="s">
        <v>1184</v>
      </c>
      <c r="D85" s="143"/>
      <c r="E85" s="143"/>
      <c r="F85" s="142"/>
      <c r="G85" s="142"/>
      <c r="H85" s="142"/>
      <c r="I85" s="142"/>
      <c r="J85" s="142"/>
      <c r="K85" s="145"/>
    </row>
    <row r="86" spans="1:11" ht="17.25">
      <c r="A86" s="143"/>
      <c r="B86" s="143"/>
      <c r="C86" s="143"/>
      <c r="D86" s="143" t="s">
        <v>1185</v>
      </c>
      <c r="E86" s="143"/>
      <c r="F86" s="142"/>
      <c r="G86" s="142"/>
      <c r="H86" s="142"/>
      <c r="I86" s="142"/>
      <c r="J86" s="142"/>
      <c r="K86" s="145"/>
    </row>
    <row r="87" spans="1:11" ht="17.25">
      <c r="A87" s="143"/>
      <c r="B87" s="143"/>
      <c r="C87" s="143"/>
      <c r="D87" s="143" t="s">
        <v>1186</v>
      </c>
      <c r="E87" s="143"/>
      <c r="F87" s="142"/>
      <c r="G87" s="142"/>
      <c r="H87" s="142"/>
      <c r="I87" s="142"/>
      <c r="J87" s="142"/>
      <c r="K87" s="145"/>
    </row>
    <row r="88" spans="1:11" ht="17.25">
      <c r="A88" s="143"/>
      <c r="B88" s="143"/>
      <c r="C88" s="143" t="s">
        <v>1187</v>
      </c>
      <c r="D88" s="143"/>
      <c r="E88" s="143"/>
      <c r="F88" s="142"/>
      <c r="G88" s="142"/>
      <c r="H88" s="142"/>
      <c r="I88" s="142"/>
      <c r="J88" s="142"/>
      <c r="K88" s="142"/>
    </row>
    <row r="89" spans="1:11" ht="17.25">
      <c r="A89" s="143"/>
      <c r="B89" s="143"/>
      <c r="C89" s="143"/>
      <c r="D89" s="143" t="s">
        <v>1188</v>
      </c>
      <c r="E89" s="143"/>
      <c r="F89" s="142"/>
      <c r="G89" s="142"/>
      <c r="H89" s="142"/>
      <c r="I89" s="142"/>
      <c r="J89" s="142"/>
      <c r="K89" s="145"/>
    </row>
    <row r="90" spans="1:11" ht="17.25">
      <c r="A90" s="143"/>
      <c r="B90" s="143"/>
      <c r="C90" s="166" t="s">
        <v>1189</v>
      </c>
      <c r="D90" s="143"/>
      <c r="E90" s="143"/>
      <c r="F90" s="142">
        <f t="shared" ref="F90:G98" si="6">H90+J90</f>
        <v>17100</v>
      </c>
      <c r="G90" s="142">
        <f t="shared" si="6"/>
        <v>17100</v>
      </c>
      <c r="H90" s="142">
        <v>17100</v>
      </c>
      <c r="I90" s="142">
        <v>17100</v>
      </c>
      <c r="J90" s="142"/>
      <c r="K90" s="145"/>
    </row>
    <row r="91" spans="1:11" ht="17.25">
      <c r="A91" s="143"/>
      <c r="B91" s="144" t="s">
        <v>1190</v>
      </c>
      <c r="C91" s="143"/>
      <c r="D91" s="143"/>
      <c r="E91" s="143"/>
      <c r="F91" s="142">
        <f t="shared" si="6"/>
        <v>4379597</v>
      </c>
      <c r="G91" s="142">
        <f t="shared" si="6"/>
        <v>39289174</v>
      </c>
      <c r="H91" s="142">
        <f>H92+H97+H101+H108+H114+H117</f>
        <v>682840</v>
      </c>
      <c r="I91" s="142">
        <f>I92+I97+I101+I108+I114+I117</f>
        <v>2026225</v>
      </c>
      <c r="J91" s="142">
        <f>J92+J97+J101+J108+J114+J117</f>
        <v>3696757</v>
      </c>
      <c r="K91" s="142">
        <f>K92+K97+K101+K108+K114+K117</f>
        <v>37262949</v>
      </c>
    </row>
    <row r="92" spans="1:11" ht="17.25">
      <c r="A92" s="143"/>
      <c r="B92" s="143"/>
      <c r="C92" s="144" t="s">
        <v>1158</v>
      </c>
      <c r="D92" s="143"/>
      <c r="E92" s="143"/>
      <c r="F92" s="142">
        <f t="shared" si="6"/>
        <v>1242532</v>
      </c>
      <c r="G92" s="142">
        <f t="shared" si="6"/>
        <v>2060045</v>
      </c>
      <c r="H92" s="142">
        <f>SUM(H93:H96)</f>
        <v>506780</v>
      </c>
      <c r="I92" s="142">
        <f>SUM(I93:I96)</f>
        <v>656780</v>
      </c>
      <c r="J92" s="142">
        <f>SUM(J93:J96)</f>
        <v>735752</v>
      </c>
      <c r="K92" s="142">
        <f>SUM(K93:K96)</f>
        <v>1403265</v>
      </c>
    </row>
    <row r="93" spans="1:11" ht="17.25">
      <c r="A93" s="143"/>
      <c r="B93" s="143"/>
      <c r="C93" s="144"/>
      <c r="D93" s="143" t="s">
        <v>1159</v>
      </c>
      <c r="E93" s="143"/>
      <c r="F93" s="142">
        <f t="shared" si="6"/>
        <v>0</v>
      </c>
      <c r="G93" s="142">
        <f t="shared" si="6"/>
        <v>150000</v>
      </c>
      <c r="H93" s="142">
        <v>0</v>
      </c>
      <c r="I93" s="142">
        <v>150000</v>
      </c>
      <c r="J93" s="142"/>
      <c r="K93" s="145"/>
    </row>
    <row r="94" spans="1:11" ht="17.25">
      <c r="A94" s="143"/>
      <c r="B94" s="143"/>
      <c r="C94" s="144"/>
      <c r="D94" s="143" t="s">
        <v>1160</v>
      </c>
      <c r="E94" s="143"/>
      <c r="F94" s="142">
        <f t="shared" si="6"/>
        <v>536647</v>
      </c>
      <c r="G94" s="142">
        <f t="shared" si="6"/>
        <v>996615</v>
      </c>
      <c r="H94" s="142">
        <v>506780</v>
      </c>
      <c r="I94" s="142">
        <v>506780</v>
      </c>
      <c r="J94" s="142">
        <v>29867</v>
      </c>
      <c r="K94" s="145">
        <v>489835</v>
      </c>
    </row>
    <row r="95" spans="1:11" ht="17.25">
      <c r="A95" s="143"/>
      <c r="B95" s="143"/>
      <c r="C95" s="144"/>
      <c r="D95" s="143" t="s">
        <v>1161</v>
      </c>
      <c r="E95" s="143"/>
      <c r="F95" s="142">
        <f t="shared" si="6"/>
        <v>705885</v>
      </c>
      <c r="G95" s="142">
        <f t="shared" si="6"/>
        <v>913430</v>
      </c>
      <c r="H95" s="142">
        <v>0</v>
      </c>
      <c r="I95" s="142">
        <v>0</v>
      </c>
      <c r="J95" s="142">
        <v>705885</v>
      </c>
      <c r="K95" s="145">
        <v>913430</v>
      </c>
    </row>
    <row r="96" spans="1:11" ht="17.25">
      <c r="A96" s="143"/>
      <c r="B96" s="143"/>
      <c r="C96" s="144"/>
      <c r="D96" s="143" t="s">
        <v>1162</v>
      </c>
      <c r="E96" s="143"/>
      <c r="F96" s="142">
        <f t="shared" si="6"/>
        <v>0</v>
      </c>
      <c r="G96" s="142">
        <f t="shared" si="6"/>
        <v>0</v>
      </c>
      <c r="H96" s="142"/>
      <c r="I96" s="142"/>
      <c r="J96" s="142"/>
      <c r="K96" s="145"/>
    </row>
    <row r="97" spans="1:11" ht="17.25">
      <c r="A97" s="143"/>
      <c r="B97" s="143"/>
      <c r="C97" s="144" t="s">
        <v>1163</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1164</v>
      </c>
      <c r="E98" s="143"/>
      <c r="F98" s="142">
        <f t="shared" si="6"/>
        <v>0</v>
      </c>
      <c r="G98" s="142">
        <f t="shared" si="6"/>
        <v>0</v>
      </c>
      <c r="H98" s="142"/>
      <c r="I98" s="142"/>
      <c r="J98" s="142"/>
      <c r="K98" s="145"/>
    </row>
    <row r="99" spans="1:11" ht="17.25">
      <c r="A99" s="143"/>
      <c r="B99" s="143"/>
      <c r="C99" s="144"/>
      <c r="D99" s="143" t="s">
        <v>1165</v>
      </c>
      <c r="E99" s="143"/>
      <c r="F99" s="142"/>
      <c r="G99" s="142"/>
      <c r="H99" s="142"/>
      <c r="I99" s="142"/>
      <c r="J99" s="142"/>
      <c r="K99" s="145"/>
    </row>
    <row r="100" spans="1:11" ht="17.25">
      <c r="A100" s="143"/>
      <c r="B100" s="143"/>
      <c r="C100" s="144"/>
      <c r="D100" s="143" t="s">
        <v>1166</v>
      </c>
      <c r="E100" s="143"/>
      <c r="F100" s="142">
        <f t="shared" ref="F100:G102" si="7">H100+J100</f>
        <v>0</v>
      </c>
      <c r="G100" s="142">
        <f t="shared" si="7"/>
        <v>0</v>
      </c>
      <c r="H100" s="142">
        <v>0</v>
      </c>
      <c r="I100" s="142">
        <v>0</v>
      </c>
      <c r="J100" s="142">
        <v>0</v>
      </c>
      <c r="K100" s="145">
        <v>0</v>
      </c>
    </row>
    <row r="101" spans="1:11" ht="17.25">
      <c r="A101" s="143"/>
      <c r="B101" s="143"/>
      <c r="C101" s="144" t="s">
        <v>1167</v>
      </c>
      <c r="D101" s="143"/>
      <c r="E101" s="143"/>
      <c r="F101" s="142">
        <f t="shared" si="7"/>
        <v>3137065</v>
      </c>
      <c r="G101" s="142">
        <f t="shared" si="7"/>
        <v>37229129</v>
      </c>
      <c r="H101" s="142">
        <f>SUM(H102:H105)</f>
        <v>176060</v>
      </c>
      <c r="I101" s="142">
        <f>SUM(I102:I105)</f>
        <v>1369445</v>
      </c>
      <c r="J101" s="142">
        <f>SUM(J102:J105)</f>
        <v>2961005</v>
      </c>
      <c r="K101" s="142">
        <f>SUM(K102:K105)</f>
        <v>35859684</v>
      </c>
    </row>
    <row r="102" spans="1:11" ht="17.25">
      <c r="A102" s="143"/>
      <c r="B102" s="143"/>
      <c r="C102" s="144"/>
      <c r="D102" s="143" t="s">
        <v>1168</v>
      </c>
      <c r="E102" s="143"/>
      <c r="F102" s="142">
        <f t="shared" si="7"/>
        <v>10569</v>
      </c>
      <c r="G102" s="142">
        <f t="shared" si="7"/>
        <v>5064159</v>
      </c>
      <c r="H102" s="142">
        <v>10000</v>
      </c>
      <c r="I102" s="142">
        <v>10000</v>
      </c>
      <c r="J102" s="142">
        <v>569</v>
      </c>
      <c r="K102" s="145">
        <v>5054159</v>
      </c>
    </row>
    <row r="103" spans="1:11" ht="17.25">
      <c r="A103" s="143"/>
      <c r="B103" s="143"/>
      <c r="C103" s="144"/>
      <c r="D103" s="143" t="s">
        <v>1169</v>
      </c>
      <c r="E103" s="143"/>
      <c r="F103" s="142"/>
      <c r="G103" s="142"/>
      <c r="H103" s="142"/>
      <c r="I103" s="142"/>
      <c r="J103" s="142"/>
      <c r="K103" s="145"/>
    </row>
    <row r="104" spans="1:11" ht="17.25">
      <c r="A104" s="143"/>
      <c r="B104" s="143"/>
      <c r="C104" s="144"/>
      <c r="D104" s="143" t="s">
        <v>1170</v>
      </c>
      <c r="E104" s="143"/>
      <c r="F104" s="142">
        <f>H104+J104</f>
        <v>0</v>
      </c>
      <c r="G104" s="142">
        <f>I104+K104</f>
        <v>0</v>
      </c>
      <c r="H104" s="142"/>
      <c r="I104" s="142"/>
      <c r="J104" s="142"/>
      <c r="K104" s="145"/>
    </row>
    <row r="105" spans="1:11" ht="17.25">
      <c r="A105" s="143"/>
      <c r="B105" s="143"/>
      <c r="C105" s="144"/>
      <c r="D105" s="143" t="s">
        <v>1171</v>
      </c>
      <c r="E105" s="143"/>
      <c r="F105" s="142">
        <f>H105+J105</f>
        <v>3126496</v>
      </c>
      <c r="G105" s="142">
        <f>I105+K105</f>
        <v>32164970</v>
      </c>
      <c r="H105" s="142">
        <v>166060</v>
      </c>
      <c r="I105" s="142">
        <v>1359445</v>
      </c>
      <c r="J105" s="142">
        <v>2960436</v>
      </c>
      <c r="K105" s="145">
        <v>30805525</v>
      </c>
    </row>
    <row r="106" spans="1:11" ht="19.5">
      <c r="A106" s="692" t="s">
        <v>1103</v>
      </c>
      <c r="B106" s="693"/>
      <c r="C106" s="693"/>
      <c r="D106" s="693"/>
      <c r="E106" s="694"/>
      <c r="F106" s="697" t="s">
        <v>1104</v>
      </c>
      <c r="G106" s="698"/>
      <c r="H106" s="162" t="s">
        <v>1105</v>
      </c>
      <c r="I106" s="163" t="s">
        <v>1155</v>
      </c>
      <c r="J106" s="162" t="s">
        <v>1107</v>
      </c>
      <c r="K106" s="164" t="s">
        <v>1156</v>
      </c>
    </row>
    <row r="107" spans="1:11" ht="19.5">
      <c r="A107" s="695"/>
      <c r="B107" s="695"/>
      <c r="C107" s="695"/>
      <c r="D107" s="695"/>
      <c r="E107" s="696"/>
      <c r="F107" s="165" t="s">
        <v>1109</v>
      </c>
      <c r="G107" s="165" t="s">
        <v>1110</v>
      </c>
      <c r="H107" s="165" t="s">
        <v>1109</v>
      </c>
      <c r="I107" s="165" t="s">
        <v>1110</v>
      </c>
      <c r="J107" s="165" t="s">
        <v>1109</v>
      </c>
      <c r="K107" s="161" t="s">
        <v>1110</v>
      </c>
    </row>
    <row r="108" spans="1:11" ht="17.25">
      <c r="A108" s="143"/>
      <c r="B108" s="143"/>
      <c r="C108" s="144" t="s">
        <v>1172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1173</v>
      </c>
      <c r="E109" s="143"/>
      <c r="F109" s="142">
        <f t="shared" si="8"/>
        <v>0</v>
      </c>
      <c r="G109" s="142">
        <f t="shared" si="8"/>
        <v>0</v>
      </c>
      <c r="H109" s="142"/>
      <c r="I109" s="142"/>
      <c r="J109" s="142"/>
      <c r="K109" s="145"/>
    </row>
    <row r="110" spans="1:11" ht="17.25">
      <c r="A110" s="143"/>
      <c r="B110" s="143"/>
      <c r="C110" s="144"/>
      <c r="D110" s="143" t="s">
        <v>1174</v>
      </c>
      <c r="E110" s="143"/>
      <c r="F110" s="142">
        <f t="shared" si="8"/>
        <v>0</v>
      </c>
      <c r="G110" s="142">
        <f t="shared" si="8"/>
        <v>0</v>
      </c>
      <c r="H110" s="142"/>
      <c r="I110" s="142"/>
      <c r="J110" s="142"/>
      <c r="K110" s="145"/>
    </row>
    <row r="111" spans="1:11" ht="17.25">
      <c r="A111" s="143"/>
      <c r="B111" s="143"/>
      <c r="C111" s="144"/>
      <c r="D111" s="143" t="s">
        <v>1175</v>
      </c>
      <c r="E111" s="143"/>
      <c r="F111" s="142">
        <f t="shared" si="8"/>
        <v>0</v>
      </c>
      <c r="G111" s="142">
        <f t="shared" si="8"/>
        <v>0</v>
      </c>
      <c r="H111" s="142"/>
      <c r="I111" s="142"/>
      <c r="J111" s="142"/>
      <c r="K111" s="145"/>
    </row>
    <row r="112" spans="1:11" ht="17.25">
      <c r="A112" s="143"/>
      <c r="B112" s="143"/>
      <c r="C112" s="144"/>
      <c r="D112" s="143" t="s">
        <v>1176</v>
      </c>
      <c r="E112" s="143"/>
      <c r="F112" s="142"/>
      <c r="G112" s="142"/>
      <c r="H112" s="142"/>
      <c r="I112" s="142"/>
      <c r="J112" s="142"/>
      <c r="K112" s="145"/>
    </row>
    <row r="113" spans="1:11" ht="17.25">
      <c r="A113" s="143"/>
      <c r="B113" s="143"/>
      <c r="C113" s="144"/>
      <c r="D113" s="143" t="s">
        <v>1177</v>
      </c>
      <c r="E113" s="143"/>
      <c r="F113" s="142"/>
      <c r="G113" s="142"/>
      <c r="H113" s="142"/>
      <c r="I113" s="142"/>
      <c r="J113" s="142"/>
      <c r="K113" s="145"/>
    </row>
    <row r="114" spans="1:11" ht="17.25">
      <c r="A114" s="143"/>
      <c r="B114" s="143"/>
      <c r="C114" s="143" t="s">
        <v>1178</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1179</v>
      </c>
      <c r="E115" s="143"/>
      <c r="F115" s="142">
        <f t="shared" si="9"/>
        <v>0</v>
      </c>
      <c r="G115" s="142">
        <f t="shared" si="9"/>
        <v>0</v>
      </c>
      <c r="H115" s="142"/>
      <c r="I115" s="142"/>
      <c r="J115" s="142"/>
      <c r="K115" s="145"/>
    </row>
    <row r="116" spans="1:11" ht="17.25">
      <c r="A116" s="143"/>
      <c r="B116" s="143"/>
      <c r="C116" s="143"/>
      <c r="D116" s="143" t="s">
        <v>1180</v>
      </c>
      <c r="E116" s="143"/>
      <c r="F116" s="142">
        <f t="shared" si="9"/>
        <v>0</v>
      </c>
      <c r="G116" s="142">
        <f t="shared" si="9"/>
        <v>0</v>
      </c>
      <c r="H116" s="142">
        <v>0</v>
      </c>
      <c r="I116" s="142">
        <v>0</v>
      </c>
      <c r="J116" s="142"/>
      <c r="K116" s="145"/>
    </row>
    <row r="117" spans="1:11" ht="17.25">
      <c r="A117" s="143"/>
      <c r="B117" s="143"/>
      <c r="C117" s="143" t="s">
        <v>1191</v>
      </c>
      <c r="D117" s="143"/>
      <c r="E117" s="143"/>
      <c r="F117" s="142">
        <f t="shared" si="9"/>
        <v>0</v>
      </c>
      <c r="G117" s="142">
        <f t="shared" si="9"/>
        <v>0</v>
      </c>
      <c r="H117" s="142">
        <v>0</v>
      </c>
      <c r="I117" s="142">
        <v>0</v>
      </c>
      <c r="J117" s="142"/>
      <c r="K117" s="145"/>
    </row>
    <row r="118" spans="1:11" ht="17.25">
      <c r="A118" s="143"/>
      <c r="B118" s="147" t="s">
        <v>1144</v>
      </c>
      <c r="C118" s="143"/>
      <c r="D118" s="143"/>
      <c r="E118" s="143"/>
      <c r="F118" s="142">
        <f t="shared" si="9"/>
        <v>15764194</v>
      </c>
      <c r="G118" s="142">
        <f t="shared" si="9"/>
        <v>87139596</v>
      </c>
      <c r="H118" s="142">
        <f>H56+H91</f>
        <v>11847437</v>
      </c>
      <c r="I118" s="142">
        <f>I56+I91</f>
        <v>47435298</v>
      </c>
      <c r="J118" s="142">
        <f>J56+J91</f>
        <v>3916757</v>
      </c>
      <c r="K118" s="142">
        <f>K56+K91</f>
        <v>39704298</v>
      </c>
    </row>
    <row r="119" spans="1:11" ht="17.25">
      <c r="A119" s="143"/>
      <c r="B119" s="143" t="s">
        <v>1192</v>
      </c>
      <c r="C119" s="143"/>
      <c r="D119" s="143"/>
      <c r="E119" s="143"/>
      <c r="F119" s="142"/>
      <c r="G119" s="142"/>
      <c r="H119" s="148"/>
      <c r="I119" s="149"/>
      <c r="J119" s="149"/>
      <c r="K119" s="150"/>
    </row>
    <row r="120" spans="1:11" ht="17.25">
      <c r="A120" s="143"/>
      <c r="B120" s="143" t="s">
        <v>1193</v>
      </c>
      <c r="C120" s="143"/>
      <c r="D120" s="143"/>
      <c r="E120" s="143"/>
      <c r="F120" s="142">
        <f>H120+J120</f>
        <v>0</v>
      </c>
      <c r="G120" s="142">
        <f>I120+K120</f>
        <v>40000</v>
      </c>
      <c r="H120" s="151">
        <v>0</v>
      </c>
      <c r="I120" s="152">
        <v>40000</v>
      </c>
      <c r="J120" s="152"/>
      <c r="K120" s="153"/>
    </row>
    <row r="121" spans="1:11" ht="17.25">
      <c r="A121" s="143"/>
      <c r="B121" s="143" t="s">
        <v>1194</v>
      </c>
      <c r="C121" s="143"/>
      <c r="D121" s="143"/>
      <c r="E121" s="143"/>
      <c r="F121" s="142"/>
      <c r="G121" s="142"/>
      <c r="H121" s="151"/>
      <c r="I121" s="152"/>
      <c r="J121" s="152"/>
      <c r="K121" s="153"/>
    </row>
    <row r="122" spans="1:11" ht="17.25">
      <c r="A122" s="143"/>
      <c r="B122" s="143" t="s">
        <v>1195</v>
      </c>
      <c r="C122" s="143"/>
      <c r="D122" s="143"/>
      <c r="E122" s="143"/>
      <c r="F122" s="142">
        <f>H122+J122</f>
        <v>464</v>
      </c>
      <c r="G122" s="142">
        <f>I122+K122</f>
        <v>464</v>
      </c>
      <c r="H122" s="151">
        <v>464</v>
      </c>
      <c r="I122" s="152">
        <v>464</v>
      </c>
      <c r="J122" s="152"/>
      <c r="K122" s="153"/>
    </row>
    <row r="123" spans="1:11" ht="17.25">
      <c r="A123" s="167"/>
      <c r="B123" s="143" t="s">
        <v>1191</v>
      </c>
      <c r="C123" s="167"/>
      <c r="D123" s="167"/>
      <c r="E123" s="167"/>
      <c r="F123" s="142"/>
      <c r="G123" s="142"/>
      <c r="H123" s="151"/>
      <c r="I123" s="152"/>
      <c r="J123" s="152"/>
      <c r="K123" s="153"/>
    </row>
    <row r="124" spans="1:11" ht="17.25">
      <c r="A124" s="143"/>
      <c r="B124" s="143" t="s">
        <v>1196</v>
      </c>
      <c r="C124" s="143"/>
      <c r="D124" s="143"/>
      <c r="E124" s="143"/>
      <c r="F124" s="142"/>
      <c r="G124" s="142"/>
      <c r="H124" s="151"/>
      <c r="I124" s="152"/>
      <c r="J124" s="152"/>
      <c r="K124" s="153"/>
    </row>
    <row r="125" spans="1:11" ht="17.25">
      <c r="A125" s="143" t="s">
        <v>1197</v>
      </c>
      <c r="B125" s="143"/>
      <c r="C125" s="143"/>
      <c r="D125" s="143"/>
      <c r="E125" s="143"/>
      <c r="F125" s="142"/>
      <c r="G125" s="142"/>
      <c r="H125" s="151"/>
      <c r="I125" s="152"/>
      <c r="J125" s="152"/>
      <c r="K125" s="153"/>
    </row>
    <row r="126" spans="1:11" ht="17.25">
      <c r="A126" s="143"/>
      <c r="B126" s="143" t="s">
        <v>1198</v>
      </c>
      <c r="C126" s="143"/>
      <c r="D126" s="143"/>
      <c r="E126" s="143"/>
      <c r="F126" s="142"/>
      <c r="G126" s="142"/>
      <c r="H126" s="151"/>
      <c r="I126" s="152"/>
      <c r="J126" s="152"/>
      <c r="K126" s="153"/>
    </row>
    <row r="127" spans="1:11" ht="17.25">
      <c r="A127" s="147" t="s">
        <v>1199</v>
      </c>
      <c r="B127" s="143"/>
      <c r="C127" s="143"/>
      <c r="D127" s="143"/>
      <c r="E127" s="168"/>
      <c r="F127" s="142">
        <f>F118+F119+F120+F121+F122+F123+F124+F125</f>
        <v>15764658</v>
      </c>
      <c r="G127" s="142">
        <f>G118+G119+G120+G121+G122+G123+G124+G125</f>
        <v>87180060</v>
      </c>
      <c r="H127" s="151"/>
      <c r="I127" s="152"/>
      <c r="J127" s="152"/>
      <c r="K127" s="153"/>
    </row>
    <row r="128" spans="1:11" ht="17.25">
      <c r="A128" s="143" t="s">
        <v>1200</v>
      </c>
      <c r="B128" s="143"/>
      <c r="C128" s="143"/>
      <c r="D128" s="143"/>
      <c r="E128" s="169"/>
      <c r="F128" s="142">
        <f>F53-F127</f>
        <v>171873131</v>
      </c>
      <c r="G128" s="142"/>
      <c r="H128" s="151"/>
      <c r="I128" s="152"/>
      <c r="J128" s="152"/>
      <c r="K128" s="153"/>
    </row>
    <row r="129" spans="1:11" ht="17.25">
      <c r="A129" s="143" t="s">
        <v>1201</v>
      </c>
      <c r="B129" s="143"/>
      <c r="C129" s="143"/>
      <c r="D129" s="143"/>
      <c r="E129" s="143"/>
      <c r="F129" s="142">
        <f>F127+F128</f>
        <v>187637789</v>
      </c>
      <c r="G129" s="142"/>
      <c r="H129" s="151"/>
      <c r="I129" s="152"/>
      <c r="J129" s="152"/>
      <c r="K129" s="153"/>
    </row>
    <row r="130" spans="1:11" ht="17.25">
      <c r="A130" s="143" t="s">
        <v>1202</v>
      </c>
      <c r="B130" s="143"/>
      <c r="C130" s="143"/>
      <c r="D130" s="143"/>
      <c r="E130" s="143"/>
      <c r="F130" s="157">
        <v>2707885</v>
      </c>
      <c r="G130" s="142"/>
      <c r="H130" s="170"/>
      <c r="I130" s="152"/>
      <c r="J130" s="152"/>
      <c r="K130" s="153"/>
    </row>
    <row r="131" spans="1:11" ht="17.25">
      <c r="A131" s="147" t="s">
        <v>1203</v>
      </c>
      <c r="B131" s="143"/>
      <c r="C131" s="143"/>
      <c r="D131" s="143"/>
      <c r="E131" s="143"/>
      <c r="F131" s="157">
        <f>F128+F130</f>
        <v>174581016</v>
      </c>
      <c r="G131" s="142"/>
      <c r="H131" s="171"/>
      <c r="I131" s="159"/>
      <c r="J131" s="159"/>
      <c r="K131" s="160"/>
    </row>
    <row r="132" spans="1:11" ht="17.25">
      <c r="A132" s="140" t="s">
        <v>1204</v>
      </c>
      <c r="B132" s="140"/>
      <c r="C132" s="140"/>
      <c r="D132" s="140"/>
      <c r="E132" s="140" t="s">
        <v>1205</v>
      </c>
      <c r="F132" s="687" t="s">
        <v>1206</v>
      </c>
      <c r="G132" s="688"/>
      <c r="H132" s="172" t="s">
        <v>1207</v>
      </c>
      <c r="I132" s="172"/>
      <c r="J132" s="689" t="s">
        <v>1705</v>
      </c>
      <c r="K132" s="689"/>
    </row>
    <row r="133" spans="1:11" ht="17.25">
      <c r="A133" s="140"/>
      <c r="B133" s="140"/>
      <c r="C133" s="140"/>
      <c r="D133" s="140"/>
      <c r="E133" s="140"/>
      <c r="F133" s="690" t="s">
        <v>1209</v>
      </c>
      <c r="G133" s="691"/>
      <c r="H133" s="172"/>
      <c r="I133" s="172"/>
      <c r="J133" s="172"/>
      <c r="K133" s="172"/>
    </row>
    <row r="134" spans="1:11" ht="17.25">
      <c r="A134" s="140" t="s">
        <v>1210</v>
      </c>
    </row>
    <row r="135" spans="1:11" ht="17.25">
      <c r="A135" s="140" t="s">
        <v>1211</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503A6FE2-C656-4FBF-982B-7FFD43965A65}"/>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48332-6824-4CA4-B1B3-8F57B88F6F3B}">
  <dimension ref="A1:L135"/>
  <sheetViews>
    <sheetView workbookViewId="0">
      <selection activeCell="L1" sqref="L1"/>
    </sheetView>
  </sheetViews>
  <sheetFormatPr defaultRowHeight="16.5"/>
  <cols>
    <col min="1" max="3" width="3" style="174" customWidth="1"/>
    <col min="4" max="4" width="17.5" style="174" customWidth="1"/>
    <col min="5" max="5" width="17.375" style="174" customWidth="1"/>
    <col min="6" max="6" width="18" style="173" customWidth="1"/>
    <col min="7" max="7" width="22.125" style="173" customWidth="1"/>
    <col min="8" max="8" width="18" style="173" customWidth="1"/>
    <col min="9" max="9" width="22.125" style="173" customWidth="1"/>
    <col min="10" max="10" width="17.875" style="173" customWidth="1"/>
    <col min="11" max="11" width="26.125" style="173" customWidth="1"/>
    <col min="12" max="12" width="14.875" customWidth="1"/>
  </cols>
  <sheetData>
    <row r="1" spans="1:12" ht="19.5">
      <c r="A1" s="701" t="s">
        <v>1092</v>
      </c>
      <c r="B1" s="701"/>
      <c r="C1" s="701"/>
      <c r="D1" s="701"/>
      <c r="E1" s="124"/>
      <c r="F1" s="125"/>
      <c r="G1" s="125"/>
      <c r="H1" s="125"/>
      <c r="I1" s="125"/>
      <c r="J1" s="126" t="s">
        <v>1093</v>
      </c>
      <c r="K1" s="127" t="s">
        <v>1094</v>
      </c>
      <c r="L1" s="1" t="s">
        <v>13</v>
      </c>
    </row>
    <row r="2" spans="1:12" ht="19.5">
      <c r="A2" s="702" t="s">
        <v>1095</v>
      </c>
      <c r="B2" s="702"/>
      <c r="C2" s="702"/>
      <c r="D2" s="702"/>
      <c r="E2" s="128" t="s">
        <v>1096</v>
      </c>
      <c r="F2" s="129"/>
      <c r="G2" s="129"/>
      <c r="H2" s="129"/>
      <c r="I2" s="129"/>
      <c r="J2" s="126" t="s">
        <v>1097</v>
      </c>
      <c r="K2" s="130" t="s">
        <v>1098</v>
      </c>
    </row>
    <row r="3" spans="1:12" ht="32.25">
      <c r="A3" s="703" t="s">
        <v>1099</v>
      </c>
      <c r="B3" s="704"/>
      <c r="C3" s="704"/>
      <c r="D3" s="704"/>
      <c r="E3" s="704"/>
      <c r="F3" s="704"/>
      <c r="G3" s="704"/>
      <c r="H3" s="704"/>
      <c r="I3" s="704"/>
      <c r="J3" s="704"/>
      <c r="K3" s="704"/>
    </row>
    <row r="4" spans="1:12" ht="19.5">
      <c r="A4" s="131"/>
      <c r="B4" s="131"/>
      <c r="C4" s="131"/>
      <c r="D4" s="131"/>
      <c r="E4" s="132" t="s">
        <v>1100</v>
      </c>
      <c r="F4" s="133"/>
      <c r="G4" s="134" t="s">
        <v>1825</v>
      </c>
      <c r="H4" s="125"/>
      <c r="I4" s="133"/>
      <c r="J4" s="133"/>
      <c r="K4" s="135" t="s">
        <v>1102</v>
      </c>
    </row>
    <row r="5" spans="1:12" ht="19.5">
      <c r="A5" s="692" t="s">
        <v>1103</v>
      </c>
      <c r="B5" s="693"/>
      <c r="C5" s="693"/>
      <c r="D5" s="693"/>
      <c r="E5" s="694"/>
      <c r="F5" s="699" t="s">
        <v>1104</v>
      </c>
      <c r="G5" s="700"/>
      <c r="H5" s="137" t="s">
        <v>1105</v>
      </c>
      <c r="I5" s="138" t="s">
        <v>1106</v>
      </c>
      <c r="J5" s="137" t="s">
        <v>1107</v>
      </c>
      <c r="K5" s="139" t="s">
        <v>1108</v>
      </c>
    </row>
    <row r="6" spans="1:12" ht="19.5">
      <c r="A6" s="695"/>
      <c r="B6" s="695"/>
      <c r="C6" s="695"/>
      <c r="D6" s="695"/>
      <c r="E6" s="696"/>
      <c r="F6" s="126" t="s">
        <v>1109</v>
      </c>
      <c r="G6" s="126" t="s">
        <v>1110</v>
      </c>
      <c r="H6" s="126" t="s">
        <v>1109</v>
      </c>
      <c r="I6" s="126" t="s">
        <v>1110</v>
      </c>
      <c r="J6" s="126" t="s">
        <v>1109</v>
      </c>
      <c r="K6" s="136" t="s">
        <v>1110</v>
      </c>
    </row>
    <row r="7" spans="1:12" ht="17.25">
      <c r="A7" s="140"/>
      <c r="B7" s="141" t="s">
        <v>1111</v>
      </c>
      <c r="C7" s="140"/>
      <c r="D7" s="140"/>
      <c r="E7" s="140"/>
      <c r="F7" s="142">
        <f t="shared" ref="F7:G13" si="0">H7+J7</f>
        <v>24451376</v>
      </c>
      <c r="G7" s="142">
        <f t="shared" si="0"/>
        <v>99998226</v>
      </c>
      <c r="H7" s="142">
        <f>H8+H18+H19+H20+H21+H22+H25+H31+H34+H35+H36</f>
        <v>19702350</v>
      </c>
      <c r="I7" s="142">
        <f>I8+I18+I19+I20+I21+I22+I25+I31+I34+I35+I36</f>
        <v>78352358</v>
      </c>
      <c r="J7" s="142">
        <f>J8+J18+J19+J20+J21+J22+J25+J31+J34+J35+J36</f>
        <v>4749026</v>
      </c>
      <c r="K7" s="142">
        <f>K8+K18+K19+K20+K21+K22+K25+K31+K34+K35+K36</f>
        <v>21645868</v>
      </c>
    </row>
    <row r="8" spans="1:12" ht="17.25">
      <c r="A8" s="143"/>
      <c r="B8" s="143"/>
      <c r="C8" s="144" t="s">
        <v>1112</v>
      </c>
      <c r="D8" s="143"/>
      <c r="E8" s="143"/>
      <c r="F8" s="142">
        <f t="shared" si="0"/>
        <v>11552149</v>
      </c>
      <c r="G8" s="142">
        <f t="shared" si="0"/>
        <v>46475879</v>
      </c>
      <c r="H8" s="142">
        <f>H9+H10+H11+H12+H13+H16+H17</f>
        <v>11552149</v>
      </c>
      <c r="I8" s="142">
        <f>I9+I10+I11+I12+I13+I16+I17</f>
        <v>46475879</v>
      </c>
      <c r="J8" s="142">
        <f>J9+J10+J11+J12+J13+J16+J17</f>
        <v>0</v>
      </c>
      <c r="K8" s="142">
        <f>K9+K10+K11+K12+K13+K16+K17</f>
        <v>0</v>
      </c>
    </row>
    <row r="9" spans="1:12" ht="17.25">
      <c r="A9" s="143"/>
      <c r="B9" s="143"/>
      <c r="C9" s="144"/>
      <c r="D9" s="143" t="s">
        <v>1113</v>
      </c>
      <c r="E9" s="140"/>
      <c r="F9" s="142">
        <f t="shared" si="0"/>
        <v>1187</v>
      </c>
      <c r="G9" s="142">
        <f t="shared" si="0"/>
        <v>40432</v>
      </c>
      <c r="H9" s="142">
        <v>1187</v>
      </c>
      <c r="I9" s="142">
        <v>40432</v>
      </c>
      <c r="J9" s="142"/>
      <c r="K9" s="145"/>
    </row>
    <row r="10" spans="1:12" ht="17.25">
      <c r="A10" s="143"/>
      <c r="B10" s="143"/>
      <c r="C10" s="144"/>
      <c r="D10" s="143" t="s">
        <v>1114</v>
      </c>
      <c r="E10" s="143"/>
      <c r="F10" s="142">
        <f t="shared" si="0"/>
        <v>167414</v>
      </c>
      <c r="G10" s="142">
        <f t="shared" si="0"/>
        <v>303566</v>
      </c>
      <c r="H10" s="142">
        <v>167414</v>
      </c>
      <c r="I10" s="142">
        <v>303566</v>
      </c>
      <c r="J10" s="142"/>
      <c r="K10" s="145"/>
    </row>
    <row r="11" spans="1:12" ht="17.25">
      <c r="A11" s="143"/>
      <c r="B11" s="143"/>
      <c r="C11" s="144"/>
      <c r="D11" s="143" t="s">
        <v>1115</v>
      </c>
      <c r="E11" s="143"/>
      <c r="F11" s="142">
        <f t="shared" si="0"/>
        <v>14114</v>
      </c>
      <c r="G11" s="142">
        <f t="shared" si="0"/>
        <v>50873</v>
      </c>
      <c r="H11" s="142">
        <v>14114</v>
      </c>
      <c r="I11" s="142">
        <v>50873</v>
      </c>
      <c r="J11" s="142"/>
      <c r="K11" s="145"/>
    </row>
    <row r="12" spans="1:12" ht="17.25">
      <c r="A12" s="143"/>
      <c r="B12" s="143"/>
      <c r="C12" s="144"/>
      <c r="D12" s="143" t="s">
        <v>1116</v>
      </c>
      <c r="E12" s="143"/>
      <c r="F12" s="142">
        <f t="shared" si="0"/>
        <v>0</v>
      </c>
      <c r="G12" s="142">
        <f t="shared" si="0"/>
        <v>256706</v>
      </c>
      <c r="H12" s="142">
        <v>0</v>
      </c>
      <c r="I12" s="142">
        <v>256706</v>
      </c>
      <c r="J12" s="142"/>
      <c r="K12" s="145"/>
    </row>
    <row r="13" spans="1:12" ht="17.25">
      <c r="A13" s="143"/>
      <c r="B13" s="143"/>
      <c r="C13" s="144"/>
      <c r="D13" s="143" t="s">
        <v>1117</v>
      </c>
      <c r="E13" s="143"/>
      <c r="F13" s="142">
        <f t="shared" si="0"/>
        <v>31980</v>
      </c>
      <c r="G13" s="142">
        <f t="shared" si="0"/>
        <v>150028</v>
      </c>
      <c r="H13" s="142">
        <f>SUM(H14:H15)</f>
        <v>31980</v>
      </c>
      <c r="I13" s="142">
        <f>SUM(I14:I15)</f>
        <v>150028</v>
      </c>
      <c r="J13" s="142">
        <f>SUM(J14:J15)</f>
        <v>0</v>
      </c>
      <c r="K13" s="142">
        <f>SUM(K14:K15)</f>
        <v>0</v>
      </c>
    </row>
    <row r="14" spans="1:12" ht="17.25">
      <c r="A14" s="143"/>
      <c r="B14" s="143"/>
      <c r="C14" s="144"/>
      <c r="D14" s="143"/>
      <c r="E14" s="143" t="s">
        <v>1118</v>
      </c>
      <c r="F14" s="142"/>
      <c r="G14" s="142"/>
      <c r="H14" s="142"/>
      <c r="I14" s="142"/>
      <c r="J14" s="142"/>
      <c r="K14" s="145"/>
    </row>
    <row r="15" spans="1:12" ht="17.25">
      <c r="A15" s="143"/>
      <c r="B15" s="143"/>
      <c r="C15" s="144"/>
      <c r="D15" s="143"/>
      <c r="E15" s="143" t="s">
        <v>1119</v>
      </c>
      <c r="F15" s="142">
        <f>H15+J15</f>
        <v>31980</v>
      </c>
      <c r="G15" s="142">
        <f>I15+K15</f>
        <v>150028</v>
      </c>
      <c r="H15" s="142">
        <v>31980</v>
      </c>
      <c r="I15" s="142">
        <v>150028</v>
      </c>
      <c r="J15" s="142"/>
      <c r="K15" s="145"/>
    </row>
    <row r="16" spans="1:12" ht="17.25">
      <c r="A16" s="143"/>
      <c r="B16" s="143"/>
      <c r="C16" s="144"/>
      <c r="D16" s="143" t="s">
        <v>1120</v>
      </c>
      <c r="E16" s="143"/>
      <c r="F16" s="142">
        <f>H16+J16</f>
        <v>11337454</v>
      </c>
      <c r="G16" s="142">
        <f>I16+K16</f>
        <v>45674274</v>
      </c>
      <c r="H16" s="142">
        <v>11337454</v>
      </c>
      <c r="I16" s="142">
        <v>45674274</v>
      </c>
      <c r="J16" s="142"/>
      <c r="K16" s="145"/>
    </row>
    <row r="17" spans="1:11" ht="17.25">
      <c r="A17" s="143"/>
      <c r="B17" s="143"/>
      <c r="C17" s="144"/>
      <c r="D17" s="143" t="s">
        <v>1121</v>
      </c>
      <c r="E17" s="143"/>
      <c r="F17" s="142"/>
      <c r="G17" s="142"/>
      <c r="H17" s="142"/>
      <c r="I17" s="142"/>
      <c r="J17" s="142"/>
      <c r="K17" s="145"/>
    </row>
    <row r="18" spans="1:11" ht="17.25">
      <c r="A18" s="143"/>
      <c r="B18" s="143"/>
      <c r="C18" s="146" t="s">
        <v>1122</v>
      </c>
      <c r="D18" s="143"/>
      <c r="E18" s="143"/>
      <c r="F18" s="142"/>
      <c r="G18" s="142"/>
      <c r="H18" s="142"/>
      <c r="I18" s="142"/>
      <c r="J18" s="142"/>
      <c r="K18" s="145"/>
    </row>
    <row r="19" spans="1:11" ht="17.25">
      <c r="A19" s="143"/>
      <c r="B19" s="143"/>
      <c r="C19" s="146" t="s">
        <v>1123</v>
      </c>
      <c r="D19" s="143"/>
      <c r="E19" s="143"/>
      <c r="F19" s="142">
        <f>H19+J19</f>
        <v>32099</v>
      </c>
      <c r="G19" s="142">
        <f>I19+K19</f>
        <v>34318</v>
      </c>
      <c r="H19" s="142">
        <v>32099</v>
      </c>
      <c r="I19" s="142">
        <v>34318</v>
      </c>
      <c r="J19" s="142"/>
      <c r="K19" s="145"/>
    </row>
    <row r="20" spans="1:11" ht="17.25">
      <c r="A20" s="143"/>
      <c r="B20" s="143"/>
      <c r="C20" s="146" t="s">
        <v>1124</v>
      </c>
      <c r="D20" s="143"/>
      <c r="E20" s="143"/>
      <c r="F20" s="142">
        <f>H20+J20</f>
        <v>7512514</v>
      </c>
      <c r="G20" s="142">
        <f>I20+K20</f>
        <v>10456905</v>
      </c>
      <c r="H20" s="142">
        <v>7512514</v>
      </c>
      <c r="I20" s="142">
        <v>10456905</v>
      </c>
      <c r="J20" s="142"/>
      <c r="K20" s="145"/>
    </row>
    <row r="21" spans="1:11" ht="17.25">
      <c r="A21" s="143"/>
      <c r="B21" s="143"/>
      <c r="C21" s="146" t="s">
        <v>1125</v>
      </c>
      <c r="D21" s="143"/>
      <c r="E21" s="143"/>
      <c r="F21" s="142"/>
      <c r="G21" s="142"/>
      <c r="H21" s="142"/>
      <c r="I21" s="142"/>
      <c r="J21" s="142"/>
      <c r="K21" s="145"/>
    </row>
    <row r="22" spans="1:11" ht="17.25">
      <c r="A22" s="143"/>
      <c r="B22" s="143"/>
      <c r="C22" s="146" t="s">
        <v>1126</v>
      </c>
      <c r="D22" s="143"/>
      <c r="E22" s="143"/>
      <c r="F22" s="142">
        <f t="shared" ref="F22:G24" si="1">H22+J22</f>
        <v>520621</v>
      </c>
      <c r="G22" s="142">
        <f t="shared" si="1"/>
        <v>4888388</v>
      </c>
      <c r="H22" s="142">
        <f>SUM(H23:H24)</f>
        <v>520621</v>
      </c>
      <c r="I22" s="142">
        <f>SUM(I23:I24)</f>
        <v>4888388</v>
      </c>
      <c r="J22" s="142">
        <f>SUM(J23:J24)</f>
        <v>0</v>
      </c>
      <c r="K22" s="142">
        <f>SUM(K23:K24)</f>
        <v>0</v>
      </c>
    </row>
    <row r="23" spans="1:11" ht="17.25">
      <c r="A23" s="143"/>
      <c r="B23" s="143"/>
      <c r="C23" s="140"/>
      <c r="D23" s="146" t="s">
        <v>1127</v>
      </c>
      <c r="E23" s="143"/>
      <c r="F23" s="142">
        <f t="shared" si="1"/>
        <v>493739</v>
      </c>
      <c r="G23" s="142">
        <f t="shared" si="1"/>
        <v>4752549</v>
      </c>
      <c r="H23" s="142">
        <v>493739</v>
      </c>
      <c r="I23" s="142">
        <v>4752549</v>
      </c>
      <c r="J23" s="142"/>
      <c r="K23" s="145"/>
    </row>
    <row r="24" spans="1:11" ht="17.25">
      <c r="A24" s="143"/>
      <c r="B24" s="143"/>
      <c r="C24" s="143"/>
      <c r="D24" s="143" t="s">
        <v>1128</v>
      </c>
      <c r="E24" s="143"/>
      <c r="F24" s="142">
        <f t="shared" si="1"/>
        <v>26882</v>
      </c>
      <c r="G24" s="142">
        <f t="shared" si="1"/>
        <v>135839</v>
      </c>
      <c r="H24" s="142">
        <v>26882</v>
      </c>
      <c r="I24" s="142">
        <v>135839</v>
      </c>
      <c r="J24" s="142"/>
      <c r="K24" s="145"/>
    </row>
    <row r="25" spans="1:11" ht="17.25">
      <c r="A25" s="143"/>
      <c r="B25" s="143"/>
      <c r="C25" s="143" t="s">
        <v>1129</v>
      </c>
      <c r="D25" s="143"/>
      <c r="E25" s="143"/>
      <c r="F25" s="142"/>
      <c r="G25" s="142"/>
      <c r="H25" s="142"/>
      <c r="I25" s="142"/>
      <c r="J25" s="142"/>
      <c r="K25" s="145"/>
    </row>
    <row r="26" spans="1:11" ht="17.25">
      <c r="A26" s="143"/>
      <c r="B26" s="143"/>
      <c r="C26" s="143"/>
      <c r="D26" s="143" t="s">
        <v>1130</v>
      </c>
      <c r="E26" s="143"/>
      <c r="F26" s="142"/>
      <c r="G26" s="142"/>
      <c r="H26" s="142"/>
      <c r="I26" s="142"/>
      <c r="J26" s="142"/>
      <c r="K26" s="145"/>
    </row>
    <row r="27" spans="1:11" ht="17.25">
      <c r="A27" s="143"/>
      <c r="B27" s="143"/>
      <c r="C27" s="143"/>
      <c r="D27" s="143" t="s">
        <v>1131</v>
      </c>
      <c r="E27" s="143"/>
      <c r="F27" s="142"/>
      <c r="G27" s="142"/>
      <c r="H27" s="142"/>
      <c r="I27" s="142"/>
      <c r="J27" s="142"/>
      <c r="K27" s="145"/>
    </row>
    <row r="28" spans="1:11" ht="17.25">
      <c r="A28" s="143"/>
      <c r="B28" s="143"/>
      <c r="C28" s="143"/>
      <c r="D28" s="143" t="s">
        <v>1132</v>
      </c>
      <c r="E28" s="143"/>
      <c r="F28" s="142"/>
      <c r="G28" s="142"/>
      <c r="H28" s="142"/>
      <c r="I28" s="142"/>
      <c r="J28" s="142"/>
      <c r="K28" s="145"/>
    </row>
    <row r="29" spans="1:11" ht="19.5">
      <c r="A29" s="692" t="s">
        <v>1103</v>
      </c>
      <c r="B29" s="693"/>
      <c r="C29" s="693"/>
      <c r="D29" s="693"/>
      <c r="E29" s="694"/>
      <c r="F29" s="699" t="s">
        <v>1104</v>
      </c>
      <c r="G29" s="700"/>
      <c r="H29" s="137" t="s">
        <v>1105</v>
      </c>
      <c r="I29" s="138" t="s">
        <v>1106</v>
      </c>
      <c r="J29" s="137" t="s">
        <v>1107</v>
      </c>
      <c r="K29" s="139" t="s">
        <v>1108</v>
      </c>
    </row>
    <row r="30" spans="1:11" ht="19.5">
      <c r="A30" s="695"/>
      <c r="B30" s="695"/>
      <c r="C30" s="695"/>
      <c r="D30" s="695"/>
      <c r="E30" s="696"/>
      <c r="F30" s="126" t="s">
        <v>1109</v>
      </c>
      <c r="G30" s="126" t="s">
        <v>1110</v>
      </c>
      <c r="H30" s="126" t="s">
        <v>1109</v>
      </c>
      <c r="I30" s="126" t="s">
        <v>1110</v>
      </c>
      <c r="J30" s="126" t="s">
        <v>1109</v>
      </c>
      <c r="K30" s="136" t="s">
        <v>1110</v>
      </c>
    </row>
    <row r="31" spans="1:11" ht="17.25">
      <c r="A31" s="143"/>
      <c r="B31" s="143"/>
      <c r="C31" s="143" t="s">
        <v>1133</v>
      </c>
      <c r="D31" s="143"/>
      <c r="E31" s="143"/>
      <c r="F31" s="142">
        <f>H31+J31</f>
        <v>4480780</v>
      </c>
      <c r="G31" s="142">
        <f>I31+K31</f>
        <v>36360942</v>
      </c>
      <c r="H31" s="142">
        <f>SUM(H32:H33)</f>
        <v>-267118</v>
      </c>
      <c r="I31" s="142">
        <f>SUM(I32:I33)</f>
        <v>14734250</v>
      </c>
      <c r="J31" s="142">
        <f>SUM(J32:J33)</f>
        <v>4747898</v>
      </c>
      <c r="K31" s="142">
        <f>SUM(K32:K33)</f>
        <v>21626692</v>
      </c>
    </row>
    <row r="32" spans="1:11" ht="17.25">
      <c r="A32" s="143"/>
      <c r="B32" s="143"/>
      <c r="C32" s="143"/>
      <c r="D32" s="143" t="s">
        <v>1134</v>
      </c>
      <c r="E32" s="143"/>
      <c r="F32" s="142">
        <f>H32+J32</f>
        <v>4480780</v>
      </c>
      <c r="G32" s="142">
        <f>I32+K32</f>
        <v>36360942</v>
      </c>
      <c r="H32" s="142">
        <v>-267118</v>
      </c>
      <c r="I32" s="142">
        <v>14734250</v>
      </c>
      <c r="J32" s="142">
        <v>4747898</v>
      </c>
      <c r="K32" s="145">
        <v>21626692</v>
      </c>
    </row>
    <row r="33" spans="1:11" ht="17.25">
      <c r="A33" s="143"/>
      <c r="B33" s="143"/>
      <c r="C33" s="143"/>
      <c r="D33" s="143" t="s">
        <v>1135</v>
      </c>
      <c r="E33" s="143"/>
      <c r="F33" s="142"/>
      <c r="G33" s="142"/>
      <c r="H33" s="142"/>
      <c r="I33" s="142"/>
      <c r="J33" s="142"/>
      <c r="K33" s="145"/>
    </row>
    <row r="34" spans="1:11" ht="17.25">
      <c r="A34" s="143"/>
      <c r="B34" s="143"/>
      <c r="C34" s="143" t="s">
        <v>1136</v>
      </c>
      <c r="D34" s="143"/>
      <c r="E34" s="143"/>
      <c r="F34" s="142">
        <f>H34+J34</f>
        <v>299500</v>
      </c>
      <c r="G34" s="142">
        <f>I34+K34</f>
        <v>487970</v>
      </c>
      <c r="H34" s="142">
        <v>299500</v>
      </c>
      <c r="I34" s="142">
        <v>487970</v>
      </c>
      <c r="J34" s="142"/>
      <c r="K34" s="145"/>
    </row>
    <row r="35" spans="1:11" ht="17.25">
      <c r="A35" s="143"/>
      <c r="B35" s="143"/>
      <c r="C35" s="143" t="s">
        <v>1137</v>
      </c>
      <c r="D35" s="143"/>
      <c r="E35" s="143"/>
      <c r="F35" s="142"/>
      <c r="G35" s="142"/>
      <c r="H35" s="142"/>
      <c r="I35" s="142"/>
      <c r="J35" s="142"/>
      <c r="K35" s="145"/>
    </row>
    <row r="36" spans="1:11" ht="17.25">
      <c r="A36" s="143"/>
      <c r="B36" s="143"/>
      <c r="C36" s="143" t="s">
        <v>1138</v>
      </c>
      <c r="D36" s="143"/>
      <c r="E36" s="143"/>
      <c r="F36" s="142">
        <f>H36+J36</f>
        <v>53713</v>
      </c>
      <c r="G36" s="142">
        <f>I36+K36</f>
        <v>1293824</v>
      </c>
      <c r="H36" s="142">
        <v>52585</v>
      </c>
      <c r="I36" s="142">
        <v>1274648</v>
      </c>
      <c r="J36" s="142">
        <v>1128</v>
      </c>
      <c r="K36" s="145">
        <v>19176</v>
      </c>
    </row>
    <row r="37" spans="1:11" ht="17.25">
      <c r="A37" s="143"/>
      <c r="B37" s="143" t="s">
        <v>1139</v>
      </c>
      <c r="C37" s="143"/>
      <c r="D37" s="143"/>
      <c r="E37" s="143"/>
      <c r="F37" s="142"/>
      <c r="G37" s="142"/>
      <c r="H37" s="142"/>
      <c r="I37" s="142"/>
      <c r="J37" s="142"/>
      <c r="K37" s="145"/>
    </row>
    <row r="38" spans="1:11" ht="17.25">
      <c r="A38" s="143"/>
      <c r="B38" s="143"/>
      <c r="C38" s="143" t="s">
        <v>1140</v>
      </c>
      <c r="D38" s="143"/>
      <c r="E38" s="143"/>
      <c r="F38" s="142"/>
      <c r="G38" s="142"/>
      <c r="H38" s="142"/>
      <c r="I38" s="142"/>
      <c r="J38" s="142"/>
      <c r="K38" s="145"/>
    </row>
    <row r="39" spans="1:11" ht="17.25">
      <c r="A39" s="143"/>
      <c r="B39" s="143"/>
      <c r="C39" s="143"/>
      <c r="D39" s="143" t="s">
        <v>1141</v>
      </c>
      <c r="E39" s="143"/>
      <c r="F39" s="142"/>
      <c r="G39" s="142"/>
      <c r="H39" s="142"/>
      <c r="I39" s="142"/>
      <c r="J39" s="142"/>
      <c r="K39" s="145"/>
    </row>
    <row r="40" spans="1:11" ht="17.25">
      <c r="A40" s="143"/>
      <c r="B40" s="143"/>
      <c r="C40" s="143"/>
      <c r="D40" s="143" t="s">
        <v>1142</v>
      </c>
      <c r="E40" s="143"/>
      <c r="F40" s="142"/>
      <c r="G40" s="142"/>
      <c r="H40" s="142"/>
      <c r="I40" s="142"/>
      <c r="J40" s="142"/>
      <c r="K40" s="145"/>
    </row>
    <row r="41" spans="1:11" ht="17.25">
      <c r="A41" s="143"/>
      <c r="B41" s="143"/>
      <c r="C41" s="143"/>
      <c r="D41" s="143" t="s">
        <v>1143</v>
      </c>
      <c r="E41" s="143"/>
      <c r="F41" s="142"/>
      <c r="G41" s="142"/>
      <c r="H41" s="142"/>
      <c r="I41" s="142"/>
      <c r="J41" s="142"/>
      <c r="K41" s="145"/>
    </row>
    <row r="42" spans="1:11" ht="17.25">
      <c r="A42" s="143"/>
      <c r="B42" s="143"/>
      <c r="C42" s="143"/>
      <c r="D42" s="143" t="s">
        <v>1128</v>
      </c>
      <c r="E42" s="143"/>
      <c r="F42" s="142"/>
      <c r="G42" s="142"/>
      <c r="H42" s="142"/>
      <c r="I42" s="142"/>
      <c r="J42" s="142"/>
      <c r="K42" s="145"/>
    </row>
    <row r="43" spans="1:11" ht="17.25">
      <c r="A43" s="143"/>
      <c r="B43" s="147" t="s">
        <v>1144</v>
      </c>
      <c r="C43" s="143"/>
      <c r="D43" s="143"/>
      <c r="E43" s="143"/>
      <c r="F43" s="142">
        <f>H43+J43</f>
        <v>24451376</v>
      </c>
      <c r="G43" s="142">
        <f>I43+K43</f>
        <v>99998226</v>
      </c>
      <c r="H43" s="142">
        <f>H7+H37</f>
        <v>19702350</v>
      </c>
      <c r="I43" s="142">
        <f>I7+I37</f>
        <v>78352358</v>
      </c>
      <c r="J43" s="142">
        <f>J7+J37</f>
        <v>4749026</v>
      </c>
      <c r="K43" s="142">
        <f>K7+K37</f>
        <v>21645868</v>
      </c>
    </row>
    <row r="44" spans="1:11" ht="17.25">
      <c r="A44" s="143"/>
      <c r="B44" s="143" t="s">
        <v>1145</v>
      </c>
      <c r="C44" s="143"/>
      <c r="D44" s="143"/>
      <c r="E44" s="143"/>
      <c r="F44" s="142"/>
      <c r="G44" s="142"/>
      <c r="H44" s="148"/>
      <c r="I44" s="149"/>
      <c r="J44" s="149"/>
      <c r="K44" s="150"/>
    </row>
    <row r="45" spans="1:11" ht="17.25">
      <c r="A45" s="143"/>
      <c r="B45" s="143" t="s">
        <v>1146</v>
      </c>
      <c r="C45" s="143"/>
      <c r="D45" s="143"/>
      <c r="E45" s="143"/>
      <c r="F45" s="142"/>
      <c r="G45" s="142"/>
      <c r="H45" s="151"/>
      <c r="I45" s="152"/>
      <c r="J45" s="152"/>
      <c r="K45" s="153"/>
    </row>
    <row r="46" spans="1:11" ht="17.25">
      <c r="A46" s="143"/>
      <c r="B46" s="143" t="s">
        <v>1147</v>
      </c>
      <c r="C46" s="143"/>
      <c r="D46" s="143"/>
      <c r="E46" s="143"/>
      <c r="F46" s="142"/>
      <c r="G46" s="142"/>
      <c r="H46" s="151"/>
      <c r="I46" s="152"/>
      <c r="J46" s="152"/>
      <c r="K46" s="153"/>
    </row>
    <row r="47" spans="1:11" ht="17.25">
      <c r="A47" s="143"/>
      <c r="B47" s="143" t="s">
        <v>1148</v>
      </c>
      <c r="C47" s="143"/>
      <c r="D47" s="143"/>
      <c r="E47" s="143"/>
      <c r="F47" s="142"/>
      <c r="G47" s="142"/>
      <c r="H47" s="151"/>
      <c r="I47" s="152"/>
      <c r="J47" s="152"/>
      <c r="K47" s="153"/>
    </row>
    <row r="48" spans="1:11" ht="17.25">
      <c r="A48" s="143"/>
      <c r="B48" s="143" t="s">
        <v>1149</v>
      </c>
      <c r="C48" s="143"/>
      <c r="D48" s="143"/>
      <c r="E48" s="143"/>
      <c r="F48" s="142"/>
      <c r="G48" s="142"/>
      <c r="H48" s="151"/>
      <c r="I48" s="152"/>
      <c r="J48" s="152"/>
      <c r="K48" s="153"/>
    </row>
    <row r="49" spans="1:11" ht="17.25">
      <c r="A49" s="143" t="s">
        <v>1150</v>
      </c>
      <c r="B49" s="143"/>
      <c r="C49" s="143"/>
      <c r="D49" s="143"/>
      <c r="E49" s="143"/>
      <c r="F49" s="142"/>
      <c r="G49" s="142"/>
      <c r="H49" s="151"/>
      <c r="I49" s="152"/>
      <c r="J49" s="152"/>
      <c r="K49" s="153"/>
    </row>
    <row r="50" spans="1:11" ht="17.25">
      <c r="A50" s="143"/>
      <c r="B50" s="143" t="s">
        <v>1151</v>
      </c>
      <c r="C50" s="143"/>
      <c r="D50" s="143"/>
      <c r="E50" s="143"/>
      <c r="F50" s="142"/>
      <c r="G50" s="142"/>
      <c r="H50" s="151"/>
      <c r="I50" s="152"/>
      <c r="J50" s="152"/>
      <c r="K50" s="153"/>
    </row>
    <row r="51" spans="1:11" ht="17.25">
      <c r="A51" s="147" t="s">
        <v>1152</v>
      </c>
      <c r="B51" s="143"/>
      <c r="C51" s="143"/>
      <c r="D51" s="143"/>
      <c r="E51" s="154"/>
      <c r="F51" s="142">
        <f>F43+F44+F45+F46+F47+F48+F49</f>
        <v>24451376</v>
      </c>
      <c r="G51" s="142">
        <f>G43+G44+G45+G46+G47+G48+G49</f>
        <v>99998226</v>
      </c>
      <c r="H51" s="151"/>
      <c r="I51" s="151"/>
      <c r="J51" s="151"/>
      <c r="K51" s="151"/>
    </row>
    <row r="52" spans="1:11" ht="17.25">
      <c r="A52" s="147" t="s">
        <v>1153</v>
      </c>
      <c r="B52" s="143"/>
      <c r="C52" s="143"/>
      <c r="D52" s="143"/>
      <c r="E52" s="155"/>
      <c r="F52" s="156">
        <v>171873131</v>
      </c>
      <c r="G52" s="142"/>
      <c r="H52" s="151"/>
      <c r="I52" s="152"/>
      <c r="J52" s="152"/>
      <c r="K52" s="153"/>
    </row>
    <row r="53" spans="1:11" ht="17.25">
      <c r="A53" s="147" t="s">
        <v>1154</v>
      </c>
      <c r="B53" s="143"/>
      <c r="C53" s="143"/>
      <c r="D53" s="143"/>
      <c r="E53" s="155"/>
      <c r="F53" s="157">
        <f>F51+F52</f>
        <v>196324507</v>
      </c>
      <c r="G53" s="157"/>
      <c r="H53" s="158"/>
      <c r="I53" s="159"/>
      <c r="J53" s="159"/>
      <c r="K53" s="160"/>
    </row>
    <row r="54" spans="1:11" ht="19.5">
      <c r="A54" s="692" t="s">
        <v>1103</v>
      </c>
      <c r="B54" s="693"/>
      <c r="C54" s="693"/>
      <c r="D54" s="693"/>
      <c r="E54" s="694"/>
      <c r="F54" s="697" t="s">
        <v>1104</v>
      </c>
      <c r="G54" s="698"/>
      <c r="H54" s="162" t="s">
        <v>1105</v>
      </c>
      <c r="I54" s="163" t="s">
        <v>1155</v>
      </c>
      <c r="J54" s="162" t="s">
        <v>1107</v>
      </c>
      <c r="K54" s="164" t="s">
        <v>1156</v>
      </c>
    </row>
    <row r="55" spans="1:11" ht="19.5">
      <c r="A55" s="695"/>
      <c r="B55" s="695"/>
      <c r="C55" s="695"/>
      <c r="D55" s="695"/>
      <c r="E55" s="696"/>
      <c r="F55" s="165" t="s">
        <v>1109</v>
      </c>
      <c r="G55" s="165" t="s">
        <v>1110</v>
      </c>
      <c r="H55" s="165" t="s">
        <v>1109</v>
      </c>
      <c r="I55" s="165" t="s">
        <v>1110</v>
      </c>
      <c r="J55" s="165" t="s">
        <v>1109</v>
      </c>
      <c r="K55" s="161" t="s">
        <v>1110</v>
      </c>
    </row>
    <row r="56" spans="1:11" ht="17.25">
      <c r="A56" s="143"/>
      <c r="B56" s="144" t="s">
        <v>1157</v>
      </c>
      <c r="C56" s="143"/>
      <c r="D56" s="143"/>
      <c r="E56" s="143"/>
      <c r="F56" s="142">
        <f t="shared" ref="F56:G63" si="2">H56+J56</f>
        <v>11531684</v>
      </c>
      <c r="G56" s="142">
        <f t="shared" si="2"/>
        <v>59382106</v>
      </c>
      <c r="H56" s="142">
        <f>H57+H62+H66+H71+H77+H82+H85+H88+H90</f>
        <v>11531684</v>
      </c>
      <c r="I56" s="142">
        <f>I57+I62+I66+I71+I77+I82+I85+I88+I90</f>
        <v>56940757</v>
      </c>
      <c r="J56" s="142">
        <f>J57+J62+J66+J71+J77+J82+J85+J88+J90</f>
        <v>0</v>
      </c>
      <c r="K56" s="142">
        <f>K57+K62+K66+K71+K77+K82+K85+K88+K90</f>
        <v>2441349</v>
      </c>
    </row>
    <row r="57" spans="1:11" ht="17.25">
      <c r="A57" s="143"/>
      <c r="B57" s="143"/>
      <c r="C57" s="144" t="s">
        <v>1158</v>
      </c>
      <c r="D57" s="143"/>
      <c r="E57" s="143"/>
      <c r="F57" s="142">
        <f t="shared" si="2"/>
        <v>6489329</v>
      </c>
      <c r="G57" s="142">
        <f t="shared" si="2"/>
        <v>32756835</v>
      </c>
      <c r="H57" s="142">
        <f>SUM(H58:H61)</f>
        <v>6489329</v>
      </c>
      <c r="I57" s="142">
        <f>SUM(I58:I61)</f>
        <v>32019002</v>
      </c>
      <c r="J57" s="142">
        <f>SUM(J58:J61)</f>
        <v>0</v>
      </c>
      <c r="K57" s="142">
        <f>SUM(K58:K61)</f>
        <v>737833</v>
      </c>
    </row>
    <row r="58" spans="1:11" ht="17.25">
      <c r="A58" s="143"/>
      <c r="B58" s="143"/>
      <c r="C58" s="144"/>
      <c r="D58" s="143" t="s">
        <v>1159</v>
      </c>
      <c r="E58" s="143"/>
      <c r="F58" s="142">
        <f t="shared" si="2"/>
        <v>1383000</v>
      </c>
      <c r="G58" s="142">
        <f t="shared" si="2"/>
        <v>10006000</v>
      </c>
      <c r="H58" s="142">
        <v>1383000</v>
      </c>
      <c r="I58" s="142">
        <v>10006000</v>
      </c>
      <c r="J58" s="142"/>
      <c r="K58" s="145"/>
    </row>
    <row r="59" spans="1:11" ht="17.25">
      <c r="A59" s="143"/>
      <c r="B59" s="143"/>
      <c r="C59" s="144"/>
      <c r="D59" s="143" t="s">
        <v>1160</v>
      </c>
      <c r="E59" s="143"/>
      <c r="F59" s="142">
        <f t="shared" si="2"/>
        <v>1470949</v>
      </c>
      <c r="G59" s="142">
        <f t="shared" si="2"/>
        <v>5972091</v>
      </c>
      <c r="H59" s="142">
        <v>1470949</v>
      </c>
      <c r="I59" s="142">
        <v>5972091</v>
      </c>
      <c r="J59" s="142"/>
      <c r="K59" s="145"/>
    </row>
    <row r="60" spans="1:11" ht="17.25">
      <c r="A60" s="143"/>
      <c r="B60" s="143"/>
      <c r="C60" s="144"/>
      <c r="D60" s="143" t="s">
        <v>1161</v>
      </c>
      <c r="E60" s="143"/>
      <c r="F60" s="142">
        <f t="shared" si="2"/>
        <v>3514209</v>
      </c>
      <c r="G60" s="142">
        <f t="shared" si="2"/>
        <v>16014963</v>
      </c>
      <c r="H60" s="142">
        <v>3514209</v>
      </c>
      <c r="I60" s="142">
        <v>15277130</v>
      </c>
      <c r="J60" s="142">
        <v>0</v>
      </c>
      <c r="K60" s="145">
        <v>737833</v>
      </c>
    </row>
    <row r="61" spans="1:11" ht="17.25">
      <c r="A61" s="143"/>
      <c r="B61" s="143"/>
      <c r="C61" s="144"/>
      <c r="D61" s="143" t="s">
        <v>1162</v>
      </c>
      <c r="E61" s="143"/>
      <c r="F61" s="142">
        <f t="shared" si="2"/>
        <v>121171</v>
      </c>
      <c r="G61" s="142">
        <f t="shared" si="2"/>
        <v>763781</v>
      </c>
      <c r="H61" s="142">
        <v>121171</v>
      </c>
      <c r="I61" s="142">
        <v>763781</v>
      </c>
      <c r="J61" s="142"/>
      <c r="K61" s="145"/>
    </row>
    <row r="62" spans="1:11" ht="17.25">
      <c r="A62" s="143"/>
      <c r="B62" s="143"/>
      <c r="C62" s="144" t="s">
        <v>1163</v>
      </c>
      <c r="D62" s="143"/>
      <c r="E62" s="143"/>
      <c r="F62" s="142">
        <f t="shared" si="2"/>
        <v>405006</v>
      </c>
      <c r="G62" s="142">
        <f t="shared" si="2"/>
        <v>1762695</v>
      </c>
      <c r="H62" s="142">
        <f>SUM(H63:H65)</f>
        <v>405006</v>
      </c>
      <c r="I62" s="142">
        <f>SUM(I63:I65)</f>
        <v>1662695</v>
      </c>
      <c r="J62" s="142">
        <f>SUM(J63:J65)</f>
        <v>0</v>
      </c>
      <c r="K62" s="142">
        <f>SUM(K63:K65)</f>
        <v>100000</v>
      </c>
    </row>
    <row r="63" spans="1:11" ht="17.25">
      <c r="A63" s="143"/>
      <c r="B63" s="143"/>
      <c r="C63" s="144"/>
      <c r="D63" s="143" t="s">
        <v>1164</v>
      </c>
      <c r="E63" s="143"/>
      <c r="F63" s="142">
        <f t="shared" si="2"/>
        <v>44900</v>
      </c>
      <c r="G63" s="142">
        <f t="shared" si="2"/>
        <v>44900</v>
      </c>
      <c r="H63" s="142">
        <v>44900</v>
      </c>
      <c r="I63" s="142">
        <v>44900</v>
      </c>
      <c r="J63" s="142"/>
      <c r="K63" s="145"/>
    </row>
    <row r="64" spans="1:11" ht="17.25">
      <c r="A64" s="143"/>
      <c r="B64" s="143"/>
      <c r="C64" s="144"/>
      <c r="D64" s="143" t="s">
        <v>1165</v>
      </c>
      <c r="E64" s="143"/>
      <c r="F64" s="142"/>
      <c r="G64" s="142"/>
      <c r="H64" s="142"/>
      <c r="I64" s="142"/>
      <c r="J64" s="142"/>
      <c r="K64" s="145"/>
    </row>
    <row r="65" spans="1:11" ht="17.25">
      <c r="A65" s="143"/>
      <c r="B65" s="143"/>
      <c r="C65" s="144"/>
      <c r="D65" s="143" t="s">
        <v>1166</v>
      </c>
      <c r="E65" s="143"/>
      <c r="F65" s="142">
        <f t="shared" ref="F65:G67" si="3">H65+J65</f>
        <v>360106</v>
      </c>
      <c r="G65" s="142">
        <f t="shared" si="3"/>
        <v>1717795</v>
      </c>
      <c r="H65" s="142">
        <v>360106</v>
      </c>
      <c r="I65" s="142">
        <v>1617795</v>
      </c>
      <c r="J65" s="142">
        <v>0</v>
      </c>
      <c r="K65" s="145">
        <v>100000</v>
      </c>
    </row>
    <row r="66" spans="1:11" ht="17.25">
      <c r="A66" s="143"/>
      <c r="B66" s="143"/>
      <c r="C66" s="144" t="s">
        <v>1167</v>
      </c>
      <c r="D66" s="143"/>
      <c r="E66" s="143"/>
      <c r="F66" s="142">
        <f t="shared" si="3"/>
        <v>2207275</v>
      </c>
      <c r="G66" s="142">
        <f t="shared" si="3"/>
        <v>9719102</v>
      </c>
      <c r="H66" s="142">
        <f>SUM(H67:H70)</f>
        <v>2207275</v>
      </c>
      <c r="I66" s="142">
        <f>SUM(I67:I70)</f>
        <v>9175408</v>
      </c>
      <c r="J66" s="142">
        <f>SUM(J67:J70)</f>
        <v>0</v>
      </c>
      <c r="K66" s="142">
        <f>SUM(K67:K70)</f>
        <v>543694</v>
      </c>
    </row>
    <row r="67" spans="1:11" ht="17.25">
      <c r="A67" s="143"/>
      <c r="B67" s="143"/>
      <c r="C67" s="144"/>
      <c r="D67" s="143" t="s">
        <v>1168</v>
      </c>
      <c r="E67" s="143"/>
      <c r="F67" s="142">
        <f t="shared" si="3"/>
        <v>1144840</v>
      </c>
      <c r="G67" s="142">
        <f t="shared" si="3"/>
        <v>5433612</v>
      </c>
      <c r="H67" s="142">
        <v>1144840</v>
      </c>
      <c r="I67" s="142">
        <v>4889918</v>
      </c>
      <c r="J67" s="142">
        <v>0</v>
      </c>
      <c r="K67" s="145">
        <v>543694</v>
      </c>
    </row>
    <row r="68" spans="1:11" ht="17.25">
      <c r="A68" s="143"/>
      <c r="B68" s="143"/>
      <c r="C68" s="144"/>
      <c r="D68" s="143" t="s">
        <v>1169</v>
      </c>
      <c r="E68" s="143"/>
      <c r="F68" s="142"/>
      <c r="G68" s="142"/>
      <c r="H68" s="142"/>
      <c r="I68" s="142"/>
      <c r="J68" s="142"/>
      <c r="K68" s="145"/>
    </row>
    <row r="69" spans="1:11" ht="17.25">
      <c r="A69" s="143"/>
      <c r="B69" s="143"/>
      <c r="C69" s="144"/>
      <c r="D69" s="143" t="s">
        <v>1170</v>
      </c>
      <c r="E69" s="143"/>
      <c r="F69" s="142">
        <f t="shared" ref="F69:G74" si="4">H69+J69</f>
        <v>335796</v>
      </c>
      <c r="G69" s="142">
        <f t="shared" si="4"/>
        <v>2028113</v>
      </c>
      <c r="H69" s="142">
        <v>335796</v>
      </c>
      <c r="I69" s="142">
        <v>2028113</v>
      </c>
      <c r="J69" s="142"/>
      <c r="K69" s="145"/>
    </row>
    <row r="70" spans="1:11" ht="17.25">
      <c r="A70" s="143"/>
      <c r="B70" s="143"/>
      <c r="C70" s="144"/>
      <c r="D70" s="143" t="s">
        <v>1171</v>
      </c>
      <c r="E70" s="143"/>
      <c r="F70" s="142">
        <f t="shared" si="4"/>
        <v>726639</v>
      </c>
      <c r="G70" s="142">
        <f t="shared" si="4"/>
        <v>2257377</v>
      </c>
      <c r="H70" s="142">
        <v>726639</v>
      </c>
      <c r="I70" s="142">
        <v>2257377</v>
      </c>
      <c r="J70" s="142"/>
      <c r="K70" s="145"/>
    </row>
    <row r="71" spans="1:11" ht="17.25">
      <c r="A71" s="143"/>
      <c r="B71" s="143"/>
      <c r="C71" s="144" t="s">
        <v>1172</v>
      </c>
      <c r="D71" s="143"/>
      <c r="E71" s="143"/>
      <c r="F71" s="142">
        <f t="shared" si="4"/>
        <v>746799</v>
      </c>
      <c r="G71" s="142">
        <f t="shared" si="4"/>
        <v>3691522</v>
      </c>
      <c r="H71" s="142">
        <f>SUM(H72:H76)</f>
        <v>746799</v>
      </c>
      <c r="I71" s="142">
        <f>SUM(I72:I76)</f>
        <v>3691522</v>
      </c>
      <c r="J71" s="142">
        <f>SUM(J72:J76)</f>
        <v>0</v>
      </c>
      <c r="K71" s="142">
        <f>SUM(K72:K76)</f>
        <v>0</v>
      </c>
    </row>
    <row r="72" spans="1:11" ht="17.25">
      <c r="A72" s="143"/>
      <c r="B72" s="143"/>
      <c r="C72" s="144"/>
      <c r="D72" s="143" t="s">
        <v>1173</v>
      </c>
      <c r="E72" s="143"/>
      <c r="F72" s="142">
        <f t="shared" si="4"/>
        <v>400450</v>
      </c>
      <c r="G72" s="142">
        <f t="shared" si="4"/>
        <v>2820162</v>
      </c>
      <c r="H72" s="142">
        <v>400450</v>
      </c>
      <c r="I72" s="142">
        <v>2820162</v>
      </c>
      <c r="J72" s="142"/>
      <c r="K72" s="145"/>
    </row>
    <row r="73" spans="1:11" ht="17.25">
      <c r="A73" s="143"/>
      <c r="B73" s="143"/>
      <c r="C73" s="144"/>
      <c r="D73" s="143" t="s">
        <v>1174</v>
      </c>
      <c r="E73" s="143"/>
      <c r="F73" s="142">
        <f t="shared" si="4"/>
        <v>334528</v>
      </c>
      <c r="G73" s="142">
        <f t="shared" si="4"/>
        <v>859279</v>
      </c>
      <c r="H73" s="142">
        <v>334528</v>
      </c>
      <c r="I73" s="142">
        <v>859279</v>
      </c>
      <c r="J73" s="142"/>
      <c r="K73" s="145"/>
    </row>
    <row r="74" spans="1:11" ht="17.25">
      <c r="A74" s="143"/>
      <c r="B74" s="143"/>
      <c r="C74" s="144"/>
      <c r="D74" s="143" t="s">
        <v>1175</v>
      </c>
      <c r="E74" s="143"/>
      <c r="F74" s="142">
        <f t="shared" si="4"/>
        <v>11821</v>
      </c>
      <c r="G74" s="142">
        <f t="shared" si="4"/>
        <v>12081</v>
      </c>
      <c r="H74" s="142">
        <v>11821</v>
      </c>
      <c r="I74" s="142">
        <v>12081</v>
      </c>
      <c r="J74" s="142"/>
      <c r="K74" s="145"/>
    </row>
    <row r="75" spans="1:11" ht="17.25">
      <c r="A75" s="143"/>
      <c r="B75" s="143"/>
      <c r="C75" s="144"/>
      <c r="D75" s="143" t="s">
        <v>1176</v>
      </c>
      <c r="E75" s="143"/>
      <c r="F75" s="142"/>
      <c r="G75" s="142"/>
      <c r="H75" s="142"/>
      <c r="I75" s="142"/>
      <c r="J75" s="142"/>
      <c r="K75" s="145"/>
    </row>
    <row r="76" spans="1:11" ht="17.25">
      <c r="A76" s="143"/>
      <c r="B76" s="143"/>
      <c r="C76" s="144"/>
      <c r="D76" s="143" t="s">
        <v>1177</v>
      </c>
      <c r="E76" s="143"/>
      <c r="F76" s="142"/>
      <c r="G76" s="142"/>
      <c r="H76" s="142"/>
      <c r="I76" s="142"/>
      <c r="J76" s="142"/>
      <c r="K76" s="145"/>
    </row>
    <row r="77" spans="1:11" ht="17.25">
      <c r="A77" s="143"/>
      <c r="B77" s="143"/>
      <c r="C77" s="143" t="s">
        <v>1178</v>
      </c>
      <c r="D77" s="143"/>
      <c r="E77" s="143"/>
      <c r="F77" s="142">
        <f t="shared" ref="F77:G79" si="5">H77+J77</f>
        <v>1392632</v>
      </c>
      <c r="G77" s="142">
        <f t="shared" si="5"/>
        <v>8717626</v>
      </c>
      <c r="H77" s="142">
        <f>SUM(H78:H79)</f>
        <v>1392632</v>
      </c>
      <c r="I77" s="142">
        <f>SUM(I78:I79)</f>
        <v>7657804</v>
      </c>
      <c r="J77" s="142">
        <f>SUM(J78:J79)</f>
        <v>0</v>
      </c>
      <c r="K77" s="142">
        <f>SUM(K78:K79)</f>
        <v>1059822</v>
      </c>
    </row>
    <row r="78" spans="1:11" ht="17.25">
      <c r="A78" s="143"/>
      <c r="B78" s="143"/>
      <c r="C78" s="143"/>
      <c r="D78" s="143" t="s">
        <v>1179</v>
      </c>
      <c r="E78" s="143"/>
      <c r="F78" s="142">
        <f t="shared" si="5"/>
        <v>58097</v>
      </c>
      <c r="G78" s="142">
        <f t="shared" si="5"/>
        <v>375694</v>
      </c>
      <c r="H78" s="142">
        <v>58097</v>
      </c>
      <c r="I78" s="142">
        <v>375694</v>
      </c>
      <c r="J78" s="142"/>
      <c r="K78" s="145"/>
    </row>
    <row r="79" spans="1:11" ht="17.25">
      <c r="A79" s="143"/>
      <c r="B79" s="143"/>
      <c r="C79" s="143"/>
      <c r="D79" s="143" t="s">
        <v>1180</v>
      </c>
      <c r="E79" s="143"/>
      <c r="F79" s="142">
        <f t="shared" si="5"/>
        <v>1334535</v>
      </c>
      <c r="G79" s="142">
        <f t="shared" si="5"/>
        <v>8341932</v>
      </c>
      <c r="H79" s="142">
        <v>1334535</v>
      </c>
      <c r="I79" s="142">
        <v>7282110</v>
      </c>
      <c r="J79" s="142">
        <v>0</v>
      </c>
      <c r="K79" s="145">
        <v>1059822</v>
      </c>
    </row>
    <row r="80" spans="1:11" ht="19.5">
      <c r="A80" s="692" t="s">
        <v>1103</v>
      </c>
      <c r="B80" s="693"/>
      <c r="C80" s="693"/>
      <c r="D80" s="693"/>
      <c r="E80" s="694"/>
      <c r="F80" s="697" t="s">
        <v>1104</v>
      </c>
      <c r="G80" s="698"/>
      <c r="H80" s="162" t="s">
        <v>1105</v>
      </c>
      <c r="I80" s="163" t="s">
        <v>1155</v>
      </c>
      <c r="J80" s="162" t="s">
        <v>1107</v>
      </c>
      <c r="K80" s="164" t="s">
        <v>1156</v>
      </c>
    </row>
    <row r="81" spans="1:11" ht="19.5">
      <c r="A81" s="695"/>
      <c r="B81" s="695"/>
      <c r="C81" s="695"/>
      <c r="D81" s="695"/>
      <c r="E81" s="696"/>
      <c r="F81" s="165" t="s">
        <v>1109</v>
      </c>
      <c r="G81" s="165" t="s">
        <v>1110</v>
      </c>
      <c r="H81" s="165" t="s">
        <v>1109</v>
      </c>
      <c r="I81" s="165" t="s">
        <v>1110</v>
      </c>
      <c r="J81" s="165" t="s">
        <v>1109</v>
      </c>
      <c r="K81" s="161" t="s">
        <v>1110</v>
      </c>
    </row>
    <row r="82" spans="1:11" ht="17.25">
      <c r="A82" s="143"/>
      <c r="B82" s="143"/>
      <c r="C82" s="143" t="s">
        <v>1181</v>
      </c>
      <c r="D82" s="143"/>
      <c r="E82" s="143"/>
      <c r="F82" s="142">
        <f>H82+J82</f>
        <v>290643</v>
      </c>
      <c r="G82" s="142">
        <f>I82+K82</f>
        <v>2717226</v>
      </c>
      <c r="H82" s="142">
        <f>SUM(H83:H84)</f>
        <v>290643</v>
      </c>
      <c r="I82" s="142">
        <f>SUM(I83:I84)</f>
        <v>2717226</v>
      </c>
      <c r="J82" s="142">
        <f>SUM(J83:J84)</f>
        <v>0</v>
      </c>
      <c r="K82" s="142">
        <f>SUM(K83:K84)</f>
        <v>0</v>
      </c>
    </row>
    <row r="83" spans="1:11" ht="17.25">
      <c r="A83" s="143"/>
      <c r="B83" s="143"/>
      <c r="C83" s="143"/>
      <c r="D83" s="143" t="s">
        <v>1182</v>
      </c>
      <c r="E83" s="143"/>
      <c r="F83" s="142">
        <f>H83+J83</f>
        <v>290643</v>
      </c>
      <c r="G83" s="142">
        <f>I83+K83</f>
        <v>2717226</v>
      </c>
      <c r="H83" s="142">
        <v>290643</v>
      </c>
      <c r="I83" s="142">
        <v>2717226</v>
      </c>
      <c r="J83" s="142"/>
      <c r="K83" s="145"/>
    </row>
    <row r="84" spans="1:11" ht="17.25">
      <c r="A84" s="143"/>
      <c r="B84" s="143"/>
      <c r="C84" s="143"/>
      <c r="D84" s="143" t="s">
        <v>1183</v>
      </c>
      <c r="E84" s="143"/>
      <c r="F84" s="142"/>
      <c r="G84" s="142"/>
      <c r="H84" s="142"/>
      <c r="I84" s="142"/>
      <c r="J84" s="142"/>
      <c r="K84" s="145"/>
    </row>
    <row r="85" spans="1:11" ht="17.25">
      <c r="A85" s="143"/>
      <c r="B85" s="143"/>
      <c r="C85" s="143" t="s">
        <v>1184</v>
      </c>
      <c r="D85" s="143"/>
      <c r="E85" s="143"/>
      <c r="F85" s="142"/>
      <c r="G85" s="142"/>
      <c r="H85" s="142"/>
      <c r="I85" s="142"/>
      <c r="J85" s="142"/>
      <c r="K85" s="145"/>
    </row>
    <row r="86" spans="1:11" ht="17.25">
      <c r="A86" s="143"/>
      <c r="B86" s="143"/>
      <c r="C86" s="143"/>
      <c r="D86" s="143" t="s">
        <v>1185</v>
      </c>
      <c r="E86" s="143"/>
      <c r="F86" s="142"/>
      <c r="G86" s="142"/>
      <c r="H86" s="142"/>
      <c r="I86" s="142"/>
      <c r="J86" s="142"/>
      <c r="K86" s="145"/>
    </row>
    <row r="87" spans="1:11" ht="17.25">
      <c r="A87" s="143"/>
      <c r="B87" s="143"/>
      <c r="C87" s="143"/>
      <c r="D87" s="143" t="s">
        <v>1186</v>
      </c>
      <c r="E87" s="143"/>
      <c r="F87" s="142"/>
      <c r="G87" s="142"/>
      <c r="H87" s="142"/>
      <c r="I87" s="142"/>
      <c r="J87" s="142"/>
      <c r="K87" s="145"/>
    </row>
    <row r="88" spans="1:11" ht="17.25">
      <c r="A88" s="143"/>
      <c r="B88" s="143"/>
      <c r="C88" s="143" t="s">
        <v>1187</v>
      </c>
      <c r="D88" s="143"/>
      <c r="E88" s="143"/>
      <c r="F88" s="142"/>
      <c r="G88" s="142"/>
      <c r="H88" s="142"/>
      <c r="I88" s="142"/>
      <c r="J88" s="142"/>
      <c r="K88" s="142"/>
    </row>
    <row r="89" spans="1:11" ht="17.25">
      <c r="A89" s="143"/>
      <c r="B89" s="143"/>
      <c r="C89" s="143"/>
      <c r="D89" s="143" t="s">
        <v>1188</v>
      </c>
      <c r="E89" s="143"/>
      <c r="F89" s="142"/>
      <c r="G89" s="142"/>
      <c r="H89" s="142"/>
      <c r="I89" s="142"/>
      <c r="J89" s="142"/>
      <c r="K89" s="145"/>
    </row>
    <row r="90" spans="1:11" ht="17.25">
      <c r="A90" s="143"/>
      <c r="B90" s="143"/>
      <c r="C90" s="166" t="s">
        <v>1189</v>
      </c>
      <c r="D90" s="143"/>
      <c r="E90" s="143"/>
      <c r="F90" s="142">
        <f t="shared" ref="F90:G98" si="6">H90+J90</f>
        <v>0</v>
      </c>
      <c r="G90" s="142">
        <f t="shared" si="6"/>
        <v>17100</v>
      </c>
      <c r="H90" s="142">
        <v>0</v>
      </c>
      <c r="I90" s="142">
        <v>17100</v>
      </c>
      <c r="J90" s="142"/>
      <c r="K90" s="145"/>
    </row>
    <row r="91" spans="1:11" ht="17.25">
      <c r="A91" s="143"/>
      <c r="B91" s="144" t="s">
        <v>1190</v>
      </c>
      <c r="C91" s="143"/>
      <c r="D91" s="143"/>
      <c r="E91" s="143"/>
      <c r="F91" s="142">
        <f t="shared" si="6"/>
        <v>8354777</v>
      </c>
      <c r="G91" s="142">
        <f t="shared" si="6"/>
        <v>47643951</v>
      </c>
      <c r="H91" s="142">
        <f>H92+H97+H101+H108+H114+H117</f>
        <v>371541</v>
      </c>
      <c r="I91" s="142">
        <f>I92+I97+I101+I108+I114+I117</f>
        <v>2397766</v>
      </c>
      <c r="J91" s="142">
        <f>J92+J97+J101+J108+J114+J117</f>
        <v>7983236</v>
      </c>
      <c r="K91" s="142">
        <f>K92+K97+K101+K108+K114+K117</f>
        <v>45246185</v>
      </c>
    </row>
    <row r="92" spans="1:11" ht="17.25">
      <c r="A92" s="143"/>
      <c r="B92" s="143"/>
      <c r="C92" s="144" t="s">
        <v>1158</v>
      </c>
      <c r="D92" s="143"/>
      <c r="E92" s="143"/>
      <c r="F92" s="142">
        <f t="shared" si="6"/>
        <v>165276</v>
      </c>
      <c r="G92" s="142">
        <f t="shared" si="6"/>
        <v>2225321</v>
      </c>
      <c r="H92" s="142">
        <f>SUM(H93:H96)</f>
        <v>8000</v>
      </c>
      <c r="I92" s="142">
        <f>SUM(I93:I96)</f>
        <v>664780</v>
      </c>
      <c r="J92" s="142">
        <f>SUM(J93:J96)</f>
        <v>157276</v>
      </c>
      <c r="K92" s="142">
        <f>SUM(K93:K96)</f>
        <v>1560541</v>
      </c>
    </row>
    <row r="93" spans="1:11" ht="17.25">
      <c r="A93" s="143"/>
      <c r="B93" s="143"/>
      <c r="C93" s="144"/>
      <c r="D93" s="143" t="s">
        <v>1159</v>
      </c>
      <c r="E93" s="143"/>
      <c r="F93" s="142">
        <f t="shared" si="6"/>
        <v>0</v>
      </c>
      <c r="G93" s="142">
        <f t="shared" si="6"/>
        <v>150000</v>
      </c>
      <c r="H93" s="142">
        <v>0</v>
      </c>
      <c r="I93" s="142">
        <v>150000</v>
      </c>
      <c r="J93" s="142"/>
      <c r="K93" s="145"/>
    </row>
    <row r="94" spans="1:11" ht="17.25">
      <c r="A94" s="143"/>
      <c r="B94" s="143"/>
      <c r="C94" s="144"/>
      <c r="D94" s="143" t="s">
        <v>1160</v>
      </c>
      <c r="E94" s="143"/>
      <c r="F94" s="142">
        <f t="shared" si="6"/>
        <v>157276</v>
      </c>
      <c r="G94" s="142">
        <f t="shared" si="6"/>
        <v>1153891</v>
      </c>
      <c r="H94" s="142">
        <v>0</v>
      </c>
      <c r="I94" s="142">
        <v>506780</v>
      </c>
      <c r="J94" s="142">
        <v>157276</v>
      </c>
      <c r="K94" s="145">
        <v>647111</v>
      </c>
    </row>
    <row r="95" spans="1:11" ht="17.25">
      <c r="A95" s="143"/>
      <c r="B95" s="143"/>
      <c r="C95" s="144"/>
      <c r="D95" s="143" t="s">
        <v>1161</v>
      </c>
      <c r="E95" s="143"/>
      <c r="F95" s="142">
        <f t="shared" si="6"/>
        <v>8000</v>
      </c>
      <c r="G95" s="142">
        <f t="shared" si="6"/>
        <v>921430</v>
      </c>
      <c r="H95" s="142">
        <v>8000</v>
      </c>
      <c r="I95" s="142">
        <v>8000</v>
      </c>
      <c r="J95" s="142">
        <v>0</v>
      </c>
      <c r="K95" s="145">
        <v>913430</v>
      </c>
    </row>
    <row r="96" spans="1:11" ht="17.25">
      <c r="A96" s="143"/>
      <c r="B96" s="143"/>
      <c r="C96" s="144"/>
      <c r="D96" s="143" t="s">
        <v>1162</v>
      </c>
      <c r="E96" s="143"/>
      <c r="F96" s="142">
        <f t="shared" si="6"/>
        <v>0</v>
      </c>
      <c r="G96" s="142">
        <f t="shared" si="6"/>
        <v>0</v>
      </c>
      <c r="H96" s="142"/>
      <c r="I96" s="142"/>
      <c r="J96" s="142"/>
      <c r="K96" s="145"/>
    </row>
    <row r="97" spans="1:11" ht="17.25">
      <c r="A97" s="143"/>
      <c r="B97" s="143"/>
      <c r="C97" s="144" t="s">
        <v>1163</v>
      </c>
      <c r="D97" s="143"/>
      <c r="E97" s="143"/>
      <c r="F97" s="142">
        <f t="shared" si="6"/>
        <v>0</v>
      </c>
      <c r="G97" s="142">
        <f t="shared" si="6"/>
        <v>0</v>
      </c>
      <c r="H97" s="142">
        <f>SUM(H98:H100)</f>
        <v>0</v>
      </c>
      <c r="I97" s="142">
        <f>SUM(I98:I100)</f>
        <v>0</v>
      </c>
      <c r="J97" s="142">
        <f>SUM(J98:J100)</f>
        <v>0</v>
      </c>
      <c r="K97" s="142">
        <f>SUM(K98:K100)</f>
        <v>0</v>
      </c>
    </row>
    <row r="98" spans="1:11" ht="17.25">
      <c r="A98" s="143"/>
      <c r="B98" s="143"/>
      <c r="C98" s="144"/>
      <c r="D98" s="143" t="s">
        <v>1164</v>
      </c>
      <c r="E98" s="143"/>
      <c r="F98" s="142">
        <f t="shared" si="6"/>
        <v>0</v>
      </c>
      <c r="G98" s="142">
        <f t="shared" si="6"/>
        <v>0</v>
      </c>
      <c r="H98" s="142"/>
      <c r="I98" s="142"/>
      <c r="J98" s="142"/>
      <c r="K98" s="145"/>
    </row>
    <row r="99" spans="1:11" ht="17.25">
      <c r="A99" s="143"/>
      <c r="B99" s="143"/>
      <c r="C99" s="144"/>
      <c r="D99" s="143" t="s">
        <v>1165</v>
      </c>
      <c r="E99" s="143"/>
      <c r="F99" s="142"/>
      <c r="G99" s="142"/>
      <c r="H99" s="142"/>
      <c r="I99" s="142"/>
      <c r="J99" s="142"/>
      <c r="K99" s="145"/>
    </row>
    <row r="100" spans="1:11" ht="17.25">
      <c r="A100" s="143"/>
      <c r="B100" s="143"/>
      <c r="C100" s="144"/>
      <c r="D100" s="143" t="s">
        <v>1166</v>
      </c>
      <c r="E100" s="143"/>
      <c r="F100" s="142">
        <f t="shared" ref="F100:G102" si="7">H100+J100</f>
        <v>0</v>
      </c>
      <c r="G100" s="142">
        <f t="shared" si="7"/>
        <v>0</v>
      </c>
      <c r="H100" s="142">
        <v>0</v>
      </c>
      <c r="I100" s="142">
        <v>0</v>
      </c>
      <c r="J100" s="142">
        <v>0</v>
      </c>
      <c r="K100" s="145">
        <v>0</v>
      </c>
    </row>
    <row r="101" spans="1:11" ht="17.25">
      <c r="A101" s="143"/>
      <c r="B101" s="143"/>
      <c r="C101" s="144" t="s">
        <v>1167</v>
      </c>
      <c r="D101" s="143"/>
      <c r="E101" s="143"/>
      <c r="F101" s="142">
        <f t="shared" si="7"/>
        <v>8189501</v>
      </c>
      <c r="G101" s="142">
        <f t="shared" si="7"/>
        <v>45418630</v>
      </c>
      <c r="H101" s="142">
        <f>SUM(H102:H105)</f>
        <v>363541</v>
      </c>
      <c r="I101" s="142">
        <f>SUM(I102:I105)</f>
        <v>1732986</v>
      </c>
      <c r="J101" s="142">
        <f>SUM(J102:J105)</f>
        <v>7825960</v>
      </c>
      <c r="K101" s="142">
        <f>SUM(K102:K105)</f>
        <v>43685644</v>
      </c>
    </row>
    <row r="102" spans="1:11" ht="17.25">
      <c r="A102" s="143"/>
      <c r="B102" s="143"/>
      <c r="C102" s="144"/>
      <c r="D102" s="143" t="s">
        <v>1168</v>
      </c>
      <c r="E102" s="143"/>
      <c r="F102" s="142">
        <f t="shared" si="7"/>
        <v>72697</v>
      </c>
      <c r="G102" s="142">
        <f t="shared" si="7"/>
        <v>5136856</v>
      </c>
      <c r="H102" s="142">
        <v>0</v>
      </c>
      <c r="I102" s="142">
        <v>10000</v>
      </c>
      <c r="J102" s="142">
        <v>72697</v>
      </c>
      <c r="K102" s="145">
        <v>5126856</v>
      </c>
    </row>
    <row r="103" spans="1:11" ht="17.25">
      <c r="A103" s="143"/>
      <c r="B103" s="143"/>
      <c r="C103" s="144"/>
      <c r="D103" s="143" t="s">
        <v>1169</v>
      </c>
      <c r="E103" s="143"/>
      <c r="F103" s="142"/>
      <c r="G103" s="142"/>
      <c r="H103" s="142"/>
      <c r="I103" s="142"/>
      <c r="J103" s="142"/>
      <c r="K103" s="145"/>
    </row>
    <row r="104" spans="1:11" ht="17.25">
      <c r="A104" s="143"/>
      <c r="B104" s="143"/>
      <c r="C104" s="144"/>
      <c r="D104" s="143" t="s">
        <v>1170</v>
      </c>
      <c r="E104" s="143"/>
      <c r="F104" s="142">
        <f>H104+J104</f>
        <v>0</v>
      </c>
      <c r="G104" s="142">
        <f>I104+K104</f>
        <v>0</v>
      </c>
      <c r="H104" s="142"/>
      <c r="I104" s="142"/>
      <c r="J104" s="142"/>
      <c r="K104" s="145"/>
    </row>
    <row r="105" spans="1:11" ht="17.25">
      <c r="A105" s="143"/>
      <c r="B105" s="143"/>
      <c r="C105" s="144"/>
      <c r="D105" s="143" t="s">
        <v>1171</v>
      </c>
      <c r="E105" s="143"/>
      <c r="F105" s="142">
        <f>H105+J105</f>
        <v>8116804</v>
      </c>
      <c r="G105" s="142">
        <f>I105+K105</f>
        <v>40281774</v>
      </c>
      <c r="H105" s="142">
        <v>363541</v>
      </c>
      <c r="I105" s="142">
        <v>1722986</v>
      </c>
      <c r="J105" s="142">
        <v>7753263</v>
      </c>
      <c r="K105" s="145">
        <v>38558788</v>
      </c>
    </row>
    <row r="106" spans="1:11" ht="19.5">
      <c r="A106" s="692" t="s">
        <v>1103</v>
      </c>
      <c r="B106" s="693"/>
      <c r="C106" s="693"/>
      <c r="D106" s="693"/>
      <c r="E106" s="694"/>
      <c r="F106" s="697" t="s">
        <v>1104</v>
      </c>
      <c r="G106" s="698"/>
      <c r="H106" s="162" t="s">
        <v>1105</v>
      </c>
      <c r="I106" s="163" t="s">
        <v>1155</v>
      </c>
      <c r="J106" s="162" t="s">
        <v>1107</v>
      </c>
      <c r="K106" s="164" t="s">
        <v>1156</v>
      </c>
    </row>
    <row r="107" spans="1:11" ht="19.5">
      <c r="A107" s="695"/>
      <c r="B107" s="695"/>
      <c r="C107" s="695"/>
      <c r="D107" s="695"/>
      <c r="E107" s="696"/>
      <c r="F107" s="165" t="s">
        <v>1109</v>
      </c>
      <c r="G107" s="165" t="s">
        <v>1110</v>
      </c>
      <c r="H107" s="165" t="s">
        <v>1109</v>
      </c>
      <c r="I107" s="165" t="s">
        <v>1110</v>
      </c>
      <c r="J107" s="165" t="s">
        <v>1109</v>
      </c>
      <c r="K107" s="161" t="s">
        <v>1110</v>
      </c>
    </row>
    <row r="108" spans="1:11" ht="17.25">
      <c r="A108" s="143"/>
      <c r="B108" s="143"/>
      <c r="C108" s="144" t="s">
        <v>1172</v>
      </c>
      <c r="D108" s="143"/>
      <c r="E108" s="143"/>
      <c r="F108" s="142">
        <f t="shared" ref="F108:G111" si="8">H108+J108</f>
        <v>0</v>
      </c>
      <c r="G108" s="142">
        <f t="shared" si="8"/>
        <v>0</v>
      </c>
      <c r="H108" s="142">
        <f>SUM(H109:H113)</f>
        <v>0</v>
      </c>
      <c r="I108" s="142">
        <f>SUM(I109:I113)</f>
        <v>0</v>
      </c>
      <c r="J108" s="142">
        <f>SUM(J109:J113)</f>
        <v>0</v>
      </c>
      <c r="K108" s="142">
        <f>SUM(K109:K113)</f>
        <v>0</v>
      </c>
    </row>
    <row r="109" spans="1:11" ht="17.25">
      <c r="A109" s="143"/>
      <c r="B109" s="143"/>
      <c r="C109" s="144"/>
      <c r="D109" s="143" t="s">
        <v>1173</v>
      </c>
      <c r="E109" s="143"/>
      <c r="F109" s="142">
        <f t="shared" si="8"/>
        <v>0</v>
      </c>
      <c r="G109" s="142">
        <f t="shared" si="8"/>
        <v>0</v>
      </c>
      <c r="H109" s="142"/>
      <c r="I109" s="142"/>
      <c r="J109" s="142"/>
      <c r="K109" s="145"/>
    </row>
    <row r="110" spans="1:11" ht="17.25">
      <c r="A110" s="143"/>
      <c r="B110" s="143"/>
      <c r="C110" s="144"/>
      <c r="D110" s="143" t="s">
        <v>1174</v>
      </c>
      <c r="E110" s="143"/>
      <c r="F110" s="142">
        <f t="shared" si="8"/>
        <v>0</v>
      </c>
      <c r="G110" s="142">
        <f t="shared" si="8"/>
        <v>0</v>
      </c>
      <c r="H110" s="142"/>
      <c r="I110" s="142"/>
      <c r="J110" s="142"/>
      <c r="K110" s="145"/>
    </row>
    <row r="111" spans="1:11" ht="17.25">
      <c r="A111" s="143"/>
      <c r="B111" s="143"/>
      <c r="C111" s="144"/>
      <c r="D111" s="143" t="s">
        <v>1175</v>
      </c>
      <c r="E111" s="143"/>
      <c r="F111" s="142">
        <f t="shared" si="8"/>
        <v>0</v>
      </c>
      <c r="G111" s="142">
        <f t="shared" si="8"/>
        <v>0</v>
      </c>
      <c r="H111" s="142"/>
      <c r="I111" s="142"/>
      <c r="J111" s="142"/>
      <c r="K111" s="145"/>
    </row>
    <row r="112" spans="1:11" ht="17.25">
      <c r="A112" s="143"/>
      <c r="B112" s="143"/>
      <c r="C112" s="144"/>
      <c r="D112" s="143" t="s">
        <v>1176</v>
      </c>
      <c r="E112" s="143"/>
      <c r="F112" s="142"/>
      <c r="G112" s="142"/>
      <c r="H112" s="142"/>
      <c r="I112" s="142"/>
      <c r="J112" s="142"/>
      <c r="K112" s="145"/>
    </row>
    <row r="113" spans="1:11" ht="17.25">
      <c r="A113" s="143"/>
      <c r="B113" s="143"/>
      <c r="C113" s="144"/>
      <c r="D113" s="143" t="s">
        <v>1177</v>
      </c>
      <c r="E113" s="143"/>
      <c r="F113" s="142"/>
      <c r="G113" s="142"/>
      <c r="H113" s="142"/>
      <c r="I113" s="142"/>
      <c r="J113" s="142"/>
      <c r="K113" s="145"/>
    </row>
    <row r="114" spans="1:11" ht="17.25">
      <c r="A114" s="143"/>
      <c r="B114" s="143"/>
      <c r="C114" s="143" t="s">
        <v>1178</v>
      </c>
      <c r="D114" s="143"/>
      <c r="E114" s="143"/>
      <c r="F114" s="142">
        <f t="shared" ref="F114:G118" si="9">H114+J114</f>
        <v>0</v>
      </c>
      <c r="G114" s="142">
        <f t="shared" si="9"/>
        <v>0</v>
      </c>
      <c r="H114" s="142">
        <f>SUM(H115:H116)</f>
        <v>0</v>
      </c>
      <c r="I114" s="142">
        <f>SUM(I115:I116)</f>
        <v>0</v>
      </c>
      <c r="J114" s="142">
        <f>SUM(J115:J116)</f>
        <v>0</v>
      </c>
      <c r="K114" s="142">
        <f>SUM(K115:K116)</f>
        <v>0</v>
      </c>
    </row>
    <row r="115" spans="1:11" ht="17.25">
      <c r="A115" s="143"/>
      <c r="B115" s="143"/>
      <c r="C115" s="143"/>
      <c r="D115" s="143" t="s">
        <v>1179</v>
      </c>
      <c r="E115" s="143"/>
      <c r="F115" s="142">
        <f t="shared" si="9"/>
        <v>0</v>
      </c>
      <c r="G115" s="142">
        <f t="shared" si="9"/>
        <v>0</v>
      </c>
      <c r="H115" s="142"/>
      <c r="I115" s="142"/>
      <c r="J115" s="142"/>
      <c r="K115" s="145"/>
    </row>
    <row r="116" spans="1:11" ht="17.25">
      <c r="A116" s="143"/>
      <c r="B116" s="143"/>
      <c r="C116" s="143"/>
      <c r="D116" s="143" t="s">
        <v>1180</v>
      </c>
      <c r="E116" s="143"/>
      <c r="F116" s="142">
        <f t="shared" si="9"/>
        <v>0</v>
      </c>
      <c r="G116" s="142">
        <f t="shared" si="9"/>
        <v>0</v>
      </c>
      <c r="H116" s="142">
        <v>0</v>
      </c>
      <c r="I116" s="142">
        <v>0</v>
      </c>
      <c r="J116" s="142"/>
      <c r="K116" s="145"/>
    </row>
    <row r="117" spans="1:11" ht="17.25">
      <c r="A117" s="143"/>
      <c r="B117" s="143"/>
      <c r="C117" s="143" t="s">
        <v>1191</v>
      </c>
      <c r="D117" s="143"/>
      <c r="E117" s="143"/>
      <c r="F117" s="142">
        <f t="shared" si="9"/>
        <v>0</v>
      </c>
      <c r="G117" s="142">
        <f t="shared" si="9"/>
        <v>0</v>
      </c>
      <c r="H117" s="142">
        <v>0</v>
      </c>
      <c r="I117" s="142">
        <v>0</v>
      </c>
      <c r="J117" s="142"/>
      <c r="K117" s="145"/>
    </row>
    <row r="118" spans="1:11" ht="17.25">
      <c r="A118" s="143"/>
      <c r="B118" s="147" t="s">
        <v>1144</v>
      </c>
      <c r="C118" s="143"/>
      <c r="D118" s="143"/>
      <c r="E118" s="143"/>
      <c r="F118" s="142">
        <f t="shared" si="9"/>
        <v>19886461</v>
      </c>
      <c r="G118" s="142">
        <f t="shared" si="9"/>
        <v>107026057</v>
      </c>
      <c r="H118" s="142">
        <f>H56+H91</f>
        <v>11903225</v>
      </c>
      <c r="I118" s="142">
        <f>I56+I91</f>
        <v>59338523</v>
      </c>
      <c r="J118" s="142">
        <f>J56+J91</f>
        <v>7983236</v>
      </c>
      <c r="K118" s="142">
        <f>K56+K91</f>
        <v>47687534</v>
      </c>
    </row>
    <row r="119" spans="1:11" ht="17.25">
      <c r="A119" s="143"/>
      <c r="B119" s="143" t="s">
        <v>1192</v>
      </c>
      <c r="C119" s="143"/>
      <c r="D119" s="143"/>
      <c r="E119" s="143"/>
      <c r="F119" s="142"/>
      <c r="G119" s="142"/>
      <c r="H119" s="148"/>
      <c r="I119" s="149"/>
      <c r="J119" s="149"/>
      <c r="K119" s="150"/>
    </row>
    <row r="120" spans="1:11" ht="17.25">
      <c r="A120" s="143"/>
      <c r="B120" s="143" t="s">
        <v>1193</v>
      </c>
      <c r="C120" s="143"/>
      <c r="D120" s="143"/>
      <c r="E120" s="143"/>
      <c r="F120" s="142">
        <f>H120+J120</f>
        <v>88781</v>
      </c>
      <c r="G120" s="142">
        <f>I120+K120</f>
        <v>128781</v>
      </c>
      <c r="H120" s="151">
        <v>88781</v>
      </c>
      <c r="I120" s="152">
        <v>128781</v>
      </c>
      <c r="J120" s="152"/>
      <c r="K120" s="153"/>
    </row>
    <row r="121" spans="1:11" ht="17.25">
      <c r="A121" s="143"/>
      <c r="B121" s="143" t="s">
        <v>1194</v>
      </c>
      <c r="C121" s="143"/>
      <c r="D121" s="143"/>
      <c r="E121" s="143"/>
      <c r="F121" s="142"/>
      <c r="G121" s="142"/>
      <c r="H121" s="151"/>
      <c r="I121" s="152"/>
      <c r="J121" s="152"/>
      <c r="K121" s="153"/>
    </row>
    <row r="122" spans="1:11" ht="17.25">
      <c r="A122" s="143"/>
      <c r="B122" s="143" t="s">
        <v>1195</v>
      </c>
      <c r="C122" s="143"/>
      <c r="D122" s="143"/>
      <c r="E122" s="143"/>
      <c r="F122" s="142">
        <f>H122+J122</f>
        <v>358</v>
      </c>
      <c r="G122" s="142">
        <f>I122+K122</f>
        <v>822</v>
      </c>
      <c r="H122" s="151">
        <v>358</v>
      </c>
      <c r="I122" s="152">
        <v>822</v>
      </c>
      <c r="J122" s="152"/>
      <c r="K122" s="153"/>
    </row>
    <row r="123" spans="1:11" ht="17.25">
      <c r="A123" s="167"/>
      <c r="B123" s="143" t="s">
        <v>1191</v>
      </c>
      <c r="C123" s="167"/>
      <c r="D123" s="167"/>
      <c r="E123" s="167"/>
      <c r="F123" s="142"/>
      <c r="G123" s="142"/>
      <c r="H123" s="151"/>
      <c r="I123" s="152"/>
      <c r="J123" s="152"/>
      <c r="K123" s="153"/>
    </row>
    <row r="124" spans="1:11" ht="17.25">
      <c r="A124" s="143"/>
      <c r="B124" s="143" t="s">
        <v>1196</v>
      </c>
      <c r="C124" s="143"/>
      <c r="D124" s="143"/>
      <c r="E124" s="143"/>
      <c r="F124" s="142"/>
      <c r="G124" s="142"/>
      <c r="H124" s="151"/>
      <c r="I124" s="152"/>
      <c r="J124" s="152"/>
      <c r="K124" s="153"/>
    </row>
    <row r="125" spans="1:11" ht="17.25">
      <c r="A125" s="143" t="s">
        <v>1197</v>
      </c>
      <c r="B125" s="143"/>
      <c r="C125" s="143"/>
      <c r="D125" s="143"/>
      <c r="E125" s="143"/>
      <c r="F125" s="142"/>
      <c r="G125" s="142"/>
      <c r="H125" s="151"/>
      <c r="I125" s="152"/>
      <c r="J125" s="152"/>
      <c r="K125" s="153"/>
    </row>
    <row r="126" spans="1:11" ht="17.25">
      <c r="A126" s="143"/>
      <c r="B126" s="143" t="s">
        <v>1198</v>
      </c>
      <c r="C126" s="143"/>
      <c r="D126" s="143"/>
      <c r="E126" s="143"/>
      <c r="F126" s="142"/>
      <c r="G126" s="142"/>
      <c r="H126" s="151"/>
      <c r="I126" s="152"/>
      <c r="J126" s="152"/>
      <c r="K126" s="153"/>
    </row>
    <row r="127" spans="1:11" ht="17.25">
      <c r="A127" s="147" t="s">
        <v>1199</v>
      </c>
      <c r="B127" s="143"/>
      <c r="C127" s="143"/>
      <c r="D127" s="143"/>
      <c r="E127" s="168"/>
      <c r="F127" s="142">
        <f>F118+F119+F120+F121+F122+F123+F124+F125</f>
        <v>19975600</v>
      </c>
      <c r="G127" s="142">
        <f>G118+G119+G120+G121+G122+G123+G124+G125</f>
        <v>107155660</v>
      </c>
      <c r="H127" s="151"/>
      <c r="I127" s="152"/>
      <c r="J127" s="152"/>
      <c r="K127" s="153"/>
    </row>
    <row r="128" spans="1:11" ht="17.25">
      <c r="A128" s="143" t="s">
        <v>1200</v>
      </c>
      <c r="B128" s="143"/>
      <c r="C128" s="143"/>
      <c r="D128" s="143"/>
      <c r="E128" s="169"/>
      <c r="F128" s="142">
        <f>F53-F127</f>
        <v>176348907</v>
      </c>
      <c r="G128" s="142"/>
      <c r="H128" s="151"/>
      <c r="I128" s="152"/>
      <c r="J128" s="152"/>
      <c r="K128" s="153"/>
    </row>
    <row r="129" spans="1:11" ht="17.25">
      <c r="A129" s="143" t="s">
        <v>1201</v>
      </c>
      <c r="B129" s="143"/>
      <c r="C129" s="143"/>
      <c r="D129" s="143"/>
      <c r="E129" s="143"/>
      <c r="F129" s="142">
        <f>F127+F128</f>
        <v>196324507</v>
      </c>
      <c r="G129" s="142"/>
      <c r="H129" s="151"/>
      <c r="I129" s="152"/>
      <c r="J129" s="152"/>
      <c r="K129" s="153"/>
    </row>
    <row r="130" spans="1:11" ht="17.25">
      <c r="A130" s="143" t="s">
        <v>1202</v>
      </c>
      <c r="B130" s="143"/>
      <c r="C130" s="143"/>
      <c r="D130" s="143"/>
      <c r="E130" s="143"/>
      <c r="F130" s="157">
        <v>3369314</v>
      </c>
      <c r="G130" s="142"/>
      <c r="H130" s="170"/>
      <c r="I130" s="152"/>
      <c r="J130" s="152"/>
      <c r="K130" s="153"/>
    </row>
    <row r="131" spans="1:11" ht="17.25">
      <c r="A131" s="147" t="s">
        <v>1203</v>
      </c>
      <c r="B131" s="143"/>
      <c r="C131" s="143"/>
      <c r="D131" s="143"/>
      <c r="E131" s="143"/>
      <c r="F131" s="157">
        <f>F128+F130</f>
        <v>179718221</v>
      </c>
      <c r="G131" s="142"/>
      <c r="H131" s="171"/>
      <c r="I131" s="159"/>
      <c r="J131" s="159"/>
      <c r="K131" s="160"/>
    </row>
    <row r="132" spans="1:11" ht="17.25">
      <c r="A132" s="140" t="s">
        <v>1204</v>
      </c>
      <c r="B132" s="140"/>
      <c r="C132" s="140"/>
      <c r="D132" s="140"/>
      <c r="E132" s="140" t="s">
        <v>1205</v>
      </c>
      <c r="F132" s="687" t="s">
        <v>1206</v>
      </c>
      <c r="G132" s="688"/>
      <c r="H132" s="172" t="s">
        <v>1207</v>
      </c>
      <c r="I132" s="172"/>
      <c r="J132" s="689" t="s">
        <v>1826</v>
      </c>
      <c r="K132" s="689"/>
    </row>
    <row r="133" spans="1:11" ht="17.25">
      <c r="A133" s="140"/>
      <c r="B133" s="140"/>
      <c r="C133" s="140"/>
      <c r="D133" s="140"/>
      <c r="E133" s="140"/>
      <c r="F133" s="690" t="s">
        <v>1209</v>
      </c>
      <c r="G133" s="691"/>
      <c r="H133" s="172"/>
      <c r="I133" s="172"/>
      <c r="J133" s="172"/>
      <c r="K133" s="172"/>
    </row>
    <row r="134" spans="1:11" ht="17.25">
      <c r="A134" s="140" t="s">
        <v>1210</v>
      </c>
    </row>
    <row r="135" spans="1:11" ht="17.25">
      <c r="A135" s="140" t="s">
        <v>1211</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5D094E4E-716D-4F6D-8F09-CE0B6F2B463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8572-18D9-4AA5-A571-980E40C59A3C}">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06" t="s">
        <v>1213</v>
      </c>
      <c r="B1" s="706"/>
      <c r="C1" s="177"/>
      <c r="D1" s="177"/>
      <c r="E1" s="177"/>
      <c r="F1" s="177"/>
      <c r="G1" s="176" t="s">
        <v>1214</v>
      </c>
      <c r="H1" s="706" t="s">
        <v>1215</v>
      </c>
      <c r="I1" s="706"/>
      <c r="J1" s="706"/>
      <c r="K1" s="178" t="s">
        <v>1216</v>
      </c>
    </row>
    <row r="2" spans="1:11">
      <c r="A2" s="706" t="s">
        <v>1217</v>
      </c>
      <c r="B2" s="706"/>
      <c r="C2" s="179" t="s">
        <v>1218</v>
      </c>
      <c r="D2" s="180"/>
      <c r="E2" s="177"/>
      <c r="F2" s="177"/>
      <c r="G2" s="176" t="s">
        <v>1219</v>
      </c>
      <c r="H2" s="706" t="s">
        <v>1220</v>
      </c>
      <c r="I2" s="706"/>
      <c r="J2" s="706"/>
      <c r="K2" s="181"/>
    </row>
    <row r="3" spans="1:11" ht="25.5">
      <c r="A3" s="707" t="s">
        <v>1221</v>
      </c>
      <c r="B3" s="707"/>
      <c r="C3" s="707"/>
      <c r="D3" s="707"/>
      <c r="E3" s="707"/>
      <c r="F3" s="707"/>
      <c r="G3" s="707"/>
      <c r="H3" s="707"/>
      <c r="I3" s="707"/>
      <c r="J3" s="707"/>
      <c r="K3" s="181"/>
    </row>
    <row r="4" spans="1:11">
      <c r="A4" s="705"/>
      <c r="B4" s="705"/>
      <c r="C4" s="705"/>
      <c r="D4" s="705"/>
      <c r="E4" s="705"/>
      <c r="F4" s="705"/>
      <c r="G4" s="177"/>
      <c r="H4" s="177"/>
      <c r="I4" s="177"/>
      <c r="J4" s="177"/>
      <c r="K4" s="181"/>
    </row>
    <row r="5" spans="1:11">
      <c r="A5" s="708" t="s">
        <v>1263</v>
      </c>
      <c r="B5" s="708"/>
      <c r="C5" s="708"/>
      <c r="D5" s="708"/>
      <c r="E5" s="708"/>
      <c r="F5" s="708"/>
      <c r="G5" s="708"/>
      <c r="H5" s="708"/>
      <c r="I5" s="708"/>
      <c r="J5" s="708"/>
      <c r="K5" s="182"/>
    </row>
    <row r="6" spans="1:11">
      <c r="A6" s="709" t="s">
        <v>1222</v>
      </c>
      <c r="B6" s="709"/>
      <c r="C6" s="710" t="s">
        <v>1223</v>
      </c>
      <c r="D6" s="710"/>
      <c r="E6" s="711" t="s">
        <v>1224</v>
      </c>
      <c r="F6" s="711"/>
      <c r="G6" s="711"/>
      <c r="H6" s="711"/>
      <c r="I6" s="711"/>
      <c r="J6" s="711"/>
      <c r="K6" s="182"/>
    </row>
    <row r="7" spans="1:11">
      <c r="A7" s="709"/>
      <c r="B7" s="709"/>
      <c r="C7" s="710"/>
      <c r="D7" s="710"/>
      <c r="E7" s="712" t="s">
        <v>1225</v>
      </c>
      <c r="F7" s="712"/>
      <c r="G7" s="712" t="s">
        <v>1226</v>
      </c>
      <c r="H7" s="712"/>
      <c r="I7" s="713" t="s">
        <v>1227</v>
      </c>
      <c r="J7" s="713"/>
      <c r="K7" s="182"/>
    </row>
    <row r="8" spans="1:11">
      <c r="A8" s="709"/>
      <c r="B8" s="709"/>
      <c r="C8" s="710"/>
      <c r="D8" s="710"/>
      <c r="E8" s="712"/>
      <c r="F8" s="712"/>
      <c r="G8" s="712"/>
      <c r="H8" s="712"/>
      <c r="I8" s="713"/>
      <c r="J8" s="713"/>
      <c r="K8" s="182"/>
    </row>
    <row r="9" spans="1:11">
      <c r="A9" s="709"/>
      <c r="B9" s="709"/>
      <c r="C9" s="710"/>
      <c r="D9" s="710"/>
      <c r="E9" s="712"/>
      <c r="F9" s="712"/>
      <c r="G9" s="712"/>
      <c r="H9" s="712"/>
      <c r="I9" s="713"/>
      <c r="J9" s="713"/>
      <c r="K9" s="183"/>
    </row>
    <row r="10" spans="1:11">
      <c r="A10" s="709"/>
      <c r="B10" s="709"/>
      <c r="C10" s="710"/>
      <c r="D10" s="710"/>
      <c r="E10" s="712"/>
      <c r="F10" s="712"/>
      <c r="G10" s="712"/>
      <c r="H10" s="712"/>
      <c r="I10" s="713"/>
      <c r="J10" s="713"/>
      <c r="K10" s="181"/>
    </row>
    <row r="11" spans="1:11">
      <c r="A11" s="715" t="s">
        <v>1228</v>
      </c>
      <c r="B11" s="715"/>
      <c r="C11" s="184"/>
      <c r="D11" s="185">
        <v>209150</v>
      </c>
      <c r="E11" s="185"/>
      <c r="F11" s="185">
        <v>44415</v>
      </c>
      <c r="G11" s="185"/>
      <c r="H11" s="199" t="s">
        <v>1260</v>
      </c>
      <c r="I11" s="185"/>
      <c r="J11" s="185">
        <v>164735</v>
      </c>
      <c r="K11" s="181"/>
    </row>
    <row r="12" spans="1:11">
      <c r="A12" s="716" t="s">
        <v>1229</v>
      </c>
      <c r="B12" s="716"/>
      <c r="C12" s="184"/>
      <c r="D12" s="185">
        <v>73641</v>
      </c>
      <c r="E12" s="186"/>
      <c r="F12" s="185">
        <v>7286</v>
      </c>
      <c r="G12" s="186"/>
      <c r="H12" s="185">
        <f>'[2]填表-總表'!F7</f>
        <v>0</v>
      </c>
      <c r="I12" s="186"/>
      <c r="J12" s="185">
        <v>66355</v>
      </c>
      <c r="K12" s="181"/>
    </row>
    <row r="13" spans="1:11">
      <c r="A13" s="716" t="s">
        <v>1230</v>
      </c>
      <c r="B13" s="716"/>
      <c r="C13" s="184"/>
      <c r="D13" s="185">
        <v>38343</v>
      </c>
      <c r="E13" s="187"/>
      <c r="F13" s="185">
        <v>7723</v>
      </c>
      <c r="G13" s="187"/>
      <c r="H13" s="199" t="s">
        <v>1260</v>
      </c>
      <c r="I13" s="187"/>
      <c r="J13" s="185">
        <v>30620</v>
      </c>
      <c r="K13" s="181"/>
    </row>
    <row r="14" spans="1:11">
      <c r="A14" s="716" t="s">
        <v>1231</v>
      </c>
      <c r="B14" s="716"/>
      <c r="C14" s="184"/>
      <c r="D14" s="185">
        <v>3667</v>
      </c>
      <c r="E14" s="187"/>
      <c r="F14" s="185">
        <v>3667</v>
      </c>
      <c r="G14" s="187"/>
      <c r="H14" s="185">
        <f>'[2]填表-總表'!H7</f>
        <v>0</v>
      </c>
      <c r="I14" s="187"/>
      <c r="J14" s="185">
        <f>'[2]填表-總表'!H8+'[2]填表-總表'!H13+'[2]填表-總表'!H20</f>
        <v>0</v>
      </c>
      <c r="K14" s="181"/>
    </row>
    <row r="15" spans="1:11">
      <c r="A15" s="716" t="s">
        <v>1232</v>
      </c>
      <c r="B15" s="716"/>
      <c r="C15" s="184"/>
      <c r="D15" s="185">
        <v>8950</v>
      </c>
      <c r="E15" s="187"/>
      <c r="F15" s="185">
        <v>3725</v>
      </c>
      <c r="G15" s="187"/>
      <c r="H15" s="185">
        <f>'[2]填表-總表'!I7</f>
        <v>0</v>
      </c>
      <c r="I15" s="187"/>
      <c r="J15" s="185">
        <v>5225</v>
      </c>
      <c r="K15" s="181"/>
    </row>
    <row r="16" spans="1:11">
      <c r="A16" s="716" t="s">
        <v>1233</v>
      </c>
      <c r="B16" s="716"/>
      <c r="C16" s="184"/>
      <c r="D16" s="185">
        <v>3923</v>
      </c>
      <c r="E16" s="187"/>
      <c r="F16" s="185">
        <v>3870</v>
      </c>
      <c r="G16" s="187"/>
      <c r="H16" s="199" t="s">
        <v>1260</v>
      </c>
      <c r="I16" s="187"/>
      <c r="J16" s="185">
        <v>53</v>
      </c>
      <c r="K16" s="181"/>
    </row>
    <row r="17" spans="1:11">
      <c r="A17" s="716" t="s">
        <v>1261</v>
      </c>
      <c r="B17" s="716"/>
      <c r="C17" s="184"/>
      <c r="D17" s="185">
        <v>8156</v>
      </c>
      <c r="E17" s="187"/>
      <c r="F17" s="185">
        <v>4318</v>
      </c>
      <c r="G17" s="187"/>
      <c r="H17" s="185">
        <f>'[2]填表-總表'!K7</f>
        <v>0</v>
      </c>
      <c r="I17" s="187"/>
      <c r="J17" s="185">
        <v>3838</v>
      </c>
      <c r="K17" s="181"/>
    </row>
    <row r="18" spans="1:11">
      <c r="A18" s="716" t="s">
        <v>1234</v>
      </c>
      <c r="B18" s="716"/>
      <c r="C18" s="184"/>
      <c r="D18" s="185">
        <v>31521</v>
      </c>
      <c r="E18" s="187"/>
      <c r="F18" s="185">
        <v>4355</v>
      </c>
      <c r="G18" s="187"/>
      <c r="H18" s="199" t="s">
        <v>1260</v>
      </c>
      <c r="I18" s="187"/>
      <c r="J18" s="185">
        <v>27166</v>
      </c>
    </row>
    <row r="19" spans="1:11">
      <c r="A19" s="716" t="s">
        <v>1235</v>
      </c>
      <c r="B19" s="716"/>
      <c r="C19" s="184"/>
      <c r="D19" s="185">
        <f t="shared" ref="D19:D34" si="0">F19+H19+J19</f>
        <v>0</v>
      </c>
      <c r="E19" s="187"/>
      <c r="F19" s="185">
        <f>'[2]填表-總表'!M6</f>
        <v>0</v>
      </c>
      <c r="G19" s="187"/>
      <c r="H19" s="185">
        <f>'[2]填表-總表'!M7</f>
        <v>0</v>
      </c>
      <c r="I19" s="187"/>
      <c r="J19" s="185">
        <f>'[2]填表-總表'!M8+'[2]填表-總表'!M13+'[2]填表-總表'!M20</f>
        <v>0</v>
      </c>
    </row>
    <row r="20" spans="1:11">
      <c r="A20" s="716" t="s">
        <v>1236</v>
      </c>
      <c r="B20" s="716"/>
      <c r="C20" s="184"/>
      <c r="D20" s="185">
        <v>34229</v>
      </c>
      <c r="E20" s="187"/>
      <c r="F20" s="185">
        <v>3940</v>
      </c>
      <c r="G20" s="187"/>
      <c r="H20" s="185">
        <f>'[2]填表-總表'!N7</f>
        <v>0</v>
      </c>
      <c r="I20" s="187"/>
      <c r="J20" s="185">
        <v>30289</v>
      </c>
    </row>
    <row r="21" spans="1:11">
      <c r="A21" s="716" t="s">
        <v>1237</v>
      </c>
      <c r="B21" s="716"/>
      <c r="C21" s="184"/>
      <c r="D21" s="185">
        <v>385</v>
      </c>
      <c r="E21" s="187"/>
      <c r="F21" s="185">
        <v>385</v>
      </c>
      <c r="G21" s="187"/>
      <c r="H21" s="185">
        <f>'[2]填表-總表'!O7</f>
        <v>0</v>
      </c>
      <c r="I21" s="187"/>
      <c r="J21" s="185">
        <f>'[2]填表-總表'!O8+'[2]填表-總表'!O13+'[2]填表-總表'!O20</f>
        <v>0</v>
      </c>
    </row>
    <row r="22" spans="1:11">
      <c r="A22" s="714" t="s">
        <v>1238</v>
      </c>
      <c r="B22" s="714"/>
      <c r="C22" s="184"/>
      <c r="D22" s="185">
        <v>5539</v>
      </c>
      <c r="E22" s="187"/>
      <c r="F22" s="185">
        <v>4520</v>
      </c>
      <c r="G22" s="187"/>
      <c r="H22" s="199" t="s">
        <v>1260</v>
      </c>
      <c r="I22" s="187"/>
      <c r="J22" s="185">
        <v>1019</v>
      </c>
    </row>
    <row r="23" spans="1:11">
      <c r="A23" s="714" t="s">
        <v>1239</v>
      </c>
      <c r="B23" s="714"/>
      <c r="C23" s="184"/>
      <c r="D23" s="185">
        <f t="shared" si="0"/>
        <v>0</v>
      </c>
      <c r="E23" s="187"/>
      <c r="F23" s="185">
        <f>'[2]填表-總表'!T6</f>
        <v>0</v>
      </c>
      <c r="G23" s="187"/>
      <c r="H23" s="185">
        <f>'[2]填表-總表'!T7</f>
        <v>0</v>
      </c>
      <c r="I23" s="187"/>
      <c r="J23" s="185">
        <f>'[2]填表-總表'!T8+'[2]填表-總表'!T13+'[2]填表-總表'!T20</f>
        <v>0</v>
      </c>
    </row>
    <row r="24" spans="1:11">
      <c r="A24" s="714" t="s">
        <v>1240</v>
      </c>
      <c r="B24" s="714"/>
      <c r="C24" s="184"/>
      <c r="D24" s="185">
        <v>250</v>
      </c>
      <c r="E24" s="187"/>
      <c r="F24" s="185">
        <v>250</v>
      </c>
      <c r="G24" s="187"/>
      <c r="H24" s="185">
        <f>'[2]填表-總表'!U7</f>
        <v>0</v>
      </c>
      <c r="I24" s="187"/>
      <c r="J24" s="185">
        <f>'[2]填表-總表'!U8+'[2]填表-總表'!U13+'[2]填表-總表'!U20</f>
        <v>0</v>
      </c>
    </row>
    <row r="25" spans="1:11">
      <c r="A25" s="714" t="s">
        <v>1241</v>
      </c>
      <c r="B25" s="714"/>
      <c r="C25" s="184"/>
      <c r="D25" s="185">
        <f t="shared" si="0"/>
        <v>0</v>
      </c>
      <c r="E25" s="187"/>
      <c r="F25" s="185">
        <f>'[2]填表-總表'!V6</f>
        <v>0</v>
      </c>
      <c r="G25" s="187"/>
      <c r="H25" s="187">
        <f>'[2]填表-總表'!V7</f>
        <v>0</v>
      </c>
      <c r="I25" s="187"/>
      <c r="J25" s="187">
        <f>'[2]填表-總表'!V8+'[2]填表-總表'!V13+'[2]填表-總表'!V20</f>
        <v>0</v>
      </c>
    </row>
    <row r="26" spans="1:11">
      <c r="A26" s="714" t="s">
        <v>1242</v>
      </c>
      <c r="B26" s="714"/>
      <c r="C26" s="184"/>
      <c r="D26" s="185">
        <f t="shared" si="0"/>
        <v>0</v>
      </c>
      <c r="E26" s="187"/>
      <c r="F26" s="185">
        <f>'[2]填表-總表'!W6</f>
        <v>0</v>
      </c>
      <c r="G26" s="187"/>
      <c r="H26" s="187">
        <f>'[2]填表-總表'!W7</f>
        <v>0</v>
      </c>
      <c r="I26" s="187"/>
      <c r="J26" s="187">
        <f>'[2]填表-總表'!W8+'[2]填表-總表'!W13+'[2]填表-總表'!W20</f>
        <v>0</v>
      </c>
    </row>
    <row r="27" spans="1:11">
      <c r="A27" s="714" t="s">
        <v>1243</v>
      </c>
      <c r="B27" s="714"/>
      <c r="C27" s="184"/>
      <c r="D27" s="185">
        <v>498</v>
      </c>
      <c r="E27" s="187"/>
      <c r="F27" s="185">
        <v>328</v>
      </c>
      <c r="G27" s="187"/>
      <c r="H27" s="187">
        <f>'[2]填表-總表'!X7</f>
        <v>0</v>
      </c>
      <c r="I27" s="187"/>
      <c r="J27" s="187">
        <v>170</v>
      </c>
    </row>
    <row r="28" spans="1:11">
      <c r="A28" s="714" t="s">
        <v>1244</v>
      </c>
      <c r="B28" s="714"/>
      <c r="C28" s="184"/>
      <c r="D28" s="185">
        <v>48</v>
      </c>
      <c r="E28" s="188"/>
      <c r="F28" s="185">
        <v>48</v>
      </c>
      <c r="G28" s="188"/>
      <c r="H28" s="188">
        <f>'[2]填表-總表'!Y7</f>
        <v>0</v>
      </c>
      <c r="I28" s="188"/>
      <c r="J28" s="188">
        <f>'[2]填表-總表'!Y8+'[2]填表-總表'!Y13+'[2]填表-總表'!Y20</f>
        <v>0</v>
      </c>
    </row>
    <row r="29" spans="1:11">
      <c r="A29" s="714" t="s">
        <v>1245</v>
      </c>
      <c r="B29" s="714"/>
      <c r="C29" s="184"/>
      <c r="D29" s="185">
        <f t="shared" si="0"/>
        <v>0</v>
      </c>
      <c r="E29" s="188"/>
      <c r="F29" s="185">
        <f>'[2]填表-總表'!Z6</f>
        <v>0</v>
      </c>
      <c r="G29" s="188"/>
      <c r="H29" s="188">
        <f>'[2]填表-總表'!Z7</f>
        <v>0</v>
      </c>
      <c r="I29" s="188"/>
      <c r="J29" s="188">
        <f>'[2]填表-總表'!Z8+'[2]填表-總表'!Z13+'[2]填表-總表'!Z20</f>
        <v>0</v>
      </c>
    </row>
    <row r="30" spans="1:11">
      <c r="A30" s="714" t="s">
        <v>1246</v>
      </c>
      <c r="B30" s="714"/>
      <c r="C30" s="184"/>
      <c r="D30" s="189">
        <f t="shared" si="0"/>
        <v>0</v>
      </c>
      <c r="E30" s="188"/>
      <c r="F30" s="189">
        <f>'[2]填表-總表'!AA6</f>
        <v>0</v>
      </c>
      <c r="G30" s="188"/>
      <c r="H30" s="188">
        <f>'[2]填表-總表'!AA7</f>
        <v>0</v>
      </c>
      <c r="I30" s="188"/>
      <c r="J30" s="188">
        <f>'[2]填表-總表'!AA8+'[2]填表-總表'!AA13+'[2]填表-總表'!AA20</f>
        <v>0</v>
      </c>
    </row>
    <row r="31" spans="1:11">
      <c r="A31" s="714" t="s">
        <v>1247</v>
      </c>
      <c r="B31" s="714"/>
      <c r="C31" s="184"/>
      <c r="D31" s="200" t="s">
        <v>1260</v>
      </c>
      <c r="E31" s="188"/>
      <c r="F31" s="189">
        <f>'[2]填表-總表'!AB6</f>
        <v>0</v>
      </c>
      <c r="G31" s="188"/>
      <c r="H31" s="187" t="s">
        <v>1260</v>
      </c>
      <c r="I31" s="188"/>
      <c r="J31" s="188">
        <f>'[2]填表-總表'!AB8+'[2]填表-總表'!AB13+'[2]填表-總表'!AB20</f>
        <v>0</v>
      </c>
    </row>
    <row r="32" spans="1:11">
      <c r="A32" s="714" t="s">
        <v>1248</v>
      </c>
      <c r="B32" s="714"/>
      <c r="C32" s="184"/>
      <c r="D32" s="199" t="s">
        <v>1260</v>
      </c>
      <c r="E32" s="188"/>
      <c r="F32" s="199" t="s">
        <v>1260</v>
      </c>
      <c r="G32" s="188"/>
      <c r="H32" s="188">
        <f>'[2]填表-總表'!AC7</f>
        <v>0</v>
      </c>
      <c r="I32" s="188"/>
      <c r="J32" s="188">
        <f>'[2]填表-總表'!AC8+'[2]填表-總表'!AC13+'[2]填表-總表'!AC20</f>
        <v>0</v>
      </c>
    </row>
    <row r="33" spans="1:10">
      <c r="A33" s="714" t="s">
        <v>1249</v>
      </c>
      <c r="B33" s="714"/>
      <c r="C33" s="184"/>
      <c r="D33" s="185">
        <f t="shared" si="0"/>
        <v>0</v>
      </c>
      <c r="E33" s="188"/>
      <c r="F33" s="185">
        <f>'[2]填表-總表'!AD6</f>
        <v>0</v>
      </c>
      <c r="G33" s="188"/>
      <c r="H33" s="188">
        <f>'[2]填表-總表'!AD7</f>
        <v>0</v>
      </c>
      <c r="I33" s="188"/>
      <c r="J33" s="188">
        <f>'[2]填表-總表'!AD8+'[2]填表-總表'!AD13+'[2]填表-總表'!AD20</f>
        <v>0</v>
      </c>
    </row>
    <row r="34" spans="1:10">
      <c r="A34" s="717" t="s">
        <v>1250</v>
      </c>
      <c r="B34" s="717"/>
      <c r="C34" s="190"/>
      <c r="D34" s="191">
        <f t="shared" si="0"/>
        <v>0</v>
      </c>
      <c r="E34" s="192"/>
      <c r="F34" s="191">
        <f>'[2]填表-總表'!AE6</f>
        <v>0</v>
      </c>
      <c r="G34" s="192"/>
      <c r="H34" s="192">
        <f>'[2]填表-總表'!AE7</f>
        <v>0</v>
      </c>
      <c r="I34" s="192"/>
      <c r="J34" s="192">
        <f>'[2]填表-總表'!AE8+'[2]填表-總表'!AE13+'[2]填表-總表'!AE20</f>
        <v>0</v>
      </c>
    </row>
    <row r="35" spans="1:10">
      <c r="A35" s="193" t="s">
        <v>1251</v>
      </c>
      <c r="B35" s="194" t="s">
        <v>1252</v>
      </c>
      <c r="C35" s="195"/>
      <c r="D35" s="196" t="s">
        <v>1253</v>
      </c>
      <c r="E35" s="195"/>
      <c r="F35" s="195"/>
      <c r="G35" s="195" t="s">
        <v>1254</v>
      </c>
      <c r="H35" s="177"/>
      <c r="I35" s="195" t="s">
        <v>1255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1262</v>
      </c>
    </row>
    <row r="38" spans="1:10">
      <c r="A38" s="197" t="s">
        <v>1256</v>
      </c>
      <c r="B38" s="198"/>
      <c r="C38" s="177"/>
      <c r="D38" s="177"/>
      <c r="E38" s="177"/>
      <c r="F38" s="177"/>
      <c r="G38" s="177"/>
      <c r="H38" s="177"/>
      <c r="I38" s="177"/>
      <c r="J38" s="177"/>
    </row>
    <row r="39" spans="1:10">
      <c r="A39" s="197" t="s">
        <v>1257</v>
      </c>
      <c r="B39" s="198"/>
      <c r="C39" s="177"/>
      <c r="D39" s="177"/>
      <c r="E39" s="177"/>
      <c r="F39" s="177"/>
      <c r="G39" s="177"/>
      <c r="H39" s="177"/>
      <c r="I39" s="177"/>
      <c r="J39" s="177"/>
    </row>
    <row r="40" spans="1:10">
      <c r="A40" s="197" t="s">
        <v>1258</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EEAD1600-8B9B-4F49-AC94-3B4AC65A0B4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C44"/>
  <sheetViews>
    <sheetView topLeftCell="A34" workbookViewId="0">
      <selection activeCell="B1" sqref="B1"/>
    </sheetView>
  </sheetViews>
  <sheetFormatPr defaultRowHeight="16.5"/>
  <cols>
    <col min="1" max="1" width="100.625" customWidth="1"/>
  </cols>
  <sheetData>
    <row r="1" spans="1:3" ht="19.5">
      <c r="A1" s="12" t="s">
        <v>966</v>
      </c>
      <c r="B1" s="1" t="s">
        <v>18</v>
      </c>
    </row>
    <row r="2" spans="1:3" ht="19.5">
      <c r="A2" s="13" t="s">
        <v>491</v>
      </c>
    </row>
    <row r="3" spans="1:3" ht="19.5">
      <c r="A3" s="13" t="s">
        <v>23</v>
      </c>
    </row>
    <row r="4" spans="1:3" ht="19.5">
      <c r="A4" s="14" t="s">
        <v>1</v>
      </c>
    </row>
    <row r="5" spans="1:3" ht="19.5">
      <c r="A5" s="105" t="s">
        <v>954</v>
      </c>
    </row>
    <row r="6" spans="1:3" ht="19.5">
      <c r="A6" s="105" t="s">
        <v>955</v>
      </c>
    </row>
    <row r="7" spans="1:3" ht="19.5">
      <c r="A7" s="105" t="s">
        <v>956</v>
      </c>
    </row>
    <row r="8" spans="1:3" ht="19.5">
      <c r="A8" s="105" t="s">
        <v>951</v>
      </c>
    </row>
    <row r="9" spans="1:3" ht="19.5">
      <c r="A9" s="105" t="s">
        <v>957</v>
      </c>
    </row>
    <row r="10" spans="1:3" ht="19.5">
      <c r="A10" s="14" t="s">
        <v>2</v>
      </c>
    </row>
    <row r="11" spans="1:3" ht="19.5">
      <c r="A11" s="9" t="s">
        <v>19</v>
      </c>
    </row>
    <row r="12" spans="1:3" ht="97.5">
      <c r="A12" s="106" t="s">
        <v>959</v>
      </c>
    </row>
    <row r="13" spans="1:3" ht="19.5">
      <c r="A13" s="14" t="s">
        <v>4</v>
      </c>
      <c r="C13" s="11"/>
    </row>
    <row r="14" spans="1:3" ht="19.5">
      <c r="A14" s="10" t="s">
        <v>393</v>
      </c>
    </row>
    <row r="15" spans="1:3" ht="19.5">
      <c r="A15" s="10" t="s">
        <v>453</v>
      </c>
    </row>
    <row r="16" spans="1:3" ht="19.5">
      <c r="A16" s="9" t="s">
        <v>5</v>
      </c>
    </row>
    <row r="17" spans="1:1" ht="117">
      <c r="A17" s="19" t="s">
        <v>454</v>
      </c>
    </row>
    <row r="18" spans="1:1" ht="58.5">
      <c r="A18" s="19" t="s">
        <v>455</v>
      </c>
    </row>
    <row r="19" spans="1:1" ht="58.5">
      <c r="A19" s="19" t="s">
        <v>456</v>
      </c>
    </row>
    <row r="20" spans="1:1" ht="58.5">
      <c r="A20" s="19" t="s">
        <v>457</v>
      </c>
    </row>
    <row r="21" spans="1:1" ht="39">
      <c r="A21" s="19" t="s">
        <v>458</v>
      </c>
    </row>
    <row r="22" spans="1:1" ht="39">
      <c r="A22" s="19" t="s">
        <v>459</v>
      </c>
    </row>
    <row r="23" spans="1:1" ht="58.5">
      <c r="A23" s="19" t="s">
        <v>463</v>
      </c>
    </row>
    <row r="24" spans="1:1" ht="39">
      <c r="A24" s="19" t="s">
        <v>461</v>
      </c>
    </row>
    <row r="25" spans="1:1" ht="58.5">
      <c r="A25" s="19" t="s">
        <v>460</v>
      </c>
    </row>
    <row r="26" spans="1:1" ht="58.5">
      <c r="A26" s="19" t="s">
        <v>462</v>
      </c>
    </row>
    <row r="27" spans="1:1" ht="19.5">
      <c r="A27" s="19" t="s">
        <v>464</v>
      </c>
    </row>
    <row r="28" spans="1:1" ht="19.5">
      <c r="A28" s="19" t="s">
        <v>465</v>
      </c>
    </row>
    <row r="29" spans="1:1" ht="19.5">
      <c r="A29" s="19" t="s">
        <v>466</v>
      </c>
    </row>
    <row r="30" spans="1:1" ht="78">
      <c r="A30" s="19" t="s">
        <v>467</v>
      </c>
    </row>
    <row r="31" spans="1:1" ht="39">
      <c r="A31" s="19" t="s">
        <v>468</v>
      </c>
    </row>
    <row r="32" spans="1:1" ht="19.5">
      <c r="A32" s="9" t="s">
        <v>24</v>
      </c>
    </row>
    <row r="33" spans="1:1" ht="117">
      <c r="A33" s="33" t="s">
        <v>469</v>
      </c>
    </row>
    <row r="34" spans="1:1" ht="19.5">
      <c r="A34" s="31" t="s">
        <v>21</v>
      </c>
    </row>
    <row r="35" spans="1:1" ht="19.5">
      <c r="A35" s="31" t="s">
        <v>230</v>
      </c>
    </row>
    <row r="36" spans="1:1" ht="19.5">
      <c r="A36" s="31" t="s">
        <v>7</v>
      </c>
    </row>
    <row r="37" spans="1:1" ht="19.5">
      <c r="A37" s="27" t="s">
        <v>8</v>
      </c>
    </row>
    <row r="38" spans="1:1" ht="39">
      <c r="A38" s="33" t="s">
        <v>392</v>
      </c>
    </row>
    <row r="39" spans="1:1" ht="39">
      <c r="A39" s="33" t="s">
        <v>22</v>
      </c>
    </row>
    <row r="40" spans="1:1" ht="19.5">
      <c r="A40" s="27" t="s">
        <v>232</v>
      </c>
    </row>
    <row r="41" spans="1:1" ht="19.5">
      <c r="A41" s="33" t="s">
        <v>138</v>
      </c>
    </row>
    <row r="42" spans="1:1" ht="19.5">
      <c r="A42" s="33" t="s">
        <v>26</v>
      </c>
    </row>
    <row r="43" spans="1:1" ht="39">
      <c r="A43" s="25" t="s">
        <v>12</v>
      </c>
    </row>
    <row r="44" spans="1:1" ht="20.25" thickBot="1">
      <c r="A44" s="16" t="s">
        <v>10</v>
      </c>
    </row>
  </sheetData>
  <phoneticPr fontId="14"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4F6-F8CF-4A9D-BD85-B15C206443B5}">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06" t="s">
        <v>1213</v>
      </c>
      <c r="B1" s="706"/>
      <c r="C1" s="177"/>
      <c r="D1" s="177"/>
      <c r="E1" s="177"/>
      <c r="F1" s="177"/>
      <c r="G1" s="176" t="s">
        <v>1214</v>
      </c>
      <c r="H1" s="706" t="s">
        <v>1215</v>
      </c>
      <c r="I1" s="706"/>
      <c r="J1" s="706"/>
      <c r="K1" s="178" t="s">
        <v>1216</v>
      </c>
    </row>
    <row r="2" spans="1:11">
      <c r="A2" s="706" t="s">
        <v>1217</v>
      </c>
      <c r="B2" s="706"/>
      <c r="C2" s="179" t="s">
        <v>1218</v>
      </c>
      <c r="D2" s="180"/>
      <c r="E2" s="177"/>
      <c r="F2" s="177"/>
      <c r="G2" s="176" t="s">
        <v>1219</v>
      </c>
      <c r="H2" s="706" t="s">
        <v>1220</v>
      </c>
      <c r="I2" s="706"/>
      <c r="J2" s="706"/>
      <c r="K2" s="181"/>
    </row>
    <row r="3" spans="1:11" ht="25.5">
      <c r="A3" s="707" t="s">
        <v>1221</v>
      </c>
      <c r="B3" s="707"/>
      <c r="C3" s="707"/>
      <c r="D3" s="707"/>
      <c r="E3" s="707"/>
      <c r="F3" s="707"/>
      <c r="G3" s="707"/>
      <c r="H3" s="707"/>
      <c r="I3" s="707"/>
      <c r="J3" s="707"/>
      <c r="K3" s="181"/>
    </row>
    <row r="4" spans="1:11">
      <c r="A4" s="705"/>
      <c r="B4" s="705"/>
      <c r="C4" s="705"/>
      <c r="D4" s="705"/>
      <c r="E4" s="705"/>
      <c r="F4" s="705"/>
      <c r="G4" s="177"/>
      <c r="H4" s="177"/>
      <c r="I4" s="177"/>
      <c r="J4" s="177"/>
      <c r="K4" s="181"/>
    </row>
    <row r="5" spans="1:11">
      <c r="A5" s="708" t="s">
        <v>1524</v>
      </c>
      <c r="B5" s="708"/>
      <c r="C5" s="708"/>
      <c r="D5" s="708"/>
      <c r="E5" s="708"/>
      <c r="F5" s="708"/>
      <c r="G5" s="708"/>
      <c r="H5" s="708"/>
      <c r="I5" s="708"/>
      <c r="J5" s="708"/>
      <c r="K5" s="182"/>
    </row>
    <row r="6" spans="1:11">
      <c r="A6" s="709" t="s">
        <v>1222</v>
      </c>
      <c r="B6" s="709"/>
      <c r="C6" s="710" t="s">
        <v>1223</v>
      </c>
      <c r="D6" s="710"/>
      <c r="E6" s="711" t="s">
        <v>1224</v>
      </c>
      <c r="F6" s="711"/>
      <c r="G6" s="711"/>
      <c r="H6" s="711"/>
      <c r="I6" s="711"/>
      <c r="J6" s="711"/>
      <c r="K6" s="182"/>
    </row>
    <row r="7" spans="1:11">
      <c r="A7" s="709"/>
      <c r="B7" s="709"/>
      <c r="C7" s="710"/>
      <c r="D7" s="710"/>
      <c r="E7" s="712" t="s">
        <v>1225</v>
      </c>
      <c r="F7" s="712"/>
      <c r="G7" s="712" t="s">
        <v>1226</v>
      </c>
      <c r="H7" s="712"/>
      <c r="I7" s="713" t="s">
        <v>1227</v>
      </c>
      <c r="J7" s="713"/>
      <c r="K7" s="182"/>
    </row>
    <row r="8" spans="1:11">
      <c r="A8" s="709"/>
      <c r="B8" s="709"/>
      <c r="C8" s="710"/>
      <c r="D8" s="710"/>
      <c r="E8" s="712"/>
      <c r="F8" s="712"/>
      <c r="G8" s="712"/>
      <c r="H8" s="712"/>
      <c r="I8" s="713"/>
      <c r="J8" s="713"/>
      <c r="K8" s="182"/>
    </row>
    <row r="9" spans="1:11">
      <c r="A9" s="709"/>
      <c r="B9" s="709"/>
      <c r="C9" s="710"/>
      <c r="D9" s="710"/>
      <c r="E9" s="712"/>
      <c r="F9" s="712"/>
      <c r="G9" s="712"/>
      <c r="H9" s="712"/>
      <c r="I9" s="713"/>
      <c r="J9" s="713"/>
      <c r="K9" s="183"/>
    </row>
    <row r="10" spans="1:11">
      <c r="A10" s="709"/>
      <c r="B10" s="709"/>
      <c r="C10" s="710"/>
      <c r="D10" s="710"/>
      <c r="E10" s="712"/>
      <c r="F10" s="712"/>
      <c r="G10" s="712"/>
      <c r="H10" s="712"/>
      <c r="I10" s="713"/>
      <c r="J10" s="713"/>
      <c r="K10" s="181"/>
    </row>
    <row r="11" spans="1:11">
      <c r="A11" s="715" t="s">
        <v>1228</v>
      </c>
      <c r="B11" s="715"/>
      <c r="C11" s="184"/>
      <c r="D11" s="185">
        <v>213418</v>
      </c>
      <c r="E11" s="185"/>
      <c r="F11" s="185">
        <v>46935</v>
      </c>
      <c r="G11" s="185"/>
      <c r="H11" s="199">
        <v>7837</v>
      </c>
      <c r="I11" s="185"/>
      <c r="J11" s="185">
        <v>158646</v>
      </c>
      <c r="K11" s="181"/>
    </row>
    <row r="12" spans="1:11">
      <c r="A12" s="716" t="s">
        <v>1229</v>
      </c>
      <c r="B12" s="716"/>
      <c r="C12" s="184"/>
      <c r="D12" s="185">
        <v>81202</v>
      </c>
      <c r="E12" s="186"/>
      <c r="F12" s="185">
        <v>6405</v>
      </c>
      <c r="G12" s="186"/>
      <c r="H12" s="185">
        <f>'[2]填表-總表'!F7</f>
        <v>0</v>
      </c>
      <c r="I12" s="186"/>
      <c r="J12" s="185">
        <v>74797</v>
      </c>
      <c r="K12" s="181"/>
    </row>
    <row r="13" spans="1:11">
      <c r="A13" s="716" t="s">
        <v>1230</v>
      </c>
      <c r="B13" s="716"/>
      <c r="C13" s="184"/>
      <c r="D13" s="185">
        <v>45516</v>
      </c>
      <c r="E13" s="187"/>
      <c r="F13" s="185">
        <v>4381</v>
      </c>
      <c r="G13" s="187"/>
      <c r="H13" s="199">
        <v>400</v>
      </c>
      <c r="I13" s="187"/>
      <c r="J13" s="185">
        <v>40735</v>
      </c>
      <c r="K13" s="181"/>
    </row>
    <row r="14" spans="1:11">
      <c r="A14" s="716" t="s">
        <v>1231</v>
      </c>
      <c r="B14" s="716"/>
      <c r="C14" s="184"/>
      <c r="D14" s="185">
        <v>1950</v>
      </c>
      <c r="E14" s="187"/>
      <c r="F14" s="185">
        <v>1950</v>
      </c>
      <c r="G14" s="187"/>
      <c r="H14" s="185">
        <f>'[2]填表-總表'!H7</f>
        <v>0</v>
      </c>
      <c r="I14" s="187"/>
      <c r="J14" s="185">
        <f>'[2]填表-總表'!H8+'[2]填表-總表'!H13+'[2]填表-總表'!H20</f>
        <v>0</v>
      </c>
      <c r="K14" s="181"/>
    </row>
    <row r="15" spans="1:11">
      <c r="A15" s="716" t="s">
        <v>1232</v>
      </c>
      <c r="B15" s="716"/>
      <c r="C15" s="184"/>
      <c r="D15" s="185">
        <v>7007</v>
      </c>
      <c r="E15" s="187"/>
      <c r="F15" s="185">
        <v>1568</v>
      </c>
      <c r="G15" s="187"/>
      <c r="H15" s="185">
        <f>'[2]填表-總表'!I7</f>
        <v>0</v>
      </c>
      <c r="I15" s="187"/>
      <c r="J15" s="185">
        <v>5439</v>
      </c>
      <c r="K15" s="181"/>
    </row>
    <row r="16" spans="1:11">
      <c r="A16" s="716" t="s">
        <v>1233</v>
      </c>
      <c r="B16" s="716"/>
      <c r="C16" s="184"/>
      <c r="D16" s="185">
        <v>2745</v>
      </c>
      <c r="E16" s="187"/>
      <c r="F16" s="185">
        <v>2327</v>
      </c>
      <c r="G16" s="187"/>
      <c r="H16" s="199">
        <v>253</v>
      </c>
      <c r="I16" s="187"/>
      <c r="J16" s="185">
        <v>165</v>
      </c>
      <c r="K16" s="181"/>
    </row>
    <row r="17" spans="1:11">
      <c r="A17" s="716" t="s">
        <v>1261</v>
      </c>
      <c r="B17" s="716"/>
      <c r="C17" s="184"/>
      <c r="D17" s="185">
        <v>7155</v>
      </c>
      <c r="E17" s="187"/>
      <c r="F17" s="185">
        <v>7155</v>
      </c>
      <c r="G17" s="187"/>
      <c r="H17" s="185">
        <f>'[2]填表-總表'!K7</f>
        <v>0</v>
      </c>
      <c r="I17" s="187"/>
      <c r="J17" s="199" t="s">
        <v>1260</v>
      </c>
      <c r="K17" s="181"/>
    </row>
    <row r="18" spans="1:11">
      <c r="A18" s="716" t="s">
        <v>1234</v>
      </c>
      <c r="B18" s="716"/>
      <c r="C18" s="184"/>
      <c r="D18" s="185">
        <v>34370</v>
      </c>
      <c r="E18" s="187"/>
      <c r="F18" s="185">
        <v>7433</v>
      </c>
      <c r="G18" s="187"/>
      <c r="H18" s="199">
        <v>627</v>
      </c>
      <c r="I18" s="187"/>
      <c r="J18" s="185">
        <v>26310</v>
      </c>
    </row>
    <row r="19" spans="1:11">
      <c r="A19" s="716" t="s">
        <v>1235</v>
      </c>
      <c r="B19" s="716"/>
      <c r="C19" s="184"/>
      <c r="D19" s="185">
        <f t="shared" ref="D19:D34" si="0">F19+H19+J19</f>
        <v>0</v>
      </c>
      <c r="E19" s="187"/>
      <c r="F19" s="185">
        <f>'[2]填表-總表'!M6</f>
        <v>0</v>
      </c>
      <c r="G19" s="187"/>
      <c r="H19" s="185">
        <f>'[2]填表-總表'!M7</f>
        <v>0</v>
      </c>
      <c r="I19" s="187"/>
      <c r="J19" s="185">
        <f>'[2]填表-總表'!M8+'[2]填表-總表'!M13+'[2]填表-總表'!M20</f>
        <v>0</v>
      </c>
    </row>
    <row r="20" spans="1:11">
      <c r="A20" s="716" t="s">
        <v>1236</v>
      </c>
      <c r="B20" s="716"/>
      <c r="C20" s="184"/>
      <c r="D20" s="185">
        <v>2517</v>
      </c>
      <c r="E20" s="187"/>
      <c r="F20" s="185">
        <v>2517</v>
      </c>
      <c r="G20" s="187"/>
      <c r="H20" s="185">
        <f>'[2]填表-總表'!N7</f>
        <v>0</v>
      </c>
      <c r="I20" s="187"/>
      <c r="J20" s="199" t="s">
        <v>1260</v>
      </c>
    </row>
    <row r="21" spans="1:11">
      <c r="A21" s="716" t="s">
        <v>1237</v>
      </c>
      <c r="B21" s="716"/>
      <c r="C21" s="184"/>
      <c r="D21" s="185">
        <v>585</v>
      </c>
      <c r="E21" s="187"/>
      <c r="F21" s="185">
        <v>585</v>
      </c>
      <c r="G21" s="187"/>
      <c r="H21" s="185">
        <f>'[2]填表-總表'!O7</f>
        <v>0</v>
      </c>
      <c r="I21" s="187"/>
      <c r="J21" s="185">
        <f>'[2]填表-總表'!O8+'[2]填表-總表'!O13+'[2]填表-總表'!O20</f>
        <v>0</v>
      </c>
    </row>
    <row r="22" spans="1:11">
      <c r="A22" s="714" t="s">
        <v>1238</v>
      </c>
      <c r="B22" s="714"/>
      <c r="C22" s="184"/>
      <c r="D22" s="185">
        <v>28770</v>
      </c>
      <c r="E22" s="187"/>
      <c r="F22" s="185">
        <v>11940</v>
      </c>
      <c r="G22" s="187"/>
      <c r="H22" s="199">
        <v>5850</v>
      </c>
      <c r="I22" s="187"/>
      <c r="J22" s="185">
        <v>10980</v>
      </c>
    </row>
    <row r="23" spans="1:11">
      <c r="A23" s="714" t="s">
        <v>1239</v>
      </c>
      <c r="B23" s="714"/>
      <c r="C23" s="184"/>
      <c r="D23" s="185">
        <f t="shared" si="0"/>
        <v>0</v>
      </c>
      <c r="E23" s="187"/>
      <c r="F23" s="185">
        <f>'[2]填表-總表'!T6</f>
        <v>0</v>
      </c>
      <c r="G23" s="187"/>
      <c r="H23" s="185">
        <f>'[2]填表-總表'!T7</f>
        <v>0</v>
      </c>
      <c r="I23" s="187"/>
      <c r="J23" s="185">
        <f>'[2]填表-總表'!T8+'[2]填表-總表'!T13+'[2]填表-總表'!T20</f>
        <v>0</v>
      </c>
    </row>
    <row r="24" spans="1:11">
      <c r="A24" s="714" t="s">
        <v>1240</v>
      </c>
      <c r="B24" s="714"/>
      <c r="C24" s="184"/>
      <c r="D24" s="199" t="s">
        <v>1260</v>
      </c>
      <c r="E24" s="188"/>
      <c r="F24" s="199" t="s">
        <v>1260</v>
      </c>
      <c r="G24" s="187"/>
      <c r="H24" s="185">
        <f>'[2]填表-總表'!U7</f>
        <v>0</v>
      </c>
      <c r="I24" s="187"/>
      <c r="J24" s="185">
        <f>'[2]填表-總表'!U8+'[2]填表-總表'!U13+'[2]填表-總表'!U20</f>
        <v>0</v>
      </c>
    </row>
    <row r="25" spans="1:11">
      <c r="A25" s="714" t="s">
        <v>1241</v>
      </c>
      <c r="B25" s="714"/>
      <c r="C25" s="184"/>
      <c r="D25" s="185">
        <f t="shared" si="0"/>
        <v>0</v>
      </c>
      <c r="E25" s="187"/>
      <c r="F25" s="185">
        <f>'[2]填表-總表'!V6</f>
        <v>0</v>
      </c>
      <c r="G25" s="187"/>
      <c r="H25" s="187">
        <f>'[2]填表-總表'!V7</f>
        <v>0</v>
      </c>
      <c r="I25" s="187"/>
      <c r="J25" s="187">
        <f>'[2]填表-總表'!V8+'[2]填表-總表'!V13+'[2]填表-總表'!V20</f>
        <v>0</v>
      </c>
    </row>
    <row r="26" spans="1:11">
      <c r="A26" s="714" t="s">
        <v>1242</v>
      </c>
      <c r="B26" s="714"/>
      <c r="C26" s="184"/>
      <c r="D26" s="185">
        <f t="shared" si="0"/>
        <v>0</v>
      </c>
      <c r="E26" s="187"/>
      <c r="F26" s="185">
        <f>'[2]填表-總表'!W6</f>
        <v>0</v>
      </c>
      <c r="G26" s="187"/>
      <c r="H26" s="187">
        <f>'[2]填表-總表'!W7</f>
        <v>0</v>
      </c>
      <c r="I26" s="187"/>
      <c r="J26" s="187">
        <f>'[2]填表-總表'!W8+'[2]填表-總表'!W13+'[2]填表-總表'!W20</f>
        <v>0</v>
      </c>
    </row>
    <row r="27" spans="1:11">
      <c r="A27" s="714" t="s">
        <v>1243</v>
      </c>
      <c r="B27" s="714"/>
      <c r="C27" s="184"/>
      <c r="D27" s="185">
        <v>642</v>
      </c>
      <c r="E27" s="187"/>
      <c r="F27" s="185">
        <v>582</v>
      </c>
      <c r="G27" s="187"/>
      <c r="H27" s="187">
        <f>'[2]填表-總表'!X7</f>
        <v>0</v>
      </c>
      <c r="I27" s="187"/>
      <c r="J27" s="187">
        <v>60</v>
      </c>
    </row>
    <row r="28" spans="1:11">
      <c r="A28" s="714" t="s">
        <v>1244</v>
      </c>
      <c r="B28" s="714"/>
      <c r="C28" s="184"/>
      <c r="D28" s="185">
        <v>252</v>
      </c>
      <c r="E28" s="188"/>
      <c r="F28" s="185">
        <v>92</v>
      </c>
      <c r="G28" s="188"/>
      <c r="H28" s="188">
        <f>'[2]填表-總表'!Y7</f>
        <v>0</v>
      </c>
      <c r="I28" s="188"/>
      <c r="J28" s="188">
        <v>160</v>
      </c>
    </row>
    <row r="29" spans="1:11">
      <c r="A29" s="714" t="s">
        <v>1245</v>
      </c>
      <c r="B29" s="714"/>
      <c r="C29" s="184"/>
      <c r="D29" s="185">
        <f t="shared" si="0"/>
        <v>0</v>
      </c>
      <c r="E29" s="188"/>
      <c r="F29" s="185">
        <f>'[2]填表-總表'!Z6</f>
        <v>0</v>
      </c>
      <c r="G29" s="188"/>
      <c r="H29" s="188">
        <f>'[2]填表-總表'!Z7</f>
        <v>0</v>
      </c>
      <c r="I29" s="188"/>
      <c r="J29" s="188">
        <f>'[2]填表-總表'!Z8+'[2]填表-總表'!Z13+'[2]填表-總表'!Z20</f>
        <v>0</v>
      </c>
    </row>
    <row r="30" spans="1:11">
      <c r="A30" s="714" t="s">
        <v>1246</v>
      </c>
      <c r="B30" s="714"/>
      <c r="C30" s="184"/>
      <c r="D30" s="189">
        <f t="shared" si="0"/>
        <v>0</v>
      </c>
      <c r="E30" s="188"/>
      <c r="F30" s="189">
        <f>'[2]填表-總表'!AA6</f>
        <v>0</v>
      </c>
      <c r="G30" s="188"/>
      <c r="H30" s="188">
        <f>'[2]填表-總表'!AA7</f>
        <v>0</v>
      </c>
      <c r="I30" s="188"/>
      <c r="J30" s="188">
        <f>'[2]填表-總表'!AA8+'[2]填表-總表'!AA13+'[2]填表-總表'!AA20</f>
        <v>0</v>
      </c>
    </row>
    <row r="31" spans="1:11">
      <c r="A31" s="714" t="s">
        <v>1247</v>
      </c>
      <c r="B31" s="714"/>
      <c r="C31" s="184"/>
      <c r="D31" s="200">
        <v>707</v>
      </c>
      <c r="E31" s="188"/>
      <c r="F31" s="200" t="s">
        <v>1260</v>
      </c>
      <c r="G31" s="188"/>
      <c r="H31" s="187">
        <v>707</v>
      </c>
      <c r="I31" s="188"/>
      <c r="J31" s="188">
        <f>'[2]填表-總表'!AB8+'[2]填表-總表'!AB13+'[2]填表-總表'!AB20</f>
        <v>0</v>
      </c>
    </row>
    <row r="32" spans="1:11">
      <c r="A32" s="714" t="s">
        <v>1248</v>
      </c>
      <c r="B32" s="714"/>
      <c r="C32" s="184"/>
      <c r="D32" s="199" t="s">
        <v>1260</v>
      </c>
      <c r="E32" s="188"/>
      <c r="F32" s="199" t="s">
        <v>1260</v>
      </c>
      <c r="G32" s="188"/>
      <c r="H32" s="188">
        <f>'[2]填表-總表'!AC7</f>
        <v>0</v>
      </c>
      <c r="I32" s="188"/>
      <c r="J32" s="188">
        <f>'[2]填表-總表'!AC8+'[2]填表-總表'!AC13+'[2]填表-總表'!AC20</f>
        <v>0</v>
      </c>
    </row>
    <row r="33" spans="1:10">
      <c r="A33" s="714" t="s">
        <v>1249</v>
      </c>
      <c r="B33" s="714"/>
      <c r="C33" s="184"/>
      <c r="D33" s="185">
        <f t="shared" si="0"/>
        <v>0</v>
      </c>
      <c r="E33" s="188"/>
      <c r="F33" s="185">
        <f>'[2]填表-總表'!AD6</f>
        <v>0</v>
      </c>
      <c r="G33" s="188"/>
      <c r="H33" s="188">
        <f>'[2]填表-總表'!AD7</f>
        <v>0</v>
      </c>
      <c r="I33" s="188"/>
      <c r="J33" s="188">
        <f>'[2]填表-總表'!AD8+'[2]填表-總表'!AD13+'[2]填表-總表'!AD20</f>
        <v>0</v>
      </c>
    </row>
    <row r="34" spans="1:10">
      <c r="A34" s="717" t="s">
        <v>1250</v>
      </c>
      <c r="B34" s="717"/>
      <c r="C34" s="190"/>
      <c r="D34" s="191">
        <f t="shared" si="0"/>
        <v>0</v>
      </c>
      <c r="E34" s="192"/>
      <c r="F34" s="191">
        <f>'[2]填表-總表'!AE6</f>
        <v>0</v>
      </c>
      <c r="G34" s="192"/>
      <c r="H34" s="192">
        <f>'[2]填表-總表'!AE7</f>
        <v>0</v>
      </c>
      <c r="I34" s="192"/>
      <c r="J34" s="192">
        <f>'[2]填表-總表'!AE8+'[2]填表-總表'!AE13+'[2]填表-總表'!AE20</f>
        <v>0</v>
      </c>
    </row>
    <row r="35" spans="1:10">
      <c r="A35" s="193" t="s">
        <v>1251</v>
      </c>
      <c r="B35" s="194" t="s">
        <v>1252</v>
      </c>
      <c r="C35" s="195"/>
      <c r="D35" s="196" t="s">
        <v>1253</v>
      </c>
      <c r="E35" s="195"/>
      <c r="F35" s="195"/>
      <c r="G35" s="195" t="s">
        <v>1254</v>
      </c>
      <c r="H35" s="177"/>
      <c r="I35" s="195" t="s">
        <v>1255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1525</v>
      </c>
    </row>
    <row r="38" spans="1:10">
      <c r="A38" s="197" t="s">
        <v>1256</v>
      </c>
      <c r="B38" s="198"/>
      <c r="C38" s="177"/>
      <c r="D38" s="177"/>
      <c r="E38" s="177"/>
      <c r="F38" s="177"/>
      <c r="G38" s="177"/>
      <c r="H38" s="177"/>
      <c r="I38" s="177"/>
      <c r="J38" s="177"/>
    </row>
    <row r="39" spans="1:10">
      <c r="A39" s="197" t="s">
        <v>1257</v>
      </c>
      <c r="B39" s="198"/>
      <c r="C39" s="177"/>
      <c r="D39" s="177"/>
      <c r="E39" s="177"/>
      <c r="F39" s="177"/>
      <c r="G39" s="177"/>
      <c r="H39" s="177"/>
      <c r="I39" s="177"/>
      <c r="J39" s="177"/>
    </row>
    <row r="40" spans="1:10">
      <c r="A40" s="197" t="s">
        <v>1258</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E07AE71D-B2A5-44A6-9DA5-9C6B297A32B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872E-FD4B-440D-89C5-3F4E6CF5ED0F}">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06" t="s">
        <v>1213</v>
      </c>
      <c r="B1" s="706"/>
      <c r="C1" s="177"/>
      <c r="D1" s="177"/>
      <c r="E1" s="177"/>
      <c r="F1" s="177"/>
      <c r="G1" s="176" t="s">
        <v>1214</v>
      </c>
      <c r="H1" s="706" t="s">
        <v>1215</v>
      </c>
      <c r="I1" s="706"/>
      <c r="J1" s="706"/>
      <c r="K1" s="178" t="s">
        <v>1216</v>
      </c>
    </row>
    <row r="2" spans="1:11">
      <c r="A2" s="706" t="s">
        <v>1217</v>
      </c>
      <c r="B2" s="706"/>
      <c r="C2" s="179" t="s">
        <v>1218</v>
      </c>
      <c r="D2" s="180"/>
      <c r="E2" s="177"/>
      <c r="F2" s="177"/>
      <c r="G2" s="176" t="s">
        <v>1219</v>
      </c>
      <c r="H2" s="706" t="s">
        <v>1220</v>
      </c>
      <c r="I2" s="706"/>
      <c r="J2" s="706"/>
      <c r="K2" s="181"/>
    </row>
    <row r="3" spans="1:11" ht="25.5">
      <c r="A3" s="707" t="s">
        <v>1221</v>
      </c>
      <c r="B3" s="707"/>
      <c r="C3" s="707"/>
      <c r="D3" s="707"/>
      <c r="E3" s="707"/>
      <c r="F3" s="707"/>
      <c r="G3" s="707"/>
      <c r="H3" s="707"/>
      <c r="I3" s="707"/>
      <c r="J3" s="707"/>
      <c r="K3" s="181"/>
    </row>
    <row r="4" spans="1:11">
      <c r="A4" s="705"/>
      <c r="B4" s="705"/>
      <c r="C4" s="705"/>
      <c r="D4" s="705"/>
      <c r="E4" s="705"/>
      <c r="F4" s="705"/>
      <c r="G4" s="177"/>
      <c r="H4" s="177"/>
      <c r="I4" s="177"/>
      <c r="J4" s="177"/>
      <c r="K4" s="181"/>
    </row>
    <row r="5" spans="1:11">
      <c r="A5" s="708" t="s">
        <v>1632</v>
      </c>
      <c r="B5" s="708"/>
      <c r="C5" s="708"/>
      <c r="D5" s="708"/>
      <c r="E5" s="708"/>
      <c r="F5" s="708"/>
      <c r="G5" s="708"/>
      <c r="H5" s="708"/>
      <c r="I5" s="708"/>
      <c r="J5" s="708"/>
      <c r="K5" s="182"/>
    </row>
    <row r="6" spans="1:11">
      <c r="A6" s="709" t="s">
        <v>1222</v>
      </c>
      <c r="B6" s="709"/>
      <c r="C6" s="710" t="s">
        <v>1223</v>
      </c>
      <c r="D6" s="710"/>
      <c r="E6" s="711" t="s">
        <v>1224</v>
      </c>
      <c r="F6" s="711"/>
      <c r="G6" s="711"/>
      <c r="H6" s="711"/>
      <c r="I6" s="711"/>
      <c r="J6" s="711"/>
      <c r="K6" s="182"/>
    </row>
    <row r="7" spans="1:11">
      <c r="A7" s="709"/>
      <c r="B7" s="709"/>
      <c r="C7" s="710"/>
      <c r="D7" s="710"/>
      <c r="E7" s="712" t="s">
        <v>1225</v>
      </c>
      <c r="F7" s="712"/>
      <c r="G7" s="712" t="s">
        <v>1226</v>
      </c>
      <c r="H7" s="712"/>
      <c r="I7" s="713" t="s">
        <v>1227</v>
      </c>
      <c r="J7" s="713"/>
      <c r="K7" s="182"/>
    </row>
    <row r="8" spans="1:11">
      <c r="A8" s="709"/>
      <c r="B8" s="709"/>
      <c r="C8" s="710"/>
      <c r="D8" s="710"/>
      <c r="E8" s="712"/>
      <c r="F8" s="712"/>
      <c r="G8" s="712"/>
      <c r="H8" s="712"/>
      <c r="I8" s="713"/>
      <c r="J8" s="713"/>
      <c r="K8" s="182"/>
    </row>
    <row r="9" spans="1:11">
      <c r="A9" s="709"/>
      <c r="B9" s="709"/>
      <c r="C9" s="710"/>
      <c r="D9" s="710"/>
      <c r="E9" s="712"/>
      <c r="F9" s="712"/>
      <c r="G9" s="712"/>
      <c r="H9" s="712"/>
      <c r="I9" s="713"/>
      <c r="J9" s="713"/>
      <c r="K9" s="183"/>
    </row>
    <row r="10" spans="1:11">
      <c r="A10" s="709"/>
      <c r="B10" s="709"/>
      <c r="C10" s="710"/>
      <c r="D10" s="710"/>
      <c r="E10" s="712"/>
      <c r="F10" s="712"/>
      <c r="G10" s="712"/>
      <c r="H10" s="712"/>
      <c r="I10" s="713"/>
      <c r="J10" s="713"/>
      <c r="K10" s="181"/>
    </row>
    <row r="11" spans="1:11">
      <c r="A11" s="715" t="s">
        <v>1228</v>
      </c>
      <c r="B11" s="715"/>
      <c r="C11" s="184"/>
      <c r="D11" s="185">
        <v>230540</v>
      </c>
      <c r="E11" s="185"/>
      <c r="F11" s="185">
        <v>51080</v>
      </c>
      <c r="G11" s="185"/>
      <c r="H11" s="199">
        <v>6652</v>
      </c>
      <c r="I11" s="185"/>
      <c r="J11" s="185">
        <v>172808</v>
      </c>
      <c r="K11" s="181"/>
    </row>
    <row r="12" spans="1:11">
      <c r="A12" s="716" t="s">
        <v>1229</v>
      </c>
      <c r="B12" s="716"/>
      <c r="C12" s="184"/>
      <c r="D12" s="185">
        <v>111056</v>
      </c>
      <c r="E12" s="186"/>
      <c r="F12" s="185">
        <v>6572</v>
      </c>
      <c r="G12" s="186"/>
      <c r="H12" s="185">
        <f>'[2]填表-總表'!F7</f>
        <v>0</v>
      </c>
      <c r="I12" s="186"/>
      <c r="J12" s="185">
        <v>104484</v>
      </c>
      <c r="K12" s="181"/>
    </row>
    <row r="13" spans="1:11">
      <c r="A13" s="716" t="s">
        <v>1230</v>
      </c>
      <c r="B13" s="716"/>
      <c r="C13" s="184"/>
      <c r="D13" s="185">
        <v>19991</v>
      </c>
      <c r="E13" s="187"/>
      <c r="F13" s="185">
        <v>4409</v>
      </c>
      <c r="G13" s="187"/>
      <c r="H13" s="199">
        <v>250</v>
      </c>
      <c r="I13" s="187"/>
      <c r="J13" s="185">
        <v>15332</v>
      </c>
      <c r="K13" s="181"/>
    </row>
    <row r="14" spans="1:11">
      <c r="A14" s="716" t="s">
        <v>1231</v>
      </c>
      <c r="B14" s="716"/>
      <c r="C14" s="184"/>
      <c r="D14" s="185">
        <v>4334</v>
      </c>
      <c r="E14" s="187"/>
      <c r="F14" s="185">
        <v>4334</v>
      </c>
      <c r="G14" s="187"/>
      <c r="H14" s="185">
        <f>'[2]填表-總表'!H7</f>
        <v>0</v>
      </c>
      <c r="I14" s="187"/>
      <c r="J14" s="185">
        <f>'[2]填表-總表'!H8+'[2]填表-總表'!H13+'[2]填表-總表'!H20</f>
        <v>0</v>
      </c>
      <c r="K14" s="181"/>
    </row>
    <row r="15" spans="1:11">
      <c r="A15" s="716" t="s">
        <v>1232</v>
      </c>
      <c r="B15" s="716"/>
      <c r="C15" s="184"/>
      <c r="D15" s="185">
        <v>4989</v>
      </c>
      <c r="E15" s="187"/>
      <c r="F15" s="185">
        <v>2739</v>
      </c>
      <c r="G15" s="187"/>
      <c r="H15" s="185">
        <f>'[2]填表-總表'!I7</f>
        <v>0</v>
      </c>
      <c r="I15" s="187"/>
      <c r="J15" s="185">
        <v>2250</v>
      </c>
      <c r="K15" s="181"/>
    </row>
    <row r="16" spans="1:11">
      <c r="A16" s="716" t="s">
        <v>1233</v>
      </c>
      <c r="B16" s="716"/>
      <c r="C16" s="184"/>
      <c r="D16" s="185">
        <v>4455</v>
      </c>
      <c r="E16" s="187"/>
      <c r="F16" s="185">
        <v>3897</v>
      </c>
      <c r="G16" s="187"/>
      <c r="H16" s="199">
        <v>452</v>
      </c>
      <c r="I16" s="187"/>
      <c r="J16" s="185">
        <v>106</v>
      </c>
      <c r="K16" s="181"/>
    </row>
    <row r="17" spans="1:11">
      <c r="A17" s="716" t="s">
        <v>1261</v>
      </c>
      <c r="B17" s="716"/>
      <c r="C17" s="184"/>
      <c r="D17" s="185">
        <v>7240</v>
      </c>
      <c r="E17" s="187"/>
      <c r="F17" s="185">
        <v>4360</v>
      </c>
      <c r="G17" s="187"/>
      <c r="H17" s="185">
        <f>'[2]填表-總表'!K7</f>
        <v>0</v>
      </c>
      <c r="I17" s="187"/>
      <c r="J17" s="199">
        <v>2880</v>
      </c>
      <c r="K17" s="181"/>
    </row>
    <row r="18" spans="1:11">
      <c r="A18" s="716" t="s">
        <v>1234</v>
      </c>
      <c r="B18" s="716"/>
      <c r="C18" s="184"/>
      <c r="D18" s="185">
        <v>26356</v>
      </c>
      <c r="E18" s="187"/>
      <c r="F18" s="185">
        <v>9599</v>
      </c>
      <c r="G18" s="187"/>
      <c r="H18" s="199">
        <v>959</v>
      </c>
      <c r="I18" s="187"/>
      <c r="J18" s="185">
        <v>15798</v>
      </c>
    </row>
    <row r="19" spans="1:11">
      <c r="A19" s="716" t="s">
        <v>1235</v>
      </c>
      <c r="B19" s="716"/>
      <c r="C19" s="184"/>
      <c r="D19" s="185">
        <f t="shared" ref="D19:D34" si="0">F19+H19+J19</f>
        <v>0</v>
      </c>
      <c r="E19" s="187"/>
      <c r="F19" s="185">
        <f>'[2]填表-總表'!M6</f>
        <v>0</v>
      </c>
      <c r="G19" s="187"/>
      <c r="H19" s="185">
        <f>'[2]填表-總表'!M7</f>
        <v>0</v>
      </c>
      <c r="I19" s="187"/>
      <c r="J19" s="185">
        <f>'[2]填表-總表'!M8+'[2]填表-總表'!M13+'[2]填表-總表'!M20</f>
        <v>0</v>
      </c>
    </row>
    <row r="20" spans="1:11">
      <c r="A20" s="716" t="s">
        <v>1236</v>
      </c>
      <c r="B20" s="716"/>
      <c r="C20" s="184"/>
      <c r="D20" s="185">
        <v>24525</v>
      </c>
      <c r="E20" s="187"/>
      <c r="F20" s="185">
        <v>3946</v>
      </c>
      <c r="G20" s="187"/>
      <c r="H20" s="185">
        <f>'[2]填表-總表'!N7</f>
        <v>0</v>
      </c>
      <c r="I20" s="187"/>
      <c r="J20" s="199">
        <v>20579</v>
      </c>
    </row>
    <row r="21" spans="1:11">
      <c r="A21" s="716" t="s">
        <v>1237</v>
      </c>
      <c r="B21" s="716"/>
      <c r="C21" s="184"/>
      <c r="D21" s="185">
        <v>300</v>
      </c>
      <c r="E21" s="187"/>
      <c r="F21" s="185">
        <v>300</v>
      </c>
      <c r="G21" s="187"/>
      <c r="H21" s="185">
        <f>'[2]填表-總表'!O7</f>
        <v>0</v>
      </c>
      <c r="I21" s="187"/>
      <c r="J21" s="185">
        <f>'[2]填表-總表'!O8+'[2]填表-總表'!O13+'[2]填表-總表'!O20</f>
        <v>0</v>
      </c>
    </row>
    <row r="22" spans="1:11">
      <c r="A22" s="714" t="s">
        <v>1238</v>
      </c>
      <c r="B22" s="714"/>
      <c r="C22" s="184"/>
      <c r="D22" s="185">
        <v>25879</v>
      </c>
      <c r="E22" s="187"/>
      <c r="F22" s="185">
        <v>10053</v>
      </c>
      <c r="G22" s="187"/>
      <c r="H22" s="199">
        <v>4447</v>
      </c>
      <c r="I22" s="187"/>
      <c r="J22" s="185">
        <v>11379</v>
      </c>
    </row>
    <row r="23" spans="1:11">
      <c r="A23" s="714" t="s">
        <v>1239</v>
      </c>
      <c r="B23" s="714"/>
      <c r="C23" s="184"/>
      <c r="D23" s="185">
        <f t="shared" si="0"/>
        <v>0</v>
      </c>
      <c r="E23" s="187"/>
      <c r="F23" s="185">
        <f>'[2]填表-總表'!T6</f>
        <v>0</v>
      </c>
      <c r="G23" s="187"/>
      <c r="H23" s="185">
        <f>'[2]填表-總表'!T7</f>
        <v>0</v>
      </c>
      <c r="I23" s="187"/>
      <c r="J23" s="185">
        <f>'[2]填表-總表'!T8+'[2]填表-總表'!T13+'[2]填表-總表'!T20</f>
        <v>0</v>
      </c>
    </row>
    <row r="24" spans="1:11">
      <c r="A24" s="714" t="s">
        <v>1240</v>
      </c>
      <c r="B24" s="714"/>
      <c r="C24" s="184"/>
      <c r="D24" s="199" t="s">
        <v>1260</v>
      </c>
      <c r="E24" s="188"/>
      <c r="F24" s="199" t="s">
        <v>1260</v>
      </c>
      <c r="G24" s="187"/>
      <c r="H24" s="185">
        <f>'[2]填表-總表'!U7</f>
        <v>0</v>
      </c>
      <c r="I24" s="187"/>
      <c r="J24" s="185">
        <f>'[2]填表-總表'!U8+'[2]填表-總表'!U13+'[2]填表-總表'!U20</f>
        <v>0</v>
      </c>
    </row>
    <row r="25" spans="1:11">
      <c r="A25" s="714" t="s">
        <v>1241</v>
      </c>
      <c r="B25" s="714"/>
      <c r="C25" s="184"/>
      <c r="D25" s="185">
        <v>73</v>
      </c>
      <c r="E25" s="187"/>
      <c r="F25" s="185">
        <v>73</v>
      </c>
      <c r="G25" s="187"/>
      <c r="H25" s="187">
        <f>'[2]填表-總表'!V7</f>
        <v>0</v>
      </c>
      <c r="I25" s="187"/>
      <c r="J25" s="187">
        <f>'[2]填表-總表'!V8+'[2]填表-總表'!V13+'[2]填表-總表'!V20</f>
        <v>0</v>
      </c>
    </row>
    <row r="26" spans="1:11">
      <c r="A26" s="714" t="s">
        <v>1242</v>
      </c>
      <c r="B26" s="714"/>
      <c r="C26" s="184"/>
      <c r="D26" s="185">
        <f t="shared" si="0"/>
        <v>0</v>
      </c>
      <c r="E26" s="187"/>
      <c r="F26" s="185">
        <f>'[2]填表-總表'!W6</f>
        <v>0</v>
      </c>
      <c r="G26" s="187"/>
      <c r="H26" s="187">
        <f>'[2]填表-總表'!W7</f>
        <v>0</v>
      </c>
      <c r="I26" s="187"/>
      <c r="J26" s="187">
        <f>'[2]填表-總表'!W8+'[2]填表-總表'!W13+'[2]填表-總表'!W20</f>
        <v>0</v>
      </c>
    </row>
    <row r="27" spans="1:11">
      <c r="A27" s="714" t="s">
        <v>1243</v>
      </c>
      <c r="B27" s="714"/>
      <c r="C27" s="184"/>
      <c r="D27" s="185">
        <v>513</v>
      </c>
      <c r="E27" s="187"/>
      <c r="F27" s="185">
        <v>513</v>
      </c>
      <c r="G27" s="187"/>
      <c r="H27" s="187">
        <f>'[2]填表-總表'!X7</f>
        <v>0</v>
      </c>
      <c r="I27" s="187"/>
      <c r="J27" s="187" t="s">
        <v>1260</v>
      </c>
    </row>
    <row r="28" spans="1:11">
      <c r="A28" s="714" t="s">
        <v>1244</v>
      </c>
      <c r="B28" s="714"/>
      <c r="C28" s="184"/>
      <c r="D28" s="185">
        <v>136</v>
      </c>
      <c r="E28" s="188"/>
      <c r="F28" s="185">
        <v>136</v>
      </c>
      <c r="G28" s="188"/>
      <c r="H28" s="188">
        <f>'[2]填表-總表'!Y7</f>
        <v>0</v>
      </c>
      <c r="I28" s="188"/>
      <c r="J28" s="187" t="s">
        <v>1260</v>
      </c>
    </row>
    <row r="29" spans="1:11">
      <c r="A29" s="714" t="s">
        <v>1245</v>
      </c>
      <c r="B29" s="714"/>
      <c r="C29" s="184"/>
      <c r="D29" s="185">
        <f t="shared" si="0"/>
        <v>0</v>
      </c>
      <c r="E29" s="188"/>
      <c r="F29" s="185">
        <f>'[2]填表-總表'!Z6</f>
        <v>0</v>
      </c>
      <c r="G29" s="188"/>
      <c r="H29" s="188">
        <f>'[2]填表-總表'!Z7</f>
        <v>0</v>
      </c>
      <c r="I29" s="188"/>
      <c r="J29" s="188">
        <f>'[2]填表-總表'!Z8+'[2]填表-總表'!Z13+'[2]填表-總表'!Z20</f>
        <v>0</v>
      </c>
    </row>
    <row r="30" spans="1:11">
      <c r="A30" s="714" t="s">
        <v>1246</v>
      </c>
      <c r="B30" s="714"/>
      <c r="C30" s="184"/>
      <c r="D30" s="189">
        <f t="shared" si="0"/>
        <v>0</v>
      </c>
      <c r="E30" s="188"/>
      <c r="F30" s="189">
        <f>'[2]填表-總表'!AA6</f>
        <v>0</v>
      </c>
      <c r="G30" s="188"/>
      <c r="H30" s="188">
        <f>'[2]填表-總表'!AA7</f>
        <v>0</v>
      </c>
      <c r="I30" s="188"/>
      <c r="J30" s="188">
        <f>'[2]填表-總表'!AA8+'[2]填表-總表'!AA13+'[2]填表-總表'!AA20</f>
        <v>0</v>
      </c>
    </row>
    <row r="31" spans="1:11">
      <c r="A31" s="714" t="s">
        <v>1247</v>
      </c>
      <c r="B31" s="714"/>
      <c r="C31" s="184"/>
      <c r="D31" s="200">
        <v>544</v>
      </c>
      <c r="E31" s="188"/>
      <c r="F31" s="200" t="s">
        <v>1260</v>
      </c>
      <c r="G31" s="188"/>
      <c r="H31" s="187">
        <v>544</v>
      </c>
      <c r="I31" s="188"/>
      <c r="J31" s="188">
        <f>'[2]填表-總表'!AB8+'[2]填表-總表'!AB13+'[2]填表-總表'!AB20</f>
        <v>0</v>
      </c>
    </row>
    <row r="32" spans="1:11">
      <c r="A32" s="714" t="s">
        <v>1248</v>
      </c>
      <c r="B32" s="714"/>
      <c r="C32" s="184"/>
      <c r="D32" s="199" t="s">
        <v>1260</v>
      </c>
      <c r="E32" s="188"/>
      <c r="F32" s="199" t="s">
        <v>1260</v>
      </c>
      <c r="G32" s="188"/>
      <c r="H32" s="188">
        <f>'[2]填表-總表'!AC7</f>
        <v>0</v>
      </c>
      <c r="I32" s="188"/>
      <c r="J32" s="188">
        <f>'[2]填表-總表'!AC8+'[2]填表-總表'!AC13+'[2]填表-總表'!AC20</f>
        <v>0</v>
      </c>
    </row>
    <row r="33" spans="1:10">
      <c r="A33" s="714" t="s">
        <v>1249</v>
      </c>
      <c r="B33" s="714"/>
      <c r="C33" s="184"/>
      <c r="D33" s="185">
        <f t="shared" si="0"/>
        <v>0</v>
      </c>
      <c r="E33" s="188"/>
      <c r="F33" s="185">
        <f>'[2]填表-總表'!AD6</f>
        <v>0</v>
      </c>
      <c r="G33" s="188"/>
      <c r="H33" s="188">
        <f>'[2]填表-總表'!AD7</f>
        <v>0</v>
      </c>
      <c r="I33" s="188"/>
      <c r="J33" s="188">
        <f>'[2]填表-總表'!AD8+'[2]填表-總表'!AD13+'[2]填表-總表'!AD20</f>
        <v>0</v>
      </c>
    </row>
    <row r="34" spans="1:10">
      <c r="A34" s="717" t="s">
        <v>1250</v>
      </c>
      <c r="B34" s="717"/>
      <c r="C34" s="190"/>
      <c r="D34" s="191">
        <f t="shared" si="0"/>
        <v>0</v>
      </c>
      <c r="E34" s="192"/>
      <c r="F34" s="191">
        <f>'[2]填表-總表'!AE6</f>
        <v>0</v>
      </c>
      <c r="G34" s="192"/>
      <c r="H34" s="192">
        <f>'[2]填表-總表'!AE7</f>
        <v>0</v>
      </c>
      <c r="I34" s="192"/>
      <c r="J34" s="192">
        <f>'[2]填表-總表'!AE8+'[2]填表-總表'!AE13+'[2]填表-總表'!AE20</f>
        <v>0</v>
      </c>
    </row>
    <row r="35" spans="1:10">
      <c r="A35" s="193" t="s">
        <v>1251</v>
      </c>
      <c r="B35" s="194" t="s">
        <v>1252</v>
      </c>
      <c r="C35" s="195"/>
      <c r="D35" s="196" t="s">
        <v>1253</v>
      </c>
      <c r="E35" s="195"/>
      <c r="F35" s="195"/>
      <c r="G35" s="195" t="s">
        <v>1254</v>
      </c>
      <c r="H35" s="177"/>
      <c r="I35" s="195" t="s">
        <v>1255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1633</v>
      </c>
    </row>
    <row r="38" spans="1:10">
      <c r="A38" s="197" t="s">
        <v>1256</v>
      </c>
      <c r="B38" s="198"/>
      <c r="C38" s="177"/>
      <c r="D38" s="177"/>
      <c r="E38" s="177"/>
      <c r="F38" s="177"/>
      <c r="G38" s="177"/>
      <c r="H38" s="177"/>
      <c r="I38" s="177"/>
      <c r="J38" s="177"/>
    </row>
    <row r="39" spans="1:10">
      <c r="A39" s="197" t="s">
        <v>1257</v>
      </c>
      <c r="B39" s="198"/>
      <c r="C39" s="177"/>
      <c r="D39" s="177"/>
      <c r="E39" s="177"/>
      <c r="F39" s="177"/>
      <c r="G39" s="177"/>
      <c r="H39" s="177"/>
      <c r="I39" s="177"/>
      <c r="J39" s="177"/>
    </row>
    <row r="40" spans="1:10">
      <c r="A40" s="197" t="s">
        <v>1258</v>
      </c>
      <c r="B40" s="198"/>
      <c r="C40" s="177"/>
      <c r="D40" s="177"/>
      <c r="E40" s="177"/>
      <c r="F40" s="177"/>
      <c r="G40" s="177"/>
      <c r="H40" s="177"/>
      <c r="I40" s="177"/>
      <c r="J40" s="177"/>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BDA1883A-4A4A-46F4-B107-17D06943209E}"/>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D00EE-FB50-4540-B949-F807CF2B5581}">
  <dimension ref="A1:K40"/>
  <sheetViews>
    <sheetView workbookViewId="0">
      <selection activeCell="A35" sqref="A1:K1048576"/>
    </sheetView>
  </sheetViews>
  <sheetFormatPr defaultRowHeight="16.5"/>
  <cols>
    <col min="4" max="4" width="13.5" bestFit="1" customWidth="1"/>
    <col min="6" max="6" width="10" bestFit="1" customWidth="1"/>
    <col min="10" max="10" width="25.5" bestFit="1" customWidth="1"/>
    <col min="11" max="11" width="13.25" customWidth="1"/>
  </cols>
  <sheetData>
    <row r="1" spans="1:11">
      <c r="A1" s="706" t="s">
        <v>1213</v>
      </c>
      <c r="B1" s="706"/>
      <c r="C1" s="177"/>
      <c r="D1" s="177"/>
      <c r="E1" s="177"/>
      <c r="F1" s="177"/>
      <c r="G1" s="176" t="s">
        <v>1214</v>
      </c>
      <c r="H1" s="706" t="s">
        <v>1215</v>
      </c>
      <c r="I1" s="706"/>
      <c r="J1" s="706"/>
      <c r="K1" s="178" t="s">
        <v>1216</v>
      </c>
    </row>
    <row r="2" spans="1:11">
      <c r="A2" s="706" t="s">
        <v>1217</v>
      </c>
      <c r="B2" s="706"/>
      <c r="C2" s="179" t="s">
        <v>1218</v>
      </c>
      <c r="D2" s="180"/>
      <c r="E2" s="177"/>
      <c r="F2" s="177"/>
      <c r="G2" s="176" t="s">
        <v>1219</v>
      </c>
      <c r="H2" s="706" t="s">
        <v>1220</v>
      </c>
      <c r="I2" s="706"/>
      <c r="J2" s="706"/>
      <c r="K2" s="181"/>
    </row>
    <row r="3" spans="1:11" ht="25.5">
      <c r="A3" s="707" t="s">
        <v>1221</v>
      </c>
      <c r="B3" s="707"/>
      <c r="C3" s="707"/>
      <c r="D3" s="707"/>
      <c r="E3" s="707"/>
      <c r="F3" s="707"/>
      <c r="G3" s="707"/>
      <c r="H3" s="707"/>
      <c r="I3" s="707"/>
      <c r="J3" s="707"/>
      <c r="K3" s="181"/>
    </row>
    <row r="4" spans="1:11">
      <c r="A4" s="705"/>
      <c r="B4" s="705"/>
      <c r="C4" s="705"/>
      <c r="D4" s="705"/>
      <c r="E4" s="705"/>
      <c r="F4" s="705"/>
      <c r="G4" s="177"/>
      <c r="H4" s="177"/>
      <c r="I4" s="177"/>
      <c r="J4" s="177"/>
      <c r="K4" s="181"/>
    </row>
    <row r="5" spans="1:11">
      <c r="A5" s="708" t="s">
        <v>1707</v>
      </c>
      <c r="B5" s="708"/>
      <c r="C5" s="708"/>
      <c r="D5" s="708"/>
      <c r="E5" s="708"/>
      <c r="F5" s="708"/>
      <c r="G5" s="708"/>
      <c r="H5" s="708"/>
      <c r="I5" s="708"/>
      <c r="J5" s="708"/>
      <c r="K5" s="182"/>
    </row>
    <row r="6" spans="1:11">
      <c r="A6" s="709" t="s">
        <v>1222</v>
      </c>
      <c r="B6" s="709"/>
      <c r="C6" s="710" t="s">
        <v>1223</v>
      </c>
      <c r="D6" s="710"/>
      <c r="E6" s="711" t="s">
        <v>1224</v>
      </c>
      <c r="F6" s="711"/>
      <c r="G6" s="711"/>
      <c r="H6" s="711"/>
      <c r="I6" s="711"/>
      <c r="J6" s="711"/>
      <c r="K6" s="182"/>
    </row>
    <row r="7" spans="1:11">
      <c r="A7" s="709"/>
      <c r="B7" s="709"/>
      <c r="C7" s="710"/>
      <c r="D7" s="710"/>
      <c r="E7" s="712" t="s">
        <v>1225</v>
      </c>
      <c r="F7" s="712"/>
      <c r="G7" s="712" t="s">
        <v>1226</v>
      </c>
      <c r="H7" s="712"/>
      <c r="I7" s="713" t="s">
        <v>1227</v>
      </c>
      <c r="J7" s="713"/>
      <c r="K7" s="182"/>
    </row>
    <row r="8" spans="1:11">
      <c r="A8" s="709"/>
      <c r="B8" s="709"/>
      <c r="C8" s="710"/>
      <c r="D8" s="710"/>
      <c r="E8" s="712"/>
      <c r="F8" s="712"/>
      <c r="G8" s="712"/>
      <c r="H8" s="712"/>
      <c r="I8" s="713"/>
      <c r="J8" s="713"/>
      <c r="K8" s="182"/>
    </row>
    <row r="9" spans="1:11">
      <c r="A9" s="709"/>
      <c r="B9" s="709"/>
      <c r="C9" s="710"/>
      <c r="D9" s="710"/>
      <c r="E9" s="712"/>
      <c r="F9" s="712"/>
      <c r="G9" s="712"/>
      <c r="H9" s="712"/>
      <c r="I9" s="713"/>
      <c r="J9" s="713"/>
      <c r="K9" s="183"/>
    </row>
    <row r="10" spans="1:11">
      <c r="A10" s="709"/>
      <c r="B10" s="709"/>
      <c r="C10" s="710"/>
      <c r="D10" s="710"/>
      <c r="E10" s="712"/>
      <c r="F10" s="712"/>
      <c r="G10" s="712"/>
      <c r="H10" s="712"/>
      <c r="I10" s="713"/>
      <c r="J10" s="713"/>
      <c r="K10" s="181"/>
    </row>
    <row r="11" spans="1:11">
      <c r="A11" s="715" t="s">
        <v>1228</v>
      </c>
      <c r="B11" s="715"/>
      <c r="C11" s="184"/>
      <c r="D11" s="185">
        <v>183963</v>
      </c>
      <c r="E11" s="185"/>
      <c r="F11" s="185">
        <v>35410</v>
      </c>
      <c r="G11" s="185"/>
      <c r="H11" s="199">
        <v>6534</v>
      </c>
      <c r="I11" s="185"/>
      <c r="J11" s="185">
        <v>142019</v>
      </c>
      <c r="K11" s="181"/>
    </row>
    <row r="12" spans="1:11">
      <c r="A12" s="716" t="s">
        <v>1229</v>
      </c>
      <c r="B12" s="716"/>
      <c r="C12" s="184"/>
      <c r="D12" s="185">
        <v>84058</v>
      </c>
      <c r="E12" s="186"/>
      <c r="F12" s="185">
        <v>5901</v>
      </c>
      <c r="G12" s="186"/>
      <c r="H12" s="185">
        <f>'[2]填表-總表'!F7</f>
        <v>0</v>
      </c>
      <c r="I12" s="186"/>
      <c r="J12" s="185">
        <v>78157</v>
      </c>
      <c r="K12" s="181"/>
    </row>
    <row r="13" spans="1:11">
      <c r="A13" s="716" t="s">
        <v>1230</v>
      </c>
      <c r="B13" s="716"/>
      <c r="C13" s="184"/>
      <c r="D13" s="185">
        <v>24705</v>
      </c>
      <c r="E13" s="187"/>
      <c r="F13" s="185">
        <v>3738</v>
      </c>
      <c r="G13" s="187"/>
      <c r="H13" s="199">
        <v>310</v>
      </c>
      <c r="I13" s="187"/>
      <c r="J13" s="185">
        <v>20657</v>
      </c>
      <c r="K13" s="181"/>
    </row>
    <row r="14" spans="1:11">
      <c r="A14" s="716" t="s">
        <v>1231</v>
      </c>
      <c r="B14" s="716"/>
      <c r="C14" s="184"/>
      <c r="D14" s="185">
        <v>3663</v>
      </c>
      <c r="E14" s="187"/>
      <c r="F14" s="185">
        <v>3663</v>
      </c>
      <c r="G14" s="187"/>
      <c r="H14" s="185">
        <f>'[2]填表-總表'!H7</f>
        <v>0</v>
      </c>
      <c r="I14" s="187"/>
      <c r="J14" s="185">
        <f>'[2]填表-總表'!H8+'[2]填表-總表'!H13+'[2]填表-總表'!H20</f>
        <v>0</v>
      </c>
      <c r="K14" s="181"/>
    </row>
    <row r="15" spans="1:11">
      <c r="A15" s="716" t="s">
        <v>1232</v>
      </c>
      <c r="B15" s="716"/>
      <c r="C15" s="184"/>
      <c r="D15" s="185">
        <v>5330</v>
      </c>
      <c r="E15" s="187"/>
      <c r="F15" s="185">
        <v>2068</v>
      </c>
      <c r="G15" s="187"/>
      <c r="H15" s="185">
        <f>'[2]填表-總表'!I7</f>
        <v>0</v>
      </c>
      <c r="I15" s="187"/>
      <c r="J15" s="185">
        <v>3262</v>
      </c>
      <c r="K15" s="181"/>
    </row>
    <row r="16" spans="1:11">
      <c r="A16" s="716" t="s">
        <v>1233</v>
      </c>
      <c r="B16" s="716"/>
      <c r="C16" s="184"/>
      <c r="D16" s="185">
        <v>4219</v>
      </c>
      <c r="E16" s="187"/>
      <c r="F16" s="185">
        <v>3226</v>
      </c>
      <c r="G16" s="187"/>
      <c r="H16" s="199">
        <v>812</v>
      </c>
      <c r="I16" s="187"/>
      <c r="J16" s="185">
        <v>181</v>
      </c>
      <c r="K16" s="181"/>
    </row>
    <row r="17" spans="1:11">
      <c r="A17" s="716" t="s">
        <v>1261</v>
      </c>
      <c r="B17" s="716"/>
      <c r="C17" s="184"/>
      <c r="D17" s="185">
        <v>7487</v>
      </c>
      <c r="E17" s="187"/>
      <c r="F17" s="185">
        <v>3689</v>
      </c>
      <c r="G17" s="187"/>
      <c r="H17" s="185">
        <f>'[2]填表-總表'!K7</f>
        <v>0</v>
      </c>
      <c r="I17" s="187"/>
      <c r="J17" s="199">
        <v>3798</v>
      </c>
      <c r="K17" s="181"/>
    </row>
    <row r="18" spans="1:11">
      <c r="A18" s="716" t="s">
        <v>1234</v>
      </c>
      <c r="B18" s="716"/>
      <c r="C18" s="184"/>
      <c r="D18" s="185">
        <v>16607</v>
      </c>
      <c r="E18" s="187"/>
      <c r="F18" s="185">
        <v>8926</v>
      </c>
      <c r="G18" s="187"/>
      <c r="H18" s="199">
        <v>973</v>
      </c>
      <c r="I18" s="187"/>
      <c r="J18" s="185">
        <v>6708</v>
      </c>
    </row>
    <row r="19" spans="1:11">
      <c r="A19" s="716" t="s">
        <v>1235</v>
      </c>
      <c r="B19" s="716"/>
      <c r="C19" s="184"/>
      <c r="D19" s="185">
        <f t="shared" ref="D19:D34" si="0">F19+H19+J19</f>
        <v>0</v>
      </c>
      <c r="E19" s="187"/>
      <c r="F19" s="185">
        <f>'[2]填表-總表'!M6</f>
        <v>0</v>
      </c>
      <c r="G19" s="187"/>
      <c r="H19" s="185">
        <f>'[2]填表-總表'!M7</f>
        <v>0</v>
      </c>
      <c r="I19" s="187"/>
      <c r="J19" s="185">
        <f>'[2]填表-總表'!M8+'[2]填表-總表'!M13+'[2]填表-總表'!M20</f>
        <v>0</v>
      </c>
    </row>
    <row r="20" spans="1:11">
      <c r="A20" s="716" t="s">
        <v>1236</v>
      </c>
      <c r="B20" s="716"/>
      <c r="C20" s="184"/>
      <c r="D20" s="185">
        <v>22063</v>
      </c>
      <c r="E20" s="187"/>
      <c r="F20" s="185">
        <v>3275</v>
      </c>
      <c r="G20" s="187"/>
      <c r="H20" s="185">
        <f>'[2]填表-總表'!N7</f>
        <v>0</v>
      </c>
      <c r="I20" s="187"/>
      <c r="J20" s="199">
        <v>18788</v>
      </c>
    </row>
    <row r="21" spans="1:11">
      <c r="A21" s="716" t="s">
        <v>1237</v>
      </c>
      <c r="B21" s="716"/>
      <c r="C21" s="184"/>
      <c r="D21" s="185">
        <v>339</v>
      </c>
      <c r="E21" s="187"/>
      <c r="F21" s="185">
        <v>339</v>
      </c>
      <c r="G21" s="187"/>
      <c r="H21" s="185">
        <f>'[2]填表-總表'!O7</f>
        <v>0</v>
      </c>
      <c r="I21" s="187"/>
      <c r="J21" s="185">
        <f>'[2]填表-總表'!O8+'[2]填表-總表'!O13+'[2]填表-總表'!O20</f>
        <v>0</v>
      </c>
    </row>
    <row r="22" spans="1:11">
      <c r="A22" s="714" t="s">
        <v>1238</v>
      </c>
      <c r="B22" s="714"/>
      <c r="C22" s="184"/>
      <c r="D22" s="185">
        <v>14606</v>
      </c>
      <c r="E22" s="187"/>
      <c r="F22" s="199" t="s">
        <v>1260</v>
      </c>
      <c r="G22" s="187"/>
      <c r="H22" s="199">
        <v>4138</v>
      </c>
      <c r="I22" s="187"/>
      <c r="J22" s="185">
        <v>10468</v>
      </c>
    </row>
    <row r="23" spans="1:11">
      <c r="A23" s="714" t="s">
        <v>1239</v>
      </c>
      <c r="B23" s="714"/>
      <c r="C23" s="184"/>
      <c r="D23" s="185">
        <f t="shared" si="0"/>
        <v>0</v>
      </c>
      <c r="E23" s="187"/>
      <c r="F23" s="185">
        <f>'[2]填表-總表'!T6</f>
        <v>0</v>
      </c>
      <c r="G23" s="187"/>
      <c r="H23" s="185">
        <f>'[2]填表-總表'!T7</f>
        <v>0</v>
      </c>
      <c r="I23" s="187"/>
      <c r="J23" s="185">
        <f>'[2]填表-總表'!T8+'[2]填表-總表'!T13+'[2]填表-總表'!T20</f>
        <v>0</v>
      </c>
    </row>
    <row r="24" spans="1:11">
      <c r="A24" s="714" t="s">
        <v>1240</v>
      </c>
      <c r="B24" s="714"/>
      <c r="C24" s="184"/>
      <c r="D24" s="199" t="s">
        <v>1260</v>
      </c>
      <c r="E24" s="188"/>
      <c r="F24" s="199" t="s">
        <v>1260</v>
      </c>
      <c r="G24" s="187"/>
      <c r="H24" s="185">
        <f>'[2]填表-總表'!U7</f>
        <v>0</v>
      </c>
      <c r="I24" s="187"/>
      <c r="J24" s="185">
        <f>'[2]填表-總表'!U8+'[2]填表-總表'!U13+'[2]填表-總表'!U20</f>
        <v>0</v>
      </c>
    </row>
    <row r="25" spans="1:11">
      <c r="A25" s="714" t="s">
        <v>1241</v>
      </c>
      <c r="B25" s="714"/>
      <c r="C25" s="184"/>
      <c r="D25" s="199" t="s">
        <v>1260</v>
      </c>
      <c r="E25" s="187"/>
      <c r="F25" s="199" t="s">
        <v>1260</v>
      </c>
      <c r="G25" s="187"/>
      <c r="H25" s="187">
        <f>'[2]填表-總表'!V7</f>
        <v>0</v>
      </c>
      <c r="I25" s="187"/>
      <c r="J25" s="187">
        <f>'[2]填表-總表'!V8+'[2]填表-總表'!V13+'[2]填表-總表'!V20</f>
        <v>0</v>
      </c>
    </row>
    <row r="26" spans="1:11">
      <c r="A26" s="714" t="s">
        <v>1242</v>
      </c>
      <c r="B26" s="714"/>
      <c r="C26" s="184"/>
      <c r="D26" s="185">
        <f t="shared" si="0"/>
        <v>0</v>
      </c>
      <c r="E26" s="187"/>
      <c r="F26" s="185">
        <f>'[2]填表-總表'!W6</f>
        <v>0</v>
      </c>
      <c r="G26" s="187"/>
      <c r="H26" s="187">
        <f>'[2]填表-總表'!W7</f>
        <v>0</v>
      </c>
      <c r="I26" s="187"/>
      <c r="J26" s="187">
        <f>'[2]填表-總表'!W8+'[2]填表-總表'!W13+'[2]填表-總表'!W20</f>
        <v>0</v>
      </c>
    </row>
    <row r="27" spans="1:11">
      <c r="A27" s="714" t="s">
        <v>1243</v>
      </c>
      <c r="B27" s="714"/>
      <c r="C27" s="184"/>
      <c r="D27" s="185">
        <v>464</v>
      </c>
      <c r="E27" s="187"/>
      <c r="F27" s="185">
        <v>464</v>
      </c>
      <c r="G27" s="187"/>
      <c r="H27" s="187">
        <f>'[2]填表-總表'!X7</f>
        <v>0</v>
      </c>
      <c r="I27" s="187"/>
      <c r="J27" s="187" t="s">
        <v>1260</v>
      </c>
    </row>
    <row r="28" spans="1:11">
      <c r="A28" s="714" t="s">
        <v>1244</v>
      </c>
      <c r="B28" s="714"/>
      <c r="C28" s="184"/>
      <c r="D28" s="185">
        <v>136</v>
      </c>
      <c r="E28" s="188"/>
      <c r="F28" s="185">
        <v>136</v>
      </c>
      <c r="G28" s="188"/>
      <c r="H28" s="188">
        <f>'[2]填表-總表'!Y7</f>
        <v>0</v>
      </c>
      <c r="I28" s="188"/>
      <c r="J28" s="187" t="s">
        <v>1260</v>
      </c>
    </row>
    <row r="29" spans="1:11">
      <c r="A29" s="714" t="s">
        <v>1245</v>
      </c>
      <c r="B29" s="714"/>
      <c r="C29" s="184"/>
      <c r="D29" s="185">
        <f t="shared" si="0"/>
        <v>0</v>
      </c>
      <c r="E29" s="188"/>
      <c r="F29" s="185">
        <f>'[2]填表-總表'!Z6</f>
        <v>0</v>
      </c>
      <c r="G29" s="188"/>
      <c r="H29" s="188">
        <f>'[2]填表-總表'!Z7</f>
        <v>0</v>
      </c>
      <c r="I29" s="188"/>
      <c r="J29" s="188">
        <f>'[2]填表-總表'!Z8+'[2]填表-總表'!Z13+'[2]填表-總表'!Z20</f>
        <v>0</v>
      </c>
    </row>
    <row r="30" spans="1:11">
      <c r="A30" s="714" t="s">
        <v>1246</v>
      </c>
      <c r="B30" s="714"/>
      <c r="C30" s="184"/>
      <c r="D30" s="189">
        <f t="shared" si="0"/>
        <v>0</v>
      </c>
      <c r="E30" s="188"/>
      <c r="F30" s="189">
        <f>'[2]填表-總表'!AA6</f>
        <v>0</v>
      </c>
      <c r="G30" s="188"/>
      <c r="H30" s="188">
        <f>'[2]填表-總表'!AA7</f>
        <v>0</v>
      </c>
      <c r="I30" s="188"/>
      <c r="J30" s="188">
        <f>'[2]填表-總表'!AA8+'[2]填表-總表'!AA13+'[2]填表-總表'!AA20</f>
        <v>0</v>
      </c>
    </row>
    <row r="31" spans="1:11">
      <c r="A31" s="714" t="s">
        <v>1247</v>
      </c>
      <c r="B31" s="714"/>
      <c r="C31" s="184"/>
      <c r="D31" s="200">
        <v>301</v>
      </c>
      <c r="E31" s="188"/>
      <c r="F31" s="200" t="s">
        <v>1260</v>
      </c>
      <c r="G31" s="188"/>
      <c r="H31" s="187">
        <v>301</v>
      </c>
      <c r="I31" s="188"/>
      <c r="J31" s="188">
        <f>'[2]填表-總表'!AB8+'[2]填表-總表'!AB13+'[2]填表-總表'!AB20</f>
        <v>0</v>
      </c>
    </row>
    <row r="32" spans="1:11">
      <c r="A32" s="714" t="s">
        <v>1248</v>
      </c>
      <c r="B32" s="714"/>
      <c r="C32" s="184"/>
      <c r="D32" s="199" t="s">
        <v>1260</v>
      </c>
      <c r="E32" s="188"/>
      <c r="F32" s="199" t="s">
        <v>1260</v>
      </c>
      <c r="G32" s="188"/>
      <c r="H32" s="188">
        <f>'[2]填表-總表'!AC7</f>
        <v>0</v>
      </c>
      <c r="I32" s="188"/>
      <c r="J32" s="188">
        <f>'[2]填表-總表'!AC8+'[2]填表-總表'!AC13+'[2]填表-總表'!AC20</f>
        <v>0</v>
      </c>
    </row>
    <row r="33" spans="1:10">
      <c r="A33" s="714" t="s">
        <v>1249</v>
      </c>
      <c r="B33" s="714"/>
      <c r="C33" s="184"/>
      <c r="D33" s="185">
        <f t="shared" si="0"/>
        <v>0</v>
      </c>
      <c r="E33" s="188"/>
      <c r="F33" s="185">
        <f>'[2]填表-總表'!AD6</f>
        <v>0</v>
      </c>
      <c r="G33" s="188"/>
      <c r="H33" s="188">
        <f>'[2]填表-總表'!AD7</f>
        <v>0</v>
      </c>
      <c r="I33" s="188"/>
      <c r="J33" s="188">
        <f>'[2]填表-總表'!AD8+'[2]填表-總表'!AD13+'[2]填表-總表'!AD20</f>
        <v>0</v>
      </c>
    </row>
    <row r="34" spans="1:10">
      <c r="A34" s="717" t="s">
        <v>1250</v>
      </c>
      <c r="B34" s="717"/>
      <c r="C34" s="190"/>
      <c r="D34" s="191">
        <f t="shared" si="0"/>
        <v>0</v>
      </c>
      <c r="E34" s="192"/>
      <c r="F34" s="191">
        <f>'[2]填表-總表'!AE6</f>
        <v>0</v>
      </c>
      <c r="G34" s="192"/>
      <c r="H34" s="192">
        <f>'[2]填表-總表'!AE7</f>
        <v>0</v>
      </c>
      <c r="I34" s="192"/>
      <c r="J34" s="192">
        <f>'[2]填表-總表'!AE8+'[2]填表-總表'!AE13+'[2]填表-總表'!AE20</f>
        <v>0</v>
      </c>
    </row>
    <row r="35" spans="1:10">
      <c r="A35" s="193" t="s">
        <v>1251</v>
      </c>
      <c r="B35" s="194" t="s">
        <v>1252</v>
      </c>
      <c r="C35" s="195"/>
      <c r="D35" s="196" t="s">
        <v>1253</v>
      </c>
      <c r="E35" s="195"/>
      <c r="F35" s="195"/>
      <c r="G35" s="195" t="s">
        <v>1254</v>
      </c>
      <c r="H35" s="177"/>
      <c r="I35" s="195" t="s">
        <v>1255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1708</v>
      </c>
    </row>
    <row r="38" spans="1:10">
      <c r="A38" s="197" t="s">
        <v>1256</v>
      </c>
      <c r="B38" s="198"/>
      <c r="C38" s="177"/>
      <c r="D38" s="177"/>
      <c r="E38" s="177"/>
      <c r="F38" s="177"/>
      <c r="G38" s="177"/>
      <c r="H38" s="177"/>
      <c r="I38" s="177"/>
      <c r="J38" s="177"/>
    </row>
    <row r="39" spans="1:10">
      <c r="A39" s="197" t="s">
        <v>1257</v>
      </c>
      <c r="B39" s="198"/>
      <c r="C39" s="177"/>
      <c r="D39" s="177"/>
      <c r="E39" s="177"/>
      <c r="F39" s="177"/>
      <c r="G39" s="177"/>
      <c r="H39" s="177"/>
      <c r="I39" s="177"/>
      <c r="J39" s="177"/>
    </row>
    <row r="40" spans="1:10">
      <c r="A40" s="197" t="s">
        <v>1258</v>
      </c>
      <c r="B40" s="198"/>
      <c r="C40" s="177"/>
      <c r="D40" s="177"/>
      <c r="E40" s="177"/>
      <c r="F40" s="177"/>
      <c r="G40" s="177"/>
      <c r="H40" s="177"/>
      <c r="I40" s="177"/>
      <c r="J40" s="177"/>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7E65E0EA-0F30-4D4C-974D-DC6A9AE83615}"/>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F263-C013-4292-8EA7-C6E8D272D239}">
  <dimension ref="A1:K40"/>
  <sheetViews>
    <sheetView workbookViewId="0">
      <selection activeCell="K1" sqref="K1"/>
    </sheetView>
  </sheetViews>
  <sheetFormatPr defaultRowHeight="16.5"/>
  <cols>
    <col min="4" max="4" width="13.5" bestFit="1" customWidth="1"/>
    <col min="6" max="6" width="10" bestFit="1" customWidth="1"/>
    <col min="10" max="10" width="25.5" bestFit="1" customWidth="1"/>
    <col min="11" max="11" width="13.25" customWidth="1"/>
  </cols>
  <sheetData>
    <row r="1" spans="1:11">
      <c r="A1" s="706" t="s">
        <v>1213</v>
      </c>
      <c r="B1" s="706"/>
      <c r="C1" s="177"/>
      <c r="D1" s="177"/>
      <c r="E1" s="177"/>
      <c r="F1" s="177"/>
      <c r="G1" s="176" t="s">
        <v>1214</v>
      </c>
      <c r="H1" s="706" t="s">
        <v>1215</v>
      </c>
      <c r="I1" s="706"/>
      <c r="J1" s="706"/>
      <c r="K1" s="178" t="s">
        <v>1216</v>
      </c>
    </row>
    <row r="2" spans="1:11">
      <c r="A2" s="706" t="s">
        <v>1217</v>
      </c>
      <c r="B2" s="706"/>
      <c r="C2" s="179" t="s">
        <v>1218</v>
      </c>
      <c r="D2" s="180"/>
      <c r="E2" s="177"/>
      <c r="F2" s="177"/>
      <c r="G2" s="176" t="s">
        <v>1219</v>
      </c>
      <c r="H2" s="706" t="s">
        <v>1220</v>
      </c>
      <c r="I2" s="706"/>
      <c r="J2" s="706"/>
      <c r="K2" s="181"/>
    </row>
    <row r="3" spans="1:11" ht="25.5">
      <c r="A3" s="707" t="s">
        <v>1221</v>
      </c>
      <c r="B3" s="707"/>
      <c r="C3" s="707"/>
      <c r="D3" s="707"/>
      <c r="E3" s="707"/>
      <c r="F3" s="707"/>
      <c r="G3" s="707"/>
      <c r="H3" s="707"/>
      <c r="I3" s="707"/>
      <c r="J3" s="707"/>
      <c r="K3" s="181"/>
    </row>
    <row r="4" spans="1:11">
      <c r="A4" s="705"/>
      <c r="B4" s="705"/>
      <c r="C4" s="705"/>
      <c r="D4" s="705"/>
      <c r="E4" s="705"/>
      <c r="F4" s="705"/>
      <c r="G4" s="177"/>
      <c r="H4" s="177"/>
      <c r="I4" s="177"/>
      <c r="J4" s="177"/>
      <c r="K4" s="181"/>
    </row>
    <row r="5" spans="1:11">
      <c r="A5" s="708" t="s">
        <v>1828</v>
      </c>
      <c r="B5" s="708"/>
      <c r="C5" s="708"/>
      <c r="D5" s="708"/>
      <c r="E5" s="708"/>
      <c r="F5" s="708"/>
      <c r="G5" s="708"/>
      <c r="H5" s="708"/>
      <c r="I5" s="708"/>
      <c r="J5" s="708"/>
      <c r="K5" s="182"/>
    </row>
    <row r="6" spans="1:11">
      <c r="A6" s="709" t="s">
        <v>1222</v>
      </c>
      <c r="B6" s="709"/>
      <c r="C6" s="710" t="s">
        <v>1223</v>
      </c>
      <c r="D6" s="710"/>
      <c r="E6" s="711" t="s">
        <v>1224</v>
      </c>
      <c r="F6" s="711"/>
      <c r="G6" s="711"/>
      <c r="H6" s="711"/>
      <c r="I6" s="711"/>
      <c r="J6" s="711"/>
      <c r="K6" s="182"/>
    </row>
    <row r="7" spans="1:11">
      <c r="A7" s="709"/>
      <c r="B7" s="709"/>
      <c r="C7" s="710"/>
      <c r="D7" s="710"/>
      <c r="E7" s="712" t="s">
        <v>1225</v>
      </c>
      <c r="F7" s="712"/>
      <c r="G7" s="712" t="s">
        <v>1226</v>
      </c>
      <c r="H7" s="712"/>
      <c r="I7" s="713" t="s">
        <v>1227</v>
      </c>
      <c r="J7" s="713"/>
      <c r="K7" s="182"/>
    </row>
    <row r="8" spans="1:11">
      <c r="A8" s="709"/>
      <c r="B8" s="709"/>
      <c r="C8" s="710"/>
      <c r="D8" s="710"/>
      <c r="E8" s="712"/>
      <c r="F8" s="712"/>
      <c r="G8" s="712"/>
      <c r="H8" s="712"/>
      <c r="I8" s="713"/>
      <c r="J8" s="713"/>
      <c r="K8" s="182"/>
    </row>
    <row r="9" spans="1:11">
      <c r="A9" s="709"/>
      <c r="B9" s="709"/>
      <c r="C9" s="710"/>
      <c r="D9" s="710"/>
      <c r="E9" s="712"/>
      <c r="F9" s="712"/>
      <c r="G9" s="712"/>
      <c r="H9" s="712"/>
      <c r="I9" s="713"/>
      <c r="J9" s="713"/>
      <c r="K9" s="183"/>
    </row>
    <row r="10" spans="1:11">
      <c r="A10" s="709"/>
      <c r="B10" s="709"/>
      <c r="C10" s="710"/>
      <c r="D10" s="710"/>
      <c r="E10" s="712"/>
      <c r="F10" s="712"/>
      <c r="G10" s="712"/>
      <c r="H10" s="712"/>
      <c r="I10" s="713"/>
      <c r="J10" s="713"/>
      <c r="K10" s="181"/>
    </row>
    <row r="11" spans="1:11">
      <c r="A11" s="715" t="s">
        <v>1228</v>
      </c>
      <c r="B11" s="715"/>
      <c r="C11" s="184"/>
      <c r="D11" s="185">
        <v>199680</v>
      </c>
      <c r="E11" s="185"/>
      <c r="F11" s="185">
        <v>34432</v>
      </c>
      <c r="G11" s="185"/>
      <c r="H11" s="199">
        <v>5271</v>
      </c>
      <c r="I11" s="185"/>
      <c r="J11" s="185">
        <v>159977</v>
      </c>
      <c r="K11" s="181"/>
    </row>
    <row r="12" spans="1:11">
      <c r="A12" s="716" t="s">
        <v>1229</v>
      </c>
      <c r="B12" s="716"/>
      <c r="C12" s="184"/>
      <c r="D12" s="185">
        <v>87453</v>
      </c>
      <c r="E12" s="186"/>
      <c r="F12" s="185">
        <v>4701</v>
      </c>
      <c r="G12" s="186"/>
      <c r="H12" s="185">
        <f>'[2]填表-總表'!F7</f>
        <v>0</v>
      </c>
      <c r="I12" s="186"/>
      <c r="J12" s="185">
        <v>82752</v>
      </c>
      <c r="K12" s="181"/>
    </row>
    <row r="13" spans="1:11">
      <c r="A13" s="716" t="s">
        <v>1230</v>
      </c>
      <c r="B13" s="716"/>
      <c r="C13" s="184"/>
      <c r="D13" s="185">
        <v>29252</v>
      </c>
      <c r="E13" s="187"/>
      <c r="F13" s="185">
        <v>3338</v>
      </c>
      <c r="G13" s="187"/>
      <c r="H13" s="199">
        <v>370</v>
      </c>
      <c r="I13" s="187"/>
      <c r="J13" s="185">
        <v>25544</v>
      </c>
      <c r="K13" s="181"/>
    </row>
    <row r="14" spans="1:11">
      <c r="A14" s="716" t="s">
        <v>1231</v>
      </c>
      <c r="B14" s="716"/>
      <c r="C14" s="184"/>
      <c r="D14" s="185">
        <v>4263</v>
      </c>
      <c r="E14" s="187"/>
      <c r="F14" s="185">
        <v>4263</v>
      </c>
      <c r="G14" s="187"/>
      <c r="H14" s="185">
        <f>'[2]填表-總表'!H7</f>
        <v>0</v>
      </c>
      <c r="I14" s="187"/>
      <c r="J14" s="185">
        <f>'[2]填表-總表'!H8+'[2]填表-總表'!H13+'[2]填表-總表'!H20</f>
        <v>0</v>
      </c>
      <c r="K14" s="181"/>
    </row>
    <row r="15" spans="1:11">
      <c r="A15" s="716" t="s">
        <v>1232</v>
      </c>
      <c r="B15" s="716"/>
      <c r="C15" s="184"/>
      <c r="D15" s="185">
        <v>6843</v>
      </c>
      <c r="E15" s="187"/>
      <c r="F15" s="185">
        <v>3193</v>
      </c>
      <c r="G15" s="187"/>
      <c r="H15" s="185">
        <f>'[2]填表-總表'!I7</f>
        <v>0</v>
      </c>
      <c r="I15" s="187"/>
      <c r="J15" s="185">
        <v>3650</v>
      </c>
      <c r="K15" s="181"/>
    </row>
    <row r="16" spans="1:11">
      <c r="A16" s="716" t="s">
        <v>1233</v>
      </c>
      <c r="B16" s="716"/>
      <c r="C16" s="184"/>
      <c r="D16" s="185">
        <v>3119</v>
      </c>
      <c r="E16" s="187"/>
      <c r="F16" s="185">
        <v>2903</v>
      </c>
      <c r="G16" s="187"/>
      <c r="H16" s="199">
        <v>77</v>
      </c>
      <c r="I16" s="187"/>
      <c r="J16" s="185">
        <v>139</v>
      </c>
      <c r="K16" s="181"/>
    </row>
    <row r="17" spans="1:11">
      <c r="A17" s="716" t="s">
        <v>1261</v>
      </c>
      <c r="B17" s="716"/>
      <c r="C17" s="184"/>
      <c r="D17" s="185">
        <v>6938</v>
      </c>
      <c r="E17" s="187"/>
      <c r="F17" s="185">
        <v>3599</v>
      </c>
      <c r="G17" s="187"/>
      <c r="H17" s="185">
        <f>'[2]填表-總表'!K7</f>
        <v>0</v>
      </c>
      <c r="I17" s="187"/>
      <c r="J17" s="199">
        <v>3339</v>
      </c>
      <c r="K17" s="181"/>
    </row>
    <row r="18" spans="1:11">
      <c r="A18" s="716" t="s">
        <v>1234</v>
      </c>
      <c r="B18" s="716"/>
      <c r="C18" s="184"/>
      <c r="D18" s="185">
        <v>25777</v>
      </c>
      <c r="E18" s="187"/>
      <c r="F18" s="185">
        <v>8476</v>
      </c>
      <c r="G18" s="187"/>
      <c r="H18" s="199">
        <v>150</v>
      </c>
      <c r="I18" s="187"/>
      <c r="J18" s="185">
        <v>17151</v>
      </c>
    </row>
    <row r="19" spans="1:11">
      <c r="A19" s="716" t="s">
        <v>1235</v>
      </c>
      <c r="B19" s="716"/>
      <c r="C19" s="184"/>
      <c r="D19" s="185">
        <f t="shared" ref="D19:D34" si="0">F19+H19+J19</f>
        <v>0</v>
      </c>
      <c r="E19" s="187"/>
      <c r="F19" s="185">
        <f>'[2]填表-總表'!M6</f>
        <v>0</v>
      </c>
      <c r="G19" s="187"/>
      <c r="H19" s="185">
        <f>'[2]填表-總表'!M7</f>
        <v>0</v>
      </c>
      <c r="I19" s="187"/>
      <c r="J19" s="185">
        <f>'[2]填表-總表'!M8+'[2]填表-總表'!M13+'[2]填表-總表'!M20</f>
        <v>0</v>
      </c>
    </row>
    <row r="20" spans="1:11">
      <c r="A20" s="716" t="s">
        <v>1236</v>
      </c>
      <c r="B20" s="716"/>
      <c r="C20" s="184"/>
      <c r="D20" s="185">
        <v>19393</v>
      </c>
      <c r="E20" s="187"/>
      <c r="F20" s="185">
        <v>3105</v>
      </c>
      <c r="G20" s="187"/>
      <c r="H20" s="185">
        <f>'[2]填表-總表'!N7</f>
        <v>0</v>
      </c>
      <c r="I20" s="187"/>
      <c r="J20" s="199">
        <v>16288</v>
      </c>
    </row>
    <row r="21" spans="1:11">
      <c r="A21" s="716" t="s">
        <v>1237</v>
      </c>
      <c r="B21" s="716"/>
      <c r="C21" s="184"/>
      <c r="D21" s="185">
        <v>319</v>
      </c>
      <c r="E21" s="187"/>
      <c r="F21" s="185">
        <v>319</v>
      </c>
      <c r="G21" s="187"/>
      <c r="H21" s="185">
        <f>'[2]填表-總表'!O7</f>
        <v>0</v>
      </c>
      <c r="I21" s="187"/>
      <c r="J21" s="185">
        <f>'[2]填表-總表'!O8+'[2]填表-總表'!O13+'[2]填表-總表'!O20</f>
        <v>0</v>
      </c>
    </row>
    <row r="22" spans="1:11">
      <c r="A22" s="714" t="s">
        <v>1238</v>
      </c>
      <c r="B22" s="714"/>
      <c r="C22" s="184"/>
      <c r="D22" s="185">
        <v>15465</v>
      </c>
      <c r="E22" s="187"/>
      <c r="F22" s="199" t="s">
        <v>1260</v>
      </c>
      <c r="G22" s="187"/>
      <c r="H22" s="199">
        <v>4524</v>
      </c>
      <c r="I22" s="187"/>
      <c r="J22" s="185">
        <v>10941</v>
      </c>
    </row>
    <row r="23" spans="1:11">
      <c r="A23" s="714" t="s">
        <v>1239</v>
      </c>
      <c r="B23" s="714"/>
      <c r="C23" s="184"/>
      <c r="D23" s="185">
        <f t="shared" si="0"/>
        <v>0</v>
      </c>
      <c r="E23" s="187"/>
      <c r="F23" s="185">
        <f>'[2]填表-總表'!T6</f>
        <v>0</v>
      </c>
      <c r="G23" s="187"/>
      <c r="H23" s="185">
        <f>'[2]填表-總表'!T7</f>
        <v>0</v>
      </c>
      <c r="I23" s="187"/>
      <c r="J23" s="185">
        <f>'[2]填表-總表'!T8+'[2]填表-總表'!T13+'[2]填表-總表'!T20</f>
        <v>0</v>
      </c>
    </row>
    <row r="24" spans="1:11">
      <c r="A24" s="714" t="s">
        <v>1240</v>
      </c>
      <c r="B24" s="714"/>
      <c r="C24" s="184"/>
      <c r="D24" s="199" t="s">
        <v>1260</v>
      </c>
      <c r="E24" s="188"/>
      <c r="F24" s="199" t="s">
        <v>1260</v>
      </c>
      <c r="G24" s="187"/>
      <c r="H24" s="185">
        <f>'[2]填表-總表'!U7</f>
        <v>0</v>
      </c>
      <c r="I24" s="187"/>
      <c r="J24" s="185">
        <f>'[2]填表-總表'!U8+'[2]填表-總表'!U13+'[2]填表-總表'!U20</f>
        <v>0</v>
      </c>
    </row>
    <row r="25" spans="1:11">
      <c r="A25" s="714" t="s">
        <v>1241</v>
      </c>
      <c r="B25" s="714"/>
      <c r="C25" s="184"/>
      <c r="D25" s="199" t="s">
        <v>1260</v>
      </c>
      <c r="E25" s="187"/>
      <c r="F25" s="199" t="s">
        <v>1260</v>
      </c>
      <c r="G25" s="187"/>
      <c r="H25" s="187">
        <f>'[2]填表-總表'!V7</f>
        <v>0</v>
      </c>
      <c r="I25" s="187"/>
      <c r="J25" s="187">
        <f>'[2]填表-總表'!V8+'[2]填表-總表'!V13+'[2]填表-總表'!V20</f>
        <v>0</v>
      </c>
    </row>
    <row r="26" spans="1:11">
      <c r="A26" s="714" t="s">
        <v>1242</v>
      </c>
      <c r="B26" s="714"/>
      <c r="C26" s="184"/>
      <c r="D26" s="185">
        <f t="shared" si="0"/>
        <v>0</v>
      </c>
      <c r="E26" s="187"/>
      <c r="F26" s="185">
        <f>'[2]填表-總表'!W6</f>
        <v>0</v>
      </c>
      <c r="G26" s="187"/>
      <c r="H26" s="187">
        <f>'[2]填表-總表'!W7</f>
        <v>0</v>
      </c>
      <c r="I26" s="187"/>
      <c r="J26" s="187">
        <f>'[2]填表-總表'!W8+'[2]填表-總表'!W13+'[2]填表-總表'!W20</f>
        <v>0</v>
      </c>
    </row>
    <row r="27" spans="1:11">
      <c r="A27" s="714" t="s">
        <v>1243</v>
      </c>
      <c r="B27" s="714"/>
      <c r="C27" s="184"/>
      <c r="D27" s="185">
        <v>539</v>
      </c>
      <c r="E27" s="187"/>
      <c r="F27" s="185">
        <v>414</v>
      </c>
      <c r="G27" s="187"/>
      <c r="H27" s="187">
        <f>'[2]填表-總表'!X7</f>
        <v>0</v>
      </c>
      <c r="I27" s="187"/>
      <c r="J27" s="187">
        <v>125</v>
      </c>
    </row>
    <row r="28" spans="1:11">
      <c r="A28" s="714" t="s">
        <v>1244</v>
      </c>
      <c r="B28" s="714"/>
      <c r="C28" s="184"/>
      <c r="D28" s="185">
        <v>169</v>
      </c>
      <c r="E28" s="188"/>
      <c r="F28" s="185">
        <v>121</v>
      </c>
      <c r="G28" s="188"/>
      <c r="H28" s="188">
        <f>'[2]填表-總表'!Y7</f>
        <v>0</v>
      </c>
      <c r="I28" s="188"/>
      <c r="J28" s="187">
        <v>48</v>
      </c>
    </row>
    <row r="29" spans="1:11">
      <c r="A29" s="714" t="s">
        <v>1245</v>
      </c>
      <c r="B29" s="714"/>
      <c r="C29" s="184"/>
      <c r="D29" s="185">
        <f t="shared" si="0"/>
        <v>0</v>
      </c>
      <c r="E29" s="188"/>
      <c r="F29" s="185">
        <f>'[2]填表-總表'!Z6</f>
        <v>0</v>
      </c>
      <c r="G29" s="188"/>
      <c r="H29" s="188">
        <f>'[2]填表-總表'!Z7</f>
        <v>0</v>
      </c>
      <c r="I29" s="188"/>
      <c r="J29" s="188">
        <f>'[2]填表-總表'!Z8+'[2]填表-總表'!Z13+'[2]填表-總表'!Z20</f>
        <v>0</v>
      </c>
    </row>
    <row r="30" spans="1:11">
      <c r="A30" s="714" t="s">
        <v>1246</v>
      </c>
      <c r="B30" s="714"/>
      <c r="C30" s="184"/>
      <c r="D30" s="189">
        <f t="shared" si="0"/>
        <v>0</v>
      </c>
      <c r="E30" s="188"/>
      <c r="F30" s="189">
        <f>'[2]填表-總表'!AA6</f>
        <v>0</v>
      </c>
      <c r="G30" s="188"/>
      <c r="H30" s="188">
        <f>'[2]填表-總表'!AA7</f>
        <v>0</v>
      </c>
      <c r="I30" s="188"/>
      <c r="J30" s="188">
        <f>'[2]填表-總表'!AA8+'[2]填表-總表'!AA13+'[2]填表-總表'!AA20</f>
        <v>0</v>
      </c>
    </row>
    <row r="31" spans="1:11">
      <c r="A31" s="714" t="s">
        <v>1247</v>
      </c>
      <c r="B31" s="714"/>
      <c r="C31" s="184"/>
      <c r="D31" s="200">
        <v>150</v>
      </c>
      <c r="E31" s="188"/>
      <c r="F31" s="200" t="s">
        <v>1260</v>
      </c>
      <c r="G31" s="188"/>
      <c r="H31" s="187">
        <v>150</v>
      </c>
      <c r="I31" s="188"/>
      <c r="J31" s="188">
        <f>'[2]填表-總表'!AB8+'[2]填表-總表'!AB13+'[2]填表-總表'!AB20</f>
        <v>0</v>
      </c>
    </row>
    <row r="32" spans="1:11">
      <c r="A32" s="714" t="s">
        <v>1248</v>
      </c>
      <c r="B32" s="714"/>
      <c r="C32" s="184"/>
      <c r="D32" s="199" t="s">
        <v>1260</v>
      </c>
      <c r="E32" s="188"/>
      <c r="F32" s="199" t="s">
        <v>1260</v>
      </c>
      <c r="G32" s="188"/>
      <c r="H32" s="188">
        <f>'[2]填表-總表'!AC7</f>
        <v>0</v>
      </c>
      <c r="I32" s="188"/>
      <c r="J32" s="188">
        <f>'[2]填表-總表'!AC8+'[2]填表-總表'!AC13+'[2]填表-總表'!AC20</f>
        <v>0</v>
      </c>
    </row>
    <row r="33" spans="1:10">
      <c r="A33" s="714" t="s">
        <v>1249</v>
      </c>
      <c r="B33" s="714"/>
      <c r="C33" s="184"/>
      <c r="D33" s="185">
        <f t="shared" si="0"/>
        <v>0</v>
      </c>
      <c r="E33" s="188"/>
      <c r="F33" s="185">
        <f>'[2]填表-總表'!AD6</f>
        <v>0</v>
      </c>
      <c r="G33" s="188"/>
      <c r="H33" s="188">
        <f>'[2]填表-總表'!AD7</f>
        <v>0</v>
      </c>
      <c r="I33" s="188"/>
      <c r="J33" s="188">
        <f>'[2]填表-總表'!AD8+'[2]填表-總表'!AD13+'[2]填表-總表'!AD20</f>
        <v>0</v>
      </c>
    </row>
    <row r="34" spans="1:10">
      <c r="A34" s="717" t="s">
        <v>1250</v>
      </c>
      <c r="B34" s="717"/>
      <c r="C34" s="190"/>
      <c r="D34" s="191">
        <f t="shared" si="0"/>
        <v>0</v>
      </c>
      <c r="E34" s="192"/>
      <c r="F34" s="191">
        <f>'[2]填表-總表'!AE6</f>
        <v>0</v>
      </c>
      <c r="G34" s="192"/>
      <c r="H34" s="192">
        <f>'[2]填表-總表'!AE7</f>
        <v>0</v>
      </c>
      <c r="I34" s="192"/>
      <c r="J34" s="192">
        <f>'[2]填表-總表'!AE8+'[2]填表-總表'!AE13+'[2]填表-總表'!AE20</f>
        <v>0</v>
      </c>
    </row>
    <row r="35" spans="1:10">
      <c r="A35" s="193" t="s">
        <v>1251</v>
      </c>
      <c r="B35" s="194" t="s">
        <v>1252</v>
      </c>
      <c r="C35" s="195"/>
      <c r="D35" s="196" t="s">
        <v>1253</v>
      </c>
      <c r="E35" s="195"/>
      <c r="F35" s="195"/>
      <c r="G35" s="195" t="s">
        <v>1254</v>
      </c>
      <c r="H35" s="177"/>
      <c r="I35" s="195" t="s">
        <v>1255</v>
      </c>
      <c r="J35" s="195"/>
    </row>
    <row r="36" spans="1:10">
      <c r="A36" s="196"/>
      <c r="B36" s="196"/>
      <c r="C36" s="177"/>
      <c r="D36" s="177"/>
      <c r="E36" s="195"/>
      <c r="F36" s="195"/>
      <c r="G36" s="177"/>
      <c r="H36" s="177"/>
      <c r="I36" s="177"/>
      <c r="J36" s="195"/>
    </row>
    <row r="37" spans="1:10">
      <c r="A37" s="196"/>
      <c r="B37" s="196"/>
      <c r="C37" s="177"/>
      <c r="D37" s="177"/>
      <c r="E37" s="195"/>
      <c r="F37" s="195"/>
      <c r="G37" s="177"/>
      <c r="H37" s="177"/>
      <c r="I37" s="177"/>
      <c r="J37" s="195" t="s">
        <v>1829</v>
      </c>
    </row>
    <row r="38" spans="1:10">
      <c r="A38" s="197" t="s">
        <v>1256</v>
      </c>
      <c r="B38" s="198"/>
      <c r="C38" s="177"/>
      <c r="D38" s="177"/>
      <c r="E38" s="177"/>
      <c r="F38" s="177"/>
      <c r="G38" s="177"/>
      <c r="H38" s="177"/>
      <c r="I38" s="177"/>
      <c r="J38" s="177"/>
    </row>
    <row r="39" spans="1:10">
      <c r="A39" s="197" t="s">
        <v>1257</v>
      </c>
      <c r="B39" s="198"/>
      <c r="C39" s="177"/>
      <c r="D39" s="177"/>
      <c r="E39" s="177"/>
      <c r="F39" s="177"/>
      <c r="G39" s="177"/>
      <c r="H39" s="177"/>
      <c r="I39" s="177"/>
      <c r="J39" s="177"/>
    </row>
    <row r="40" spans="1:10">
      <c r="A40" s="197" t="s">
        <v>1258</v>
      </c>
      <c r="B40" s="198"/>
      <c r="C40" s="177"/>
      <c r="D40" s="177"/>
      <c r="E40" s="177"/>
      <c r="F40" s="177"/>
      <c r="G40" s="177"/>
      <c r="H40" s="177"/>
      <c r="I40" s="177"/>
      <c r="J40" s="177"/>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B1F4784E-0E2E-4EE2-B377-3FA51A1DD46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129E-CDC3-46D5-96F4-5CF3B8714A55}">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1264</v>
      </c>
      <c r="B1" s="202"/>
      <c r="C1" s="202"/>
      <c r="D1" s="201" t="s">
        <v>1093</v>
      </c>
      <c r="E1" s="726" t="s">
        <v>1265</v>
      </c>
      <c r="F1" s="727"/>
    </row>
    <row r="2" spans="1:7" ht="17.25" thickBot="1">
      <c r="A2" s="201" t="s">
        <v>1266</v>
      </c>
      <c r="B2" s="203" t="s">
        <v>1267</v>
      </c>
      <c r="C2" s="204"/>
      <c r="D2" s="201" t="s">
        <v>1268</v>
      </c>
      <c r="E2" s="726" t="s">
        <v>1269</v>
      </c>
      <c r="F2" s="727"/>
      <c r="G2" s="205" t="s">
        <v>1270</v>
      </c>
    </row>
    <row r="3" spans="1:7" ht="27.75">
      <c r="A3" s="728" t="s">
        <v>1271</v>
      </c>
      <c r="B3" s="728"/>
      <c r="C3" s="728"/>
      <c r="D3" s="728"/>
      <c r="E3" s="728"/>
      <c r="F3" s="728"/>
      <c r="G3" s="202"/>
    </row>
    <row r="4" spans="1:7">
      <c r="A4" s="729"/>
      <c r="B4" s="729"/>
      <c r="C4" s="729"/>
      <c r="D4" s="729"/>
      <c r="E4" s="729"/>
      <c r="F4" s="729"/>
      <c r="G4" s="202"/>
    </row>
    <row r="5" spans="1:7" ht="17.25" thickBot="1">
      <c r="A5" s="730" t="s">
        <v>1301</v>
      </c>
      <c r="B5" s="730"/>
      <c r="C5" s="730"/>
      <c r="D5" s="730"/>
      <c r="E5" s="730"/>
      <c r="F5" s="730"/>
      <c r="G5" s="202"/>
    </row>
    <row r="6" spans="1:7">
      <c r="A6" s="718" t="s">
        <v>1272</v>
      </c>
      <c r="B6" s="718"/>
      <c r="C6" s="719"/>
      <c r="D6" s="722" t="s">
        <v>1273</v>
      </c>
      <c r="E6" s="206"/>
      <c r="F6" s="724" t="s">
        <v>1274</v>
      </c>
      <c r="G6" s="202"/>
    </row>
    <row r="7" spans="1:7" ht="78.75" thickBot="1">
      <c r="A7" s="720"/>
      <c r="B7" s="720"/>
      <c r="C7" s="721"/>
      <c r="D7" s="723"/>
      <c r="E7" s="207" t="s">
        <v>1275</v>
      </c>
      <c r="F7" s="725"/>
      <c r="G7" s="202"/>
    </row>
    <row r="8" spans="1:7" ht="19.5">
      <c r="A8" s="737" t="s">
        <v>1276</v>
      </c>
      <c r="B8" s="739" t="s">
        <v>1277</v>
      </c>
      <c r="C8" s="740"/>
      <c r="D8" s="229">
        <v>109.62</v>
      </c>
      <c r="E8" s="208"/>
      <c r="F8" s="209">
        <v>1.21</v>
      </c>
      <c r="G8" s="202"/>
    </row>
    <row r="9" spans="1:7" ht="19.5">
      <c r="A9" s="737"/>
      <c r="B9" s="741" t="s">
        <v>1278</v>
      </c>
      <c r="C9" s="742"/>
      <c r="D9" s="217">
        <v>109.62</v>
      </c>
      <c r="E9" s="211"/>
      <c r="F9" s="212">
        <v>1.21</v>
      </c>
      <c r="G9" s="202"/>
    </row>
    <row r="10" spans="1:7" ht="19.5">
      <c r="A10" s="737"/>
      <c r="B10" s="743" t="s">
        <v>1279</v>
      </c>
      <c r="C10" s="744"/>
      <c r="D10" s="210"/>
      <c r="E10" s="211"/>
      <c r="F10" s="213"/>
      <c r="G10" s="202"/>
    </row>
    <row r="11" spans="1:7" ht="19.5">
      <c r="A11" s="738"/>
      <c r="B11" s="734" t="s">
        <v>1280</v>
      </c>
      <c r="C11" s="745"/>
      <c r="D11" s="210"/>
      <c r="E11" s="211"/>
      <c r="F11" s="213"/>
      <c r="G11" s="202"/>
    </row>
    <row r="12" spans="1:7" ht="19.5">
      <c r="A12" s="746" t="s">
        <v>1281</v>
      </c>
      <c r="B12" s="743" t="s">
        <v>1277</v>
      </c>
      <c r="C12" s="744"/>
      <c r="D12" s="210"/>
      <c r="E12" s="211"/>
      <c r="F12" s="213"/>
      <c r="G12" s="202"/>
    </row>
    <row r="13" spans="1:7" ht="19.5">
      <c r="A13" s="747"/>
      <c r="B13" s="743" t="s">
        <v>1282</v>
      </c>
      <c r="C13" s="744"/>
      <c r="D13" s="217">
        <v>109.62</v>
      </c>
      <c r="E13" s="211"/>
      <c r="F13" s="215"/>
      <c r="G13" s="202"/>
    </row>
    <row r="14" spans="1:7" ht="19.5">
      <c r="A14" s="747"/>
      <c r="B14" s="743" t="s">
        <v>1283</v>
      </c>
      <c r="C14" s="744"/>
      <c r="D14" s="217">
        <v>109.62</v>
      </c>
      <c r="E14" s="211"/>
      <c r="F14" s="215"/>
      <c r="G14" s="202"/>
    </row>
    <row r="15" spans="1:7" ht="19.5">
      <c r="A15" s="747"/>
      <c r="B15" s="732" t="s">
        <v>1284</v>
      </c>
      <c r="C15" s="216" t="s">
        <v>1285</v>
      </c>
      <c r="D15" s="230">
        <v>286.87</v>
      </c>
      <c r="E15" s="208"/>
      <c r="F15" s="231">
        <v>1.21</v>
      </c>
      <c r="G15" s="202"/>
    </row>
    <row r="16" spans="1:7" ht="19.5">
      <c r="A16" s="747"/>
      <c r="B16" s="732"/>
      <c r="C16" s="214" t="s">
        <v>1287</v>
      </c>
      <c r="D16" s="217">
        <v>109.62</v>
      </c>
      <c r="E16" s="211"/>
      <c r="F16" s="232">
        <v>1.21</v>
      </c>
      <c r="G16" s="202"/>
    </row>
    <row r="17" spans="1:7" ht="19.5">
      <c r="A17" s="747"/>
      <c r="B17" s="733"/>
      <c r="C17" s="214" t="s">
        <v>1288</v>
      </c>
      <c r="D17" s="217">
        <v>177.25</v>
      </c>
      <c r="E17" s="211"/>
      <c r="F17" s="215"/>
      <c r="G17" s="202"/>
    </row>
    <row r="18" spans="1:7" ht="19.5">
      <c r="A18" s="747"/>
      <c r="B18" s="731" t="s">
        <v>1289</v>
      </c>
      <c r="C18" s="214" t="s">
        <v>1285</v>
      </c>
      <c r="D18" s="217"/>
      <c r="E18" s="211"/>
      <c r="F18" s="215"/>
      <c r="G18" s="202"/>
    </row>
    <row r="19" spans="1:7" ht="19.5">
      <c r="A19" s="747"/>
      <c r="B19" s="732"/>
      <c r="C19" s="214" t="s">
        <v>1287</v>
      </c>
      <c r="D19" s="218" t="s">
        <v>1260</v>
      </c>
      <c r="E19" s="211"/>
      <c r="F19" s="215"/>
      <c r="G19" s="202"/>
    </row>
    <row r="20" spans="1:7" ht="19.5">
      <c r="A20" s="747"/>
      <c r="B20" s="733"/>
      <c r="C20" s="214" t="s">
        <v>1288</v>
      </c>
      <c r="D20" s="219" t="s">
        <v>1286</v>
      </c>
      <c r="E20" s="211"/>
      <c r="F20" s="215"/>
      <c r="G20" s="202"/>
    </row>
    <row r="21" spans="1:7" ht="19.5">
      <c r="A21" s="747"/>
      <c r="B21" s="734" t="s">
        <v>1290</v>
      </c>
      <c r="C21" s="214" t="s">
        <v>1291</v>
      </c>
      <c r="D21" s="220"/>
      <c r="E21" s="220"/>
      <c r="F21" s="213"/>
      <c r="G21" s="202"/>
    </row>
    <row r="22" spans="1:7" ht="19.5">
      <c r="A22" s="747"/>
      <c r="B22" s="734"/>
      <c r="C22" s="214" t="s">
        <v>1292</v>
      </c>
      <c r="D22" s="220"/>
      <c r="E22" s="220"/>
      <c r="F22" s="213"/>
      <c r="G22" s="202"/>
    </row>
    <row r="23" spans="1:7" ht="19.5">
      <c r="A23" s="748"/>
      <c r="B23" s="734"/>
      <c r="C23" s="214" t="s">
        <v>1293</v>
      </c>
      <c r="D23" s="220"/>
      <c r="E23" s="220"/>
      <c r="F23" s="212"/>
      <c r="G23" s="202"/>
    </row>
    <row r="24" spans="1:7" ht="20.25" thickBot="1">
      <c r="A24" s="735" t="s">
        <v>1294</v>
      </c>
      <c r="B24" s="735"/>
      <c r="C24" s="736"/>
      <c r="D24" s="221"/>
      <c r="E24" s="222"/>
      <c r="F24" s="223"/>
      <c r="G24" s="202"/>
    </row>
    <row r="25" spans="1:7">
      <c r="A25" s="224" t="s">
        <v>1204</v>
      </c>
      <c r="B25" s="202" t="s">
        <v>1295</v>
      </c>
      <c r="C25" s="202" t="s">
        <v>1296</v>
      </c>
      <c r="D25" s="202" t="s">
        <v>1297</v>
      </c>
      <c r="E25" s="224"/>
      <c r="F25" s="225"/>
      <c r="G25" s="202"/>
    </row>
    <row r="26" spans="1:7">
      <c r="A26" s="226"/>
      <c r="B26" s="226"/>
      <c r="C26" s="226" t="s">
        <v>1298</v>
      </c>
      <c r="D26" s="226"/>
      <c r="E26" s="226"/>
      <c r="F26" s="227" t="s">
        <v>1302</v>
      </c>
      <c r="G26" s="202"/>
    </row>
    <row r="27" spans="1:7">
      <c r="A27" s="202"/>
      <c r="B27" s="202"/>
      <c r="C27" s="225"/>
      <c r="D27" s="202"/>
      <c r="E27" s="202"/>
      <c r="F27" s="225"/>
      <c r="G27" s="202"/>
    </row>
    <row r="28" spans="1:7">
      <c r="A28" s="202"/>
      <c r="B28" s="202"/>
      <c r="C28" s="225"/>
      <c r="D28" s="202"/>
      <c r="E28" s="202"/>
      <c r="F28" s="225"/>
      <c r="G28" s="202"/>
    </row>
    <row r="29" spans="1:7">
      <c r="A29" s="228" t="s">
        <v>1299</v>
      </c>
      <c r="B29" s="202"/>
      <c r="C29" s="225"/>
      <c r="D29" s="202"/>
      <c r="E29" s="202"/>
      <c r="F29" s="225"/>
      <c r="G29" s="202"/>
    </row>
    <row r="30" spans="1:7">
      <c r="A30" s="228" t="s">
        <v>1300</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24CDD85C-4CDC-441E-95DE-11F1E333FD68}"/>
    <hyperlink ref="G2" location="預告統計資料發布時間表!A1" display="返回發佈時間表" xr:uid="{100F9521-0D9D-4717-AFFB-3AB66C1EB482}"/>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A5A4D-6951-4764-B460-DE805AD09102}">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1264</v>
      </c>
      <c r="B1" s="202"/>
      <c r="C1" s="202"/>
      <c r="D1" s="201" t="s">
        <v>1093</v>
      </c>
      <c r="E1" s="726" t="s">
        <v>1265</v>
      </c>
      <c r="F1" s="727"/>
    </row>
    <row r="2" spans="1:7" ht="17.25" thickBot="1">
      <c r="A2" s="201" t="s">
        <v>1266</v>
      </c>
      <c r="B2" s="203" t="s">
        <v>1267</v>
      </c>
      <c r="C2" s="204"/>
      <c r="D2" s="201" t="s">
        <v>1268</v>
      </c>
      <c r="E2" s="726" t="s">
        <v>1269</v>
      </c>
      <c r="F2" s="727"/>
      <c r="G2" s="205" t="s">
        <v>1270</v>
      </c>
    </row>
    <row r="3" spans="1:7" ht="27.75">
      <c r="A3" s="728" t="s">
        <v>1271</v>
      </c>
      <c r="B3" s="728"/>
      <c r="C3" s="728"/>
      <c r="D3" s="728"/>
      <c r="E3" s="728"/>
      <c r="F3" s="728"/>
      <c r="G3" s="202"/>
    </row>
    <row r="4" spans="1:7">
      <c r="A4" s="729"/>
      <c r="B4" s="729"/>
      <c r="C4" s="729"/>
      <c r="D4" s="729"/>
      <c r="E4" s="729"/>
      <c r="F4" s="729"/>
      <c r="G4" s="202"/>
    </row>
    <row r="5" spans="1:7" ht="17.25" thickBot="1">
      <c r="A5" s="730" t="s">
        <v>1526</v>
      </c>
      <c r="B5" s="730"/>
      <c r="C5" s="730"/>
      <c r="D5" s="730"/>
      <c r="E5" s="730"/>
      <c r="F5" s="730"/>
      <c r="G5" s="202"/>
    </row>
    <row r="6" spans="1:7">
      <c r="A6" s="718" t="s">
        <v>1272</v>
      </c>
      <c r="B6" s="718"/>
      <c r="C6" s="719"/>
      <c r="D6" s="722" t="s">
        <v>1273</v>
      </c>
      <c r="E6" s="206"/>
      <c r="F6" s="724" t="s">
        <v>1274</v>
      </c>
      <c r="G6" s="202"/>
    </row>
    <row r="7" spans="1:7" ht="78.75" thickBot="1">
      <c r="A7" s="720"/>
      <c r="B7" s="720"/>
      <c r="C7" s="721"/>
      <c r="D7" s="723"/>
      <c r="E7" s="207" t="s">
        <v>1275</v>
      </c>
      <c r="F7" s="725"/>
      <c r="G7" s="202"/>
    </row>
    <row r="8" spans="1:7" ht="19.5">
      <c r="A8" s="737" t="s">
        <v>1276</v>
      </c>
      <c r="B8" s="739" t="s">
        <v>1277</v>
      </c>
      <c r="C8" s="740"/>
      <c r="D8" s="229">
        <v>125.4</v>
      </c>
      <c r="E8" s="208"/>
      <c r="F8" s="209">
        <v>1.22</v>
      </c>
      <c r="G8" s="202"/>
    </row>
    <row r="9" spans="1:7" ht="19.5">
      <c r="A9" s="737"/>
      <c r="B9" s="741" t="s">
        <v>1278</v>
      </c>
      <c r="C9" s="742"/>
      <c r="D9" s="217">
        <v>125.4</v>
      </c>
      <c r="E9" s="211"/>
      <c r="F9" s="212">
        <v>1.22</v>
      </c>
      <c r="G9" s="202"/>
    </row>
    <row r="10" spans="1:7" ht="19.5">
      <c r="A10" s="737"/>
      <c r="B10" s="743" t="s">
        <v>1279</v>
      </c>
      <c r="C10" s="744"/>
      <c r="D10" s="210"/>
      <c r="E10" s="211"/>
      <c r="F10" s="213"/>
      <c r="G10" s="202"/>
    </row>
    <row r="11" spans="1:7" ht="19.5">
      <c r="A11" s="738"/>
      <c r="B11" s="734" t="s">
        <v>1280</v>
      </c>
      <c r="C11" s="745"/>
      <c r="D11" s="210"/>
      <c r="E11" s="211"/>
      <c r="F11" s="213"/>
      <c r="G11" s="202"/>
    </row>
    <row r="12" spans="1:7" ht="19.5">
      <c r="A12" s="746" t="s">
        <v>1281</v>
      </c>
      <c r="B12" s="743" t="s">
        <v>1277</v>
      </c>
      <c r="C12" s="744"/>
      <c r="D12" s="210"/>
      <c r="E12" s="211"/>
      <c r="F12" s="213"/>
      <c r="G12" s="202"/>
    </row>
    <row r="13" spans="1:7" ht="19.5">
      <c r="A13" s="747"/>
      <c r="B13" s="743" t="s">
        <v>1282</v>
      </c>
      <c r="C13" s="744"/>
      <c r="D13" s="217">
        <v>125.4</v>
      </c>
      <c r="E13" s="211"/>
      <c r="F13" s="232">
        <v>1.22</v>
      </c>
      <c r="G13" s="202"/>
    </row>
    <row r="14" spans="1:7" ht="19.5">
      <c r="A14" s="747"/>
      <c r="B14" s="743" t="s">
        <v>1283</v>
      </c>
      <c r="C14" s="744"/>
      <c r="D14" s="217">
        <v>125.4</v>
      </c>
      <c r="E14" s="211"/>
      <c r="F14" s="232">
        <v>1.22</v>
      </c>
      <c r="G14" s="202"/>
    </row>
    <row r="15" spans="1:7" ht="19.5">
      <c r="A15" s="747"/>
      <c r="B15" s="732" t="s">
        <v>1284</v>
      </c>
      <c r="C15" s="216" t="s">
        <v>1285</v>
      </c>
      <c r="D15" s="230"/>
      <c r="E15" s="208"/>
      <c r="F15" s="231"/>
      <c r="G15" s="202"/>
    </row>
    <row r="16" spans="1:7" ht="19.5">
      <c r="A16" s="747"/>
      <c r="B16" s="732"/>
      <c r="C16" s="214" t="s">
        <v>1287</v>
      </c>
      <c r="D16" s="217"/>
      <c r="E16" s="211"/>
      <c r="F16" s="232"/>
      <c r="G16" s="202"/>
    </row>
    <row r="17" spans="1:7" ht="19.5">
      <c r="A17" s="747"/>
      <c r="B17" s="733"/>
      <c r="C17" s="214" t="s">
        <v>1288</v>
      </c>
      <c r="D17" s="217"/>
      <c r="E17" s="211"/>
      <c r="F17" s="215"/>
      <c r="G17" s="202"/>
    </row>
    <row r="18" spans="1:7" ht="19.5">
      <c r="A18" s="747"/>
      <c r="B18" s="731" t="s">
        <v>1289</v>
      </c>
      <c r="C18" s="214" t="s">
        <v>1285</v>
      </c>
      <c r="D18" s="217"/>
      <c r="E18" s="211"/>
      <c r="F18" s="232">
        <v>1.22</v>
      </c>
      <c r="G18" s="202"/>
    </row>
    <row r="19" spans="1:7" ht="19.5">
      <c r="A19" s="747"/>
      <c r="B19" s="732"/>
      <c r="C19" s="214" t="s">
        <v>1287</v>
      </c>
      <c r="D19" s="218" t="s">
        <v>1260</v>
      </c>
      <c r="E19" s="211"/>
      <c r="F19" s="232">
        <v>1.22</v>
      </c>
      <c r="G19" s="202"/>
    </row>
    <row r="20" spans="1:7" ht="19.5">
      <c r="A20" s="747"/>
      <c r="B20" s="733"/>
      <c r="C20" s="214" t="s">
        <v>1288</v>
      </c>
      <c r="D20" s="219" t="s">
        <v>1286</v>
      </c>
      <c r="E20" s="211"/>
      <c r="F20" s="215"/>
      <c r="G20" s="202"/>
    </row>
    <row r="21" spans="1:7" ht="19.5">
      <c r="A21" s="747"/>
      <c r="B21" s="734" t="s">
        <v>1290</v>
      </c>
      <c r="C21" s="214" t="s">
        <v>1291</v>
      </c>
      <c r="D21" s="220"/>
      <c r="E21" s="220"/>
      <c r="F21" s="213"/>
      <c r="G21" s="202"/>
    </row>
    <row r="22" spans="1:7" ht="19.5">
      <c r="A22" s="747"/>
      <c r="B22" s="734"/>
      <c r="C22" s="214" t="s">
        <v>1292</v>
      </c>
      <c r="D22" s="220"/>
      <c r="E22" s="220"/>
      <c r="F22" s="213"/>
      <c r="G22" s="202"/>
    </row>
    <row r="23" spans="1:7" ht="19.5">
      <c r="A23" s="748"/>
      <c r="B23" s="734"/>
      <c r="C23" s="214" t="s">
        <v>1293</v>
      </c>
      <c r="D23" s="220"/>
      <c r="E23" s="220"/>
      <c r="F23" s="212"/>
      <c r="G23" s="202"/>
    </row>
    <row r="24" spans="1:7" ht="20.25" thickBot="1">
      <c r="A24" s="735" t="s">
        <v>1294</v>
      </c>
      <c r="B24" s="735"/>
      <c r="C24" s="736"/>
      <c r="D24" s="221"/>
      <c r="E24" s="222"/>
      <c r="F24" s="223"/>
      <c r="G24" s="202"/>
    </row>
    <row r="25" spans="1:7">
      <c r="A25" s="224" t="s">
        <v>1204</v>
      </c>
      <c r="B25" s="202" t="s">
        <v>1295</v>
      </c>
      <c r="C25" s="202" t="s">
        <v>1296</v>
      </c>
      <c r="D25" s="202" t="s">
        <v>1297</v>
      </c>
      <c r="E25" s="224"/>
      <c r="F25" s="225"/>
      <c r="G25" s="202"/>
    </row>
    <row r="26" spans="1:7">
      <c r="A26" s="226"/>
      <c r="B26" s="226"/>
      <c r="C26" s="226" t="s">
        <v>1298</v>
      </c>
      <c r="D26" s="226"/>
      <c r="E26" s="226"/>
      <c r="F26" s="227" t="s">
        <v>1527</v>
      </c>
      <c r="G26" s="202"/>
    </row>
    <row r="27" spans="1:7">
      <c r="A27" s="202"/>
      <c r="B27" s="202"/>
      <c r="C27" s="225"/>
      <c r="D27" s="202"/>
      <c r="E27" s="202"/>
      <c r="F27" s="225"/>
      <c r="G27" s="202"/>
    </row>
    <row r="28" spans="1:7">
      <c r="A28" s="202"/>
      <c r="B28" s="202"/>
      <c r="C28" s="225"/>
      <c r="D28" s="202"/>
      <c r="E28" s="202"/>
      <c r="F28" s="225"/>
      <c r="G28" s="202"/>
    </row>
    <row r="29" spans="1:7">
      <c r="A29" s="228" t="s">
        <v>1299</v>
      </c>
      <c r="B29" s="202"/>
      <c r="C29" s="225"/>
      <c r="D29" s="202"/>
      <c r="E29" s="202"/>
      <c r="F29" s="225"/>
      <c r="G29" s="202"/>
    </row>
    <row r="30" spans="1:7">
      <c r="A30" s="228" t="s">
        <v>1300</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B22EDC3D-0F91-4928-9F04-049B36A42926}"/>
    <hyperlink ref="G2" location="預告統計資料發布時間表!A1" display="返回發佈時間表" xr:uid="{64188FBF-96CB-461A-9DE5-CCA248757EA9}"/>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088E-0098-4804-9AD5-DB7AFA21537D}">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1264</v>
      </c>
      <c r="B1" s="202"/>
      <c r="C1" s="202"/>
      <c r="D1" s="201" t="s">
        <v>1093</v>
      </c>
      <c r="E1" s="726" t="s">
        <v>1265</v>
      </c>
      <c r="F1" s="727"/>
    </row>
    <row r="2" spans="1:7" ht="17.25" thickBot="1">
      <c r="A2" s="201" t="s">
        <v>1266</v>
      </c>
      <c r="B2" s="203" t="s">
        <v>1267</v>
      </c>
      <c r="C2" s="204"/>
      <c r="D2" s="201" t="s">
        <v>1268</v>
      </c>
      <c r="E2" s="726" t="s">
        <v>1635</v>
      </c>
      <c r="F2" s="727"/>
      <c r="G2" s="205" t="s">
        <v>1270</v>
      </c>
    </row>
    <row r="3" spans="1:7" ht="27.75">
      <c r="A3" s="728" t="s">
        <v>1271</v>
      </c>
      <c r="B3" s="728"/>
      <c r="C3" s="728"/>
      <c r="D3" s="728"/>
      <c r="E3" s="728"/>
      <c r="F3" s="728"/>
      <c r="G3" s="202"/>
    </row>
    <row r="4" spans="1:7">
      <c r="A4" s="729"/>
      <c r="B4" s="729"/>
      <c r="C4" s="729"/>
      <c r="D4" s="729"/>
      <c r="E4" s="729"/>
      <c r="F4" s="729"/>
      <c r="G4" s="202"/>
    </row>
    <row r="5" spans="1:7" ht="17.25" thickBot="1">
      <c r="A5" s="730" t="s">
        <v>1634</v>
      </c>
      <c r="B5" s="730"/>
      <c r="C5" s="730"/>
      <c r="D5" s="730"/>
      <c r="E5" s="730"/>
      <c r="F5" s="730"/>
      <c r="G5" s="202"/>
    </row>
    <row r="6" spans="1:7">
      <c r="A6" s="718" t="s">
        <v>1272</v>
      </c>
      <c r="B6" s="718"/>
      <c r="C6" s="719"/>
      <c r="D6" s="722" t="s">
        <v>1273</v>
      </c>
      <c r="E6" s="206"/>
      <c r="F6" s="724" t="s">
        <v>1274</v>
      </c>
      <c r="G6" s="202"/>
    </row>
    <row r="7" spans="1:7" ht="78.75" thickBot="1">
      <c r="A7" s="720"/>
      <c r="B7" s="720"/>
      <c r="C7" s="721"/>
      <c r="D7" s="723"/>
      <c r="E7" s="207" t="s">
        <v>1275</v>
      </c>
      <c r="F7" s="725"/>
      <c r="G7" s="202"/>
    </row>
    <row r="8" spans="1:7" ht="19.5">
      <c r="A8" s="737" t="s">
        <v>1276</v>
      </c>
      <c r="B8" s="739" t="s">
        <v>1277</v>
      </c>
      <c r="C8" s="740"/>
      <c r="D8" s="229">
        <v>152.69</v>
      </c>
      <c r="E8" s="208"/>
      <c r="F8" s="209">
        <v>0.83</v>
      </c>
      <c r="G8" s="202"/>
    </row>
    <row r="9" spans="1:7" ht="19.5">
      <c r="A9" s="737"/>
      <c r="B9" s="741" t="s">
        <v>1278</v>
      </c>
      <c r="C9" s="742"/>
      <c r="D9" s="217">
        <v>152.69</v>
      </c>
      <c r="E9" s="211"/>
      <c r="F9" s="212">
        <v>0.83</v>
      </c>
      <c r="G9" s="202"/>
    </row>
    <row r="10" spans="1:7" ht="19.5">
      <c r="A10" s="737"/>
      <c r="B10" s="743" t="s">
        <v>1279</v>
      </c>
      <c r="C10" s="744"/>
      <c r="D10" s="210"/>
      <c r="E10" s="211"/>
      <c r="F10" s="213"/>
      <c r="G10" s="202"/>
    </row>
    <row r="11" spans="1:7" ht="19.5">
      <c r="A11" s="738"/>
      <c r="B11" s="734" t="s">
        <v>1280</v>
      </c>
      <c r="C11" s="745"/>
      <c r="D11" s="210"/>
      <c r="E11" s="211"/>
      <c r="F11" s="213"/>
      <c r="G11" s="202"/>
    </row>
    <row r="12" spans="1:7" ht="19.5">
      <c r="A12" s="746" t="s">
        <v>1281</v>
      </c>
      <c r="B12" s="743" t="s">
        <v>1277</v>
      </c>
      <c r="C12" s="744"/>
      <c r="D12" s="217">
        <v>152.69</v>
      </c>
      <c r="E12" s="211"/>
      <c r="F12" s="232">
        <v>0.83</v>
      </c>
      <c r="G12" s="202"/>
    </row>
    <row r="13" spans="1:7" ht="19.5">
      <c r="A13" s="747"/>
      <c r="B13" s="743" t="s">
        <v>1282</v>
      </c>
      <c r="C13" s="744"/>
      <c r="D13" s="217">
        <v>152.69</v>
      </c>
      <c r="E13" s="211"/>
      <c r="F13" s="232">
        <v>0.83</v>
      </c>
      <c r="G13" s="202"/>
    </row>
    <row r="14" spans="1:7" ht="19.5">
      <c r="A14" s="747"/>
      <c r="B14" s="743" t="s">
        <v>1283</v>
      </c>
      <c r="C14" s="744"/>
      <c r="D14" s="217"/>
      <c r="E14" s="211"/>
      <c r="F14" s="232"/>
      <c r="G14" s="202"/>
    </row>
    <row r="15" spans="1:7" ht="19.5">
      <c r="A15" s="747"/>
      <c r="B15" s="732" t="s">
        <v>1284</v>
      </c>
      <c r="C15" s="216" t="s">
        <v>1285</v>
      </c>
      <c r="D15" s="230">
        <v>73.38</v>
      </c>
      <c r="E15" s="208"/>
      <c r="F15" s="231">
        <v>0.83</v>
      </c>
      <c r="G15" s="202"/>
    </row>
    <row r="16" spans="1:7" ht="19.5">
      <c r="A16" s="747"/>
      <c r="B16" s="732"/>
      <c r="C16" s="214" t="s">
        <v>1287</v>
      </c>
      <c r="D16" s="230">
        <v>73.38</v>
      </c>
      <c r="E16" s="208"/>
      <c r="F16" s="231">
        <v>0.83</v>
      </c>
      <c r="G16" s="202"/>
    </row>
    <row r="17" spans="1:7" ht="19.5">
      <c r="A17" s="747"/>
      <c r="B17" s="733"/>
      <c r="C17" s="214" t="s">
        <v>1288</v>
      </c>
      <c r="D17" s="217"/>
      <c r="E17" s="211"/>
      <c r="F17" s="215"/>
      <c r="G17" s="202"/>
    </row>
    <row r="18" spans="1:7" ht="19.5">
      <c r="A18" s="747"/>
      <c r="B18" s="731" t="s">
        <v>1289</v>
      </c>
      <c r="C18" s="214" t="s">
        <v>1285</v>
      </c>
      <c r="D18" s="217"/>
      <c r="E18" s="211"/>
      <c r="F18" s="232">
        <v>1.22</v>
      </c>
      <c r="G18" s="202"/>
    </row>
    <row r="19" spans="1:7" ht="19.5">
      <c r="A19" s="747"/>
      <c r="B19" s="732"/>
      <c r="C19" s="214" t="s">
        <v>1287</v>
      </c>
      <c r="D19" s="218" t="s">
        <v>1260</v>
      </c>
      <c r="E19" s="211"/>
      <c r="F19" s="232">
        <v>1.22</v>
      </c>
      <c r="G19" s="202"/>
    </row>
    <row r="20" spans="1:7" ht="19.5">
      <c r="A20" s="747"/>
      <c r="B20" s="733"/>
      <c r="C20" s="214" t="s">
        <v>1288</v>
      </c>
      <c r="D20" s="219" t="s">
        <v>1286</v>
      </c>
      <c r="E20" s="211"/>
      <c r="F20" s="215"/>
      <c r="G20" s="202"/>
    </row>
    <row r="21" spans="1:7" ht="19.5">
      <c r="A21" s="747"/>
      <c r="B21" s="734" t="s">
        <v>1290</v>
      </c>
      <c r="C21" s="214" t="s">
        <v>1291</v>
      </c>
      <c r="D21" s="220"/>
      <c r="E21" s="220"/>
      <c r="F21" s="213"/>
      <c r="G21" s="202"/>
    </row>
    <row r="22" spans="1:7" ht="19.5">
      <c r="A22" s="747"/>
      <c r="B22" s="734"/>
      <c r="C22" s="214" t="s">
        <v>1292</v>
      </c>
      <c r="D22" s="220"/>
      <c r="E22" s="220"/>
      <c r="F22" s="213"/>
      <c r="G22" s="202"/>
    </row>
    <row r="23" spans="1:7" ht="19.5">
      <c r="A23" s="748"/>
      <c r="B23" s="734"/>
      <c r="C23" s="214" t="s">
        <v>1293</v>
      </c>
      <c r="D23" s="220"/>
      <c r="E23" s="220"/>
      <c r="F23" s="212"/>
      <c r="G23" s="202"/>
    </row>
    <row r="24" spans="1:7" ht="20.25" thickBot="1">
      <c r="A24" s="735" t="s">
        <v>1294</v>
      </c>
      <c r="B24" s="735"/>
      <c r="C24" s="736"/>
      <c r="D24" s="221">
        <v>79.31</v>
      </c>
      <c r="E24" s="222"/>
      <c r="F24" s="223"/>
      <c r="G24" s="202"/>
    </row>
    <row r="25" spans="1:7">
      <c r="A25" s="224" t="s">
        <v>1204</v>
      </c>
      <c r="B25" s="202" t="s">
        <v>1295</v>
      </c>
      <c r="C25" s="202" t="s">
        <v>1296</v>
      </c>
      <c r="D25" s="202" t="s">
        <v>1297</v>
      </c>
      <c r="E25" s="224"/>
      <c r="F25" s="225"/>
      <c r="G25" s="202"/>
    </row>
    <row r="26" spans="1:7">
      <c r="A26" s="226"/>
      <c r="B26" s="226"/>
      <c r="C26" s="226" t="s">
        <v>1298</v>
      </c>
      <c r="D26" s="226"/>
      <c r="E26" s="226"/>
      <c r="F26" s="227" t="s">
        <v>1636</v>
      </c>
      <c r="G26" s="202"/>
    </row>
    <row r="27" spans="1:7">
      <c r="A27" s="202"/>
      <c r="B27" s="202"/>
      <c r="C27" s="225"/>
      <c r="D27" s="202"/>
      <c r="E27" s="202"/>
      <c r="F27" s="225"/>
      <c r="G27" s="202"/>
    </row>
    <row r="28" spans="1:7">
      <c r="A28" s="202"/>
      <c r="B28" s="202"/>
      <c r="C28" s="225"/>
      <c r="D28" s="202"/>
      <c r="E28" s="202"/>
      <c r="F28" s="225"/>
      <c r="G28" s="202"/>
    </row>
    <row r="29" spans="1:7">
      <c r="A29" s="228" t="s">
        <v>1299</v>
      </c>
      <c r="B29" s="202"/>
      <c r="C29" s="225"/>
      <c r="D29" s="202"/>
      <c r="E29" s="202"/>
      <c r="F29" s="225"/>
      <c r="G29" s="202"/>
    </row>
    <row r="30" spans="1:7">
      <c r="A30" s="228" t="s">
        <v>1300</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4CA22154-DC7A-4F47-B488-2999736986E8}"/>
    <hyperlink ref="G2" location="預告統計資料發布時間表!A1" display="返回發佈時間表" xr:uid="{B055A44D-F82A-464D-863D-42CA8CDA9A9D}"/>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A129-5D7D-41A8-A9C6-B8F570840371}">
  <dimension ref="A1:G30"/>
  <sheetViews>
    <sheetView workbookViewId="0">
      <selection sqref="A1:G1048576"/>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1830</v>
      </c>
      <c r="B1" s="202"/>
      <c r="C1" s="202"/>
      <c r="D1" s="201" t="s">
        <v>1093</v>
      </c>
      <c r="E1" s="726" t="s">
        <v>1265</v>
      </c>
      <c r="F1" s="727"/>
    </row>
    <row r="2" spans="1:7" ht="17.25" thickBot="1">
      <c r="A2" s="201" t="s">
        <v>1266</v>
      </c>
      <c r="B2" s="203" t="s">
        <v>1267</v>
      </c>
      <c r="C2" s="204"/>
      <c r="D2" s="201" t="s">
        <v>1268</v>
      </c>
      <c r="E2" s="726" t="s">
        <v>1635</v>
      </c>
      <c r="F2" s="727"/>
      <c r="G2" s="205" t="s">
        <v>1270</v>
      </c>
    </row>
    <row r="3" spans="1:7" ht="27.75">
      <c r="A3" s="728" t="s">
        <v>1271</v>
      </c>
      <c r="B3" s="728"/>
      <c r="C3" s="728"/>
      <c r="D3" s="728"/>
      <c r="E3" s="728"/>
      <c r="F3" s="728"/>
      <c r="G3" s="202"/>
    </row>
    <row r="4" spans="1:7">
      <c r="A4" s="729"/>
      <c r="B4" s="729"/>
      <c r="C4" s="729"/>
      <c r="D4" s="729"/>
      <c r="E4" s="729"/>
      <c r="F4" s="729"/>
      <c r="G4" s="202"/>
    </row>
    <row r="5" spans="1:7" ht="17.25" thickBot="1">
      <c r="A5" s="730" t="s">
        <v>1709</v>
      </c>
      <c r="B5" s="730"/>
      <c r="C5" s="730"/>
      <c r="D5" s="730"/>
      <c r="E5" s="730"/>
      <c r="F5" s="730"/>
      <c r="G5" s="202"/>
    </row>
    <row r="6" spans="1:7">
      <c r="A6" s="718" t="s">
        <v>1272</v>
      </c>
      <c r="B6" s="718"/>
      <c r="C6" s="719"/>
      <c r="D6" s="722" t="s">
        <v>1273</v>
      </c>
      <c r="E6" s="206"/>
      <c r="F6" s="724" t="s">
        <v>1274</v>
      </c>
      <c r="G6" s="202"/>
    </row>
    <row r="7" spans="1:7" ht="78.75" thickBot="1">
      <c r="A7" s="720"/>
      <c r="B7" s="720"/>
      <c r="C7" s="721"/>
      <c r="D7" s="723"/>
      <c r="E7" s="207" t="s">
        <v>1275</v>
      </c>
      <c r="F7" s="725"/>
      <c r="G7" s="202"/>
    </row>
    <row r="8" spans="1:7" ht="19.5">
      <c r="A8" s="737" t="s">
        <v>1276</v>
      </c>
      <c r="B8" s="739" t="s">
        <v>1277</v>
      </c>
      <c r="C8" s="740"/>
      <c r="D8" s="229">
        <v>135.35</v>
      </c>
      <c r="E8" s="208"/>
      <c r="F8" s="209">
        <v>1.39</v>
      </c>
      <c r="G8" s="202"/>
    </row>
    <row r="9" spans="1:7" ht="19.5">
      <c r="A9" s="737"/>
      <c r="B9" s="741" t="s">
        <v>1278</v>
      </c>
      <c r="C9" s="742"/>
      <c r="D9" s="217">
        <v>135.35</v>
      </c>
      <c r="E9" s="211"/>
      <c r="F9" s="212">
        <v>1.39</v>
      </c>
      <c r="G9" s="202"/>
    </row>
    <row r="10" spans="1:7" ht="19.5">
      <c r="A10" s="737"/>
      <c r="B10" s="743" t="s">
        <v>1279</v>
      </c>
      <c r="C10" s="744"/>
      <c r="D10" s="210"/>
      <c r="E10" s="211"/>
      <c r="F10" s="213"/>
      <c r="G10" s="202"/>
    </row>
    <row r="11" spans="1:7" ht="19.5">
      <c r="A11" s="738"/>
      <c r="B11" s="734" t="s">
        <v>1280</v>
      </c>
      <c r="C11" s="745"/>
      <c r="D11" s="210"/>
      <c r="E11" s="211"/>
      <c r="F11" s="213"/>
      <c r="G11" s="202"/>
    </row>
    <row r="12" spans="1:7" ht="19.5">
      <c r="A12" s="746" t="s">
        <v>1281</v>
      </c>
      <c r="B12" s="743" t="s">
        <v>1277</v>
      </c>
      <c r="C12" s="744"/>
      <c r="D12" s="217">
        <v>135.35</v>
      </c>
      <c r="E12" s="211"/>
      <c r="F12" s="232">
        <v>1.39</v>
      </c>
      <c r="G12" s="202"/>
    </row>
    <row r="13" spans="1:7" ht="19.5">
      <c r="A13" s="747"/>
      <c r="B13" s="743" t="s">
        <v>1282</v>
      </c>
      <c r="C13" s="744"/>
      <c r="D13" s="217">
        <v>135.35</v>
      </c>
      <c r="E13" s="211"/>
      <c r="F13" s="232">
        <v>1.39</v>
      </c>
      <c r="G13" s="202"/>
    </row>
    <row r="14" spans="1:7" ht="19.5">
      <c r="A14" s="747"/>
      <c r="B14" s="743" t="s">
        <v>1283</v>
      </c>
      <c r="C14" s="744"/>
      <c r="D14" s="217"/>
      <c r="E14" s="211"/>
      <c r="F14" s="232"/>
      <c r="G14" s="202"/>
    </row>
    <row r="15" spans="1:7" ht="19.5">
      <c r="A15" s="747"/>
      <c r="B15" s="732" t="s">
        <v>1284</v>
      </c>
      <c r="C15" s="216" t="s">
        <v>1285</v>
      </c>
      <c r="D15" s="230">
        <v>39.15</v>
      </c>
      <c r="E15" s="208"/>
      <c r="F15" s="231">
        <v>1.39</v>
      </c>
      <c r="G15" s="202"/>
    </row>
    <row r="16" spans="1:7" ht="19.5">
      <c r="A16" s="747"/>
      <c r="B16" s="732"/>
      <c r="C16" s="214" t="s">
        <v>1287</v>
      </c>
      <c r="D16" s="230">
        <v>39.15</v>
      </c>
      <c r="E16" s="208"/>
      <c r="F16" s="231">
        <v>1.39</v>
      </c>
      <c r="G16" s="202"/>
    </row>
    <row r="17" spans="1:7" ht="19.5">
      <c r="A17" s="747"/>
      <c r="B17" s="733"/>
      <c r="C17" s="214" t="s">
        <v>1288</v>
      </c>
      <c r="D17" s="217"/>
      <c r="E17" s="211"/>
      <c r="F17" s="215"/>
      <c r="G17" s="202"/>
    </row>
    <row r="18" spans="1:7" ht="19.5">
      <c r="A18" s="747"/>
      <c r="B18" s="731" t="s">
        <v>1289</v>
      </c>
      <c r="C18" s="214" t="s">
        <v>1285</v>
      </c>
      <c r="D18" s="217"/>
      <c r="E18" s="211"/>
      <c r="F18" s="232"/>
      <c r="G18" s="202"/>
    </row>
    <row r="19" spans="1:7" ht="19.5">
      <c r="A19" s="747"/>
      <c r="B19" s="732"/>
      <c r="C19" s="214" t="s">
        <v>1287</v>
      </c>
      <c r="D19" s="218" t="s">
        <v>1260</v>
      </c>
      <c r="E19" s="211"/>
      <c r="F19" s="232"/>
      <c r="G19" s="202"/>
    </row>
    <row r="20" spans="1:7" ht="19.5">
      <c r="A20" s="747"/>
      <c r="B20" s="733"/>
      <c r="C20" s="214" t="s">
        <v>1288</v>
      </c>
      <c r="D20" s="219" t="s">
        <v>1286</v>
      </c>
      <c r="E20" s="211"/>
      <c r="F20" s="215"/>
      <c r="G20" s="202"/>
    </row>
    <row r="21" spans="1:7" ht="19.5">
      <c r="A21" s="747"/>
      <c r="B21" s="734" t="s">
        <v>1290</v>
      </c>
      <c r="C21" s="214" t="s">
        <v>1291</v>
      </c>
      <c r="D21" s="220"/>
      <c r="E21" s="220"/>
      <c r="F21" s="213"/>
      <c r="G21" s="202"/>
    </row>
    <row r="22" spans="1:7" ht="19.5">
      <c r="A22" s="747"/>
      <c r="B22" s="734"/>
      <c r="C22" s="214" t="s">
        <v>1292</v>
      </c>
      <c r="D22" s="220"/>
      <c r="E22" s="220"/>
      <c r="F22" s="213"/>
      <c r="G22" s="202"/>
    </row>
    <row r="23" spans="1:7" ht="19.5">
      <c r="A23" s="748"/>
      <c r="B23" s="734"/>
      <c r="C23" s="214" t="s">
        <v>1293</v>
      </c>
      <c r="D23" s="220"/>
      <c r="E23" s="220"/>
      <c r="F23" s="212"/>
      <c r="G23" s="202"/>
    </row>
    <row r="24" spans="1:7" ht="20.25" thickBot="1">
      <c r="A24" s="735" t="s">
        <v>1294</v>
      </c>
      <c r="B24" s="735"/>
      <c r="C24" s="736"/>
      <c r="D24" s="221">
        <v>96.2</v>
      </c>
      <c r="E24" s="222"/>
      <c r="F24" s="223"/>
      <c r="G24" s="202"/>
    </row>
    <row r="25" spans="1:7">
      <c r="A25" s="224" t="s">
        <v>1204</v>
      </c>
      <c r="B25" s="202" t="s">
        <v>1295</v>
      </c>
      <c r="C25" s="202" t="s">
        <v>1296</v>
      </c>
      <c r="D25" s="202" t="s">
        <v>1297</v>
      </c>
      <c r="E25" s="224"/>
      <c r="F25" s="225"/>
      <c r="G25" s="202"/>
    </row>
    <row r="26" spans="1:7">
      <c r="A26" s="226"/>
      <c r="B26" s="226"/>
      <c r="C26" s="226" t="s">
        <v>1298</v>
      </c>
      <c r="D26" s="226"/>
      <c r="E26" s="226"/>
      <c r="F26" s="227" t="s">
        <v>1710</v>
      </c>
      <c r="G26" s="202"/>
    </row>
    <row r="27" spans="1:7">
      <c r="A27" s="202"/>
      <c r="B27" s="202"/>
      <c r="C27" s="225"/>
      <c r="D27" s="202"/>
      <c r="E27" s="202"/>
      <c r="F27" s="225"/>
      <c r="G27" s="202"/>
    </row>
    <row r="28" spans="1:7">
      <c r="A28" s="202"/>
      <c r="B28" s="202"/>
      <c r="C28" s="225"/>
      <c r="D28" s="202"/>
      <c r="E28" s="202"/>
      <c r="F28" s="225"/>
      <c r="G28" s="202"/>
    </row>
    <row r="29" spans="1:7">
      <c r="A29" s="228" t="s">
        <v>1299</v>
      </c>
      <c r="B29" s="202"/>
      <c r="C29" s="225"/>
      <c r="D29" s="202"/>
      <c r="E29" s="202"/>
      <c r="F29" s="225"/>
      <c r="G29" s="202"/>
    </row>
    <row r="30" spans="1:7">
      <c r="A30" s="228" t="s">
        <v>1300</v>
      </c>
      <c r="B30" s="202"/>
      <c r="C30" s="225"/>
      <c r="D30" s="202"/>
      <c r="E30" s="202"/>
      <c r="F30" s="225"/>
      <c r="G30" s="202"/>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679A689F-9494-4D9B-926B-80AFE703B8B2}"/>
    <hyperlink ref="G2" location="預告統計資料發布時間表!A1" display="返回發佈時間表" xr:uid="{53C9F193-37BF-4549-9944-400757F6E77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09EA-7360-4A49-A3E6-EF0319F94067}">
  <dimension ref="A1:G30"/>
  <sheetViews>
    <sheetView workbookViewId="0">
      <selection activeCell="G2" sqref="G2"/>
    </sheetView>
  </sheetViews>
  <sheetFormatPr defaultRowHeight="16.5"/>
  <cols>
    <col min="1" max="1" width="10.125" customWidth="1"/>
    <col min="3" max="3" width="33" bestFit="1" customWidth="1"/>
    <col min="4" max="4" width="24.5" bestFit="1" customWidth="1"/>
    <col min="5" max="5" width="6.5" bestFit="1" customWidth="1"/>
    <col min="6" max="6" width="30.625" bestFit="1" customWidth="1"/>
  </cols>
  <sheetData>
    <row r="1" spans="1:7" ht="17.25" thickBot="1">
      <c r="A1" s="201" t="s">
        <v>1830</v>
      </c>
      <c r="B1" s="202"/>
      <c r="C1" s="202"/>
      <c r="D1" s="201" t="s">
        <v>1093</v>
      </c>
      <c r="E1" s="726" t="s">
        <v>1265</v>
      </c>
      <c r="F1" s="727"/>
    </row>
    <row r="2" spans="1:7" ht="17.25" thickBot="1">
      <c r="A2" s="201" t="s">
        <v>1266</v>
      </c>
      <c r="B2" s="203" t="s">
        <v>1267</v>
      </c>
      <c r="C2" s="204"/>
      <c r="D2" s="201" t="s">
        <v>1268</v>
      </c>
      <c r="E2" s="726" t="s">
        <v>1635</v>
      </c>
      <c r="F2" s="727"/>
      <c r="G2" s="205" t="s">
        <v>1270</v>
      </c>
    </row>
    <row r="3" spans="1:7" ht="27.75">
      <c r="A3" s="728" t="s">
        <v>1271</v>
      </c>
      <c r="B3" s="728"/>
      <c r="C3" s="728"/>
      <c r="D3" s="728"/>
      <c r="E3" s="728"/>
      <c r="F3" s="728"/>
      <c r="G3" s="202"/>
    </row>
    <row r="4" spans="1:7">
      <c r="A4" s="729"/>
      <c r="B4" s="729"/>
      <c r="C4" s="729"/>
      <c r="D4" s="729"/>
      <c r="E4" s="729"/>
      <c r="F4" s="729"/>
      <c r="G4" s="202"/>
    </row>
    <row r="5" spans="1:7" ht="17.25" thickBot="1">
      <c r="A5" s="730" t="s">
        <v>1831</v>
      </c>
      <c r="B5" s="730"/>
      <c r="C5" s="730"/>
      <c r="D5" s="730"/>
      <c r="E5" s="730"/>
      <c r="F5" s="730"/>
      <c r="G5" s="202"/>
    </row>
    <row r="6" spans="1:7">
      <c r="A6" s="718" t="s">
        <v>1272</v>
      </c>
      <c r="B6" s="718"/>
      <c r="C6" s="719"/>
      <c r="D6" s="722" t="s">
        <v>1273</v>
      </c>
      <c r="E6" s="206"/>
      <c r="F6" s="724" t="s">
        <v>1274</v>
      </c>
      <c r="G6" s="202"/>
    </row>
    <row r="7" spans="1:7" ht="78.75" thickBot="1">
      <c r="A7" s="720"/>
      <c r="B7" s="720"/>
      <c r="C7" s="721"/>
      <c r="D7" s="723"/>
      <c r="E7" s="207" t="s">
        <v>1275</v>
      </c>
      <c r="F7" s="725"/>
      <c r="G7" s="202"/>
    </row>
    <row r="8" spans="1:7" ht="19.5">
      <c r="A8" s="737" t="s">
        <v>1276</v>
      </c>
      <c r="B8" s="739" t="s">
        <v>1277</v>
      </c>
      <c r="C8" s="740"/>
      <c r="D8" s="229">
        <v>122.29</v>
      </c>
      <c r="E8" s="208"/>
      <c r="F8" s="209">
        <v>1.1399999999999999</v>
      </c>
      <c r="G8" s="202"/>
    </row>
    <row r="9" spans="1:7" ht="19.5">
      <c r="A9" s="737"/>
      <c r="B9" s="741" t="s">
        <v>1278</v>
      </c>
      <c r="C9" s="742"/>
      <c r="D9" s="217">
        <v>122.29</v>
      </c>
      <c r="E9" s="211"/>
      <c r="F9" s="212">
        <v>1.1399999999999999</v>
      </c>
      <c r="G9" s="202"/>
    </row>
    <row r="10" spans="1:7" ht="19.5">
      <c r="A10" s="737"/>
      <c r="B10" s="743" t="s">
        <v>1279</v>
      </c>
      <c r="C10" s="744"/>
      <c r="D10" s="210"/>
      <c r="E10" s="211"/>
      <c r="F10" s="213"/>
      <c r="G10" s="202"/>
    </row>
    <row r="11" spans="1:7" ht="19.5">
      <c r="A11" s="738"/>
      <c r="B11" s="734" t="s">
        <v>1280</v>
      </c>
      <c r="C11" s="745"/>
      <c r="D11" s="210"/>
      <c r="E11" s="211"/>
      <c r="F11" s="213"/>
      <c r="G11" s="202"/>
    </row>
    <row r="12" spans="1:7" ht="19.5">
      <c r="A12" s="746" t="s">
        <v>1281</v>
      </c>
      <c r="B12" s="743" t="s">
        <v>1277</v>
      </c>
      <c r="C12" s="744"/>
      <c r="D12" s="217">
        <v>122.29</v>
      </c>
      <c r="E12" s="211"/>
      <c r="F12" s="232">
        <v>1.1399999999999999</v>
      </c>
      <c r="G12" s="202"/>
    </row>
    <row r="13" spans="1:7" ht="19.5">
      <c r="A13" s="747"/>
      <c r="B13" s="743" t="s">
        <v>1282</v>
      </c>
      <c r="C13" s="744"/>
      <c r="D13" s="217">
        <v>122.29</v>
      </c>
      <c r="E13" s="211"/>
      <c r="F13" s="232">
        <v>1.1399999999999999</v>
      </c>
      <c r="G13" s="202"/>
    </row>
    <row r="14" spans="1:7" ht="19.5">
      <c r="A14" s="747"/>
      <c r="B14" s="743" t="s">
        <v>1283</v>
      </c>
      <c r="C14" s="744"/>
      <c r="D14" s="217"/>
      <c r="E14" s="211"/>
      <c r="F14" s="232"/>
      <c r="G14" s="202"/>
    </row>
    <row r="15" spans="1:7" ht="19.5">
      <c r="A15" s="747"/>
      <c r="B15" s="732" t="s">
        <v>1284</v>
      </c>
      <c r="C15" s="216" t="s">
        <v>1285</v>
      </c>
      <c r="D15" s="230">
        <v>201.21</v>
      </c>
      <c r="E15" s="208"/>
      <c r="F15" s="231">
        <v>1.1399999999999999</v>
      </c>
      <c r="G15" s="202"/>
    </row>
    <row r="16" spans="1:7" ht="19.5">
      <c r="A16" s="747"/>
      <c r="B16" s="732"/>
      <c r="C16" s="214" t="s">
        <v>1287</v>
      </c>
      <c r="D16" s="230">
        <v>122.29</v>
      </c>
      <c r="E16" s="208"/>
      <c r="F16" s="231">
        <v>1.1399999999999999</v>
      </c>
      <c r="G16" s="202"/>
    </row>
    <row r="17" spans="1:7" ht="19.5">
      <c r="A17" s="747"/>
      <c r="B17" s="733"/>
      <c r="C17" s="214" t="s">
        <v>1288</v>
      </c>
      <c r="D17" s="217">
        <v>78.92</v>
      </c>
      <c r="E17" s="211"/>
      <c r="F17" s="215"/>
      <c r="G17" s="202"/>
    </row>
    <row r="18" spans="1:7" ht="19.5">
      <c r="A18" s="747"/>
      <c r="B18" s="731" t="s">
        <v>1289</v>
      </c>
      <c r="C18" s="214" t="s">
        <v>1285</v>
      </c>
      <c r="D18" s="217"/>
      <c r="E18" s="211"/>
      <c r="F18" s="232"/>
      <c r="G18" s="202"/>
    </row>
    <row r="19" spans="1:7" ht="19.5">
      <c r="A19" s="747"/>
      <c r="B19" s="732"/>
      <c r="C19" s="214" t="s">
        <v>1287</v>
      </c>
      <c r="D19" s="218" t="s">
        <v>1260</v>
      </c>
      <c r="E19" s="211"/>
      <c r="F19" s="232"/>
      <c r="G19" s="202"/>
    </row>
    <row r="20" spans="1:7" ht="19.5">
      <c r="A20" s="747"/>
      <c r="B20" s="733"/>
      <c r="C20" s="214" t="s">
        <v>1288</v>
      </c>
      <c r="D20" s="219" t="s">
        <v>1286</v>
      </c>
      <c r="E20" s="211"/>
      <c r="F20" s="215"/>
      <c r="G20" s="202"/>
    </row>
    <row r="21" spans="1:7" ht="19.5">
      <c r="A21" s="747"/>
      <c r="B21" s="734" t="s">
        <v>1290</v>
      </c>
      <c r="C21" s="214" t="s">
        <v>1291</v>
      </c>
      <c r="D21" s="220"/>
      <c r="E21" s="220"/>
      <c r="F21" s="213"/>
      <c r="G21" s="202"/>
    </row>
    <row r="22" spans="1:7" ht="19.5">
      <c r="A22" s="747"/>
      <c r="B22" s="734"/>
      <c r="C22" s="214" t="s">
        <v>1292</v>
      </c>
      <c r="D22" s="220"/>
      <c r="E22" s="220"/>
      <c r="F22" s="213"/>
      <c r="G22" s="202"/>
    </row>
    <row r="23" spans="1:7" ht="19.5">
      <c r="A23" s="748"/>
      <c r="B23" s="734"/>
      <c r="C23" s="214" t="s">
        <v>1293</v>
      </c>
      <c r="D23" s="220"/>
      <c r="E23" s="220"/>
      <c r="F23" s="212"/>
      <c r="G23" s="202"/>
    </row>
    <row r="24" spans="1:7" ht="20.25" thickBot="1">
      <c r="A24" s="735" t="s">
        <v>1294</v>
      </c>
      <c r="B24" s="735"/>
      <c r="C24" s="736"/>
      <c r="D24" s="221">
        <v>0</v>
      </c>
      <c r="E24" s="222"/>
      <c r="F24" s="223"/>
      <c r="G24" s="202"/>
    </row>
    <row r="25" spans="1:7">
      <c r="A25" s="224" t="s">
        <v>1204</v>
      </c>
      <c r="B25" s="202" t="s">
        <v>1295</v>
      </c>
      <c r="C25" s="202" t="s">
        <v>1296</v>
      </c>
      <c r="D25" s="202" t="s">
        <v>1297</v>
      </c>
      <c r="E25" s="224"/>
      <c r="F25" s="225"/>
      <c r="G25" s="202"/>
    </row>
    <row r="26" spans="1:7">
      <c r="A26" s="226"/>
      <c r="B26" s="226"/>
      <c r="C26" s="226" t="s">
        <v>1298</v>
      </c>
      <c r="D26" s="226"/>
      <c r="E26" s="226"/>
      <c r="F26" s="227" t="s">
        <v>1832</v>
      </c>
      <c r="G26" s="202"/>
    </row>
    <row r="27" spans="1:7">
      <c r="A27" s="202"/>
      <c r="B27" s="202"/>
      <c r="C27" s="225"/>
      <c r="D27" s="202"/>
      <c r="E27" s="202"/>
      <c r="F27" s="225"/>
      <c r="G27" s="202"/>
    </row>
    <row r="28" spans="1:7">
      <c r="A28" s="202"/>
      <c r="B28" s="202"/>
      <c r="C28" s="225"/>
      <c r="D28" s="202"/>
      <c r="E28" s="202"/>
      <c r="F28" s="225"/>
      <c r="G28" s="202"/>
    </row>
    <row r="29" spans="1:7">
      <c r="A29" s="228" t="s">
        <v>1299</v>
      </c>
      <c r="B29" s="202"/>
      <c r="C29" s="225"/>
      <c r="D29" s="202"/>
      <c r="E29" s="202"/>
      <c r="F29" s="225"/>
      <c r="G29" s="202"/>
    </row>
    <row r="30" spans="1:7">
      <c r="A30" s="228" t="s">
        <v>1300</v>
      </c>
      <c r="B30" s="202"/>
      <c r="C30" s="225"/>
      <c r="D30" s="202"/>
      <c r="E30" s="202"/>
      <c r="F30" s="225"/>
      <c r="G30" s="202"/>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0C8A600F-FE03-4688-948A-C65BB307370E}"/>
    <hyperlink ref="G2" location="預告統計資料發布時間表!A1" display="返回發佈時間表" xr:uid="{9D0819B1-D145-48BA-A658-D7F3D0F9789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D7807-3C6A-44AE-A5CA-96046180E881}">
  <dimension ref="A1:M18"/>
  <sheetViews>
    <sheetView workbookViewId="0">
      <selection sqref="A1:M1048576"/>
    </sheetView>
  </sheetViews>
  <sheetFormatPr defaultRowHeight="16.5"/>
  <sheetData>
    <row r="1" spans="1:13" ht="17.25">
      <c r="A1" s="233" t="s">
        <v>1304</v>
      </c>
      <c r="B1" s="234"/>
      <c r="C1" s="235"/>
      <c r="D1" s="234"/>
      <c r="E1" s="234"/>
      <c r="F1" s="234"/>
      <c r="G1" s="235"/>
      <c r="H1" s="235"/>
      <c r="I1" s="751" t="s">
        <v>1093</v>
      </c>
      <c r="J1" s="751"/>
      <c r="K1" s="751" t="s">
        <v>1305</v>
      </c>
      <c r="L1" s="751"/>
      <c r="M1" s="236" t="s">
        <v>1306</v>
      </c>
    </row>
    <row r="2" spans="1:13" ht="19.5">
      <c r="A2" s="233" t="s">
        <v>1307</v>
      </c>
      <c r="B2" s="237" t="s">
        <v>1308</v>
      </c>
      <c r="C2" s="235"/>
      <c r="D2" s="238"/>
      <c r="E2" s="238"/>
      <c r="F2" s="238"/>
      <c r="G2" s="237"/>
      <c r="H2" s="235"/>
      <c r="I2" s="751" t="s">
        <v>1309</v>
      </c>
      <c r="J2" s="751"/>
      <c r="K2" s="751" t="s">
        <v>1335</v>
      </c>
      <c r="L2" s="751"/>
      <c r="M2" s="239"/>
    </row>
    <row r="3" spans="1:13" ht="25.5">
      <c r="A3" s="752" t="s">
        <v>1310</v>
      </c>
      <c r="B3" s="753"/>
      <c r="C3" s="753"/>
      <c r="D3" s="753"/>
      <c r="E3" s="753"/>
      <c r="F3" s="753"/>
      <c r="G3" s="753"/>
      <c r="H3" s="753"/>
      <c r="I3" s="753"/>
      <c r="J3" s="753"/>
      <c r="K3" s="753"/>
      <c r="L3" s="753"/>
      <c r="M3" s="240"/>
    </row>
    <row r="4" spans="1:13" ht="20.25" thickBot="1">
      <c r="A4" s="241"/>
      <c r="B4" s="242"/>
      <c r="C4" s="242"/>
      <c r="D4" s="242"/>
      <c r="E4" s="242"/>
      <c r="F4" s="749" t="s">
        <v>1334</v>
      </c>
      <c r="G4" s="749"/>
      <c r="H4" s="749"/>
      <c r="I4" s="242"/>
      <c r="J4" s="242"/>
      <c r="K4" s="750" t="s">
        <v>1311</v>
      </c>
      <c r="L4" s="750"/>
      <c r="M4" s="244"/>
    </row>
    <row r="5" spans="1:13">
      <c r="A5" s="756" t="s">
        <v>1312</v>
      </c>
      <c r="B5" s="759" t="s">
        <v>1313</v>
      </c>
      <c r="C5" s="762" t="s">
        <v>1314</v>
      </c>
      <c r="D5" s="763"/>
      <c r="E5" s="763"/>
      <c r="F5" s="763"/>
      <c r="G5" s="763"/>
      <c r="H5" s="763"/>
      <c r="I5" s="763"/>
      <c r="J5" s="764" t="s">
        <v>1315</v>
      </c>
      <c r="K5" s="765"/>
      <c r="L5" s="762"/>
      <c r="M5" s="245"/>
    </row>
    <row r="6" spans="1:13">
      <c r="A6" s="757"/>
      <c r="B6" s="760"/>
      <c r="C6" s="766" t="s">
        <v>1316</v>
      </c>
      <c r="D6" s="768" t="s">
        <v>1317</v>
      </c>
      <c r="E6" s="768"/>
      <c r="F6" s="768"/>
      <c r="G6" s="768" t="s">
        <v>1318</v>
      </c>
      <c r="H6" s="768"/>
      <c r="I6" s="768"/>
      <c r="J6" s="768" t="s">
        <v>1319</v>
      </c>
      <c r="K6" s="768"/>
      <c r="L6" s="768"/>
      <c r="M6" s="245"/>
    </row>
    <row r="7" spans="1:13" ht="17.25" thickBot="1">
      <c r="A7" s="758"/>
      <c r="B7" s="761"/>
      <c r="C7" s="767"/>
      <c r="D7" s="246" t="s">
        <v>1320</v>
      </c>
      <c r="E7" s="246" t="s">
        <v>1321</v>
      </c>
      <c r="F7" s="246" t="s">
        <v>1322</v>
      </c>
      <c r="G7" s="246" t="s">
        <v>1320</v>
      </c>
      <c r="H7" s="246" t="s">
        <v>1321</v>
      </c>
      <c r="I7" s="246" t="s">
        <v>1322</v>
      </c>
      <c r="J7" s="246" t="s">
        <v>1320</v>
      </c>
      <c r="K7" s="246" t="s">
        <v>1321</v>
      </c>
      <c r="L7" s="246" t="s">
        <v>1322</v>
      </c>
      <c r="M7" s="245"/>
    </row>
    <row r="8" spans="1:13">
      <c r="A8" s="247" t="s">
        <v>1323</v>
      </c>
      <c r="B8" s="248" t="s">
        <v>1260</v>
      </c>
      <c r="C8" s="248" t="s">
        <v>1260</v>
      </c>
      <c r="D8" s="248" t="s">
        <v>1260</v>
      </c>
      <c r="E8" s="248" t="s">
        <v>1260</v>
      </c>
      <c r="F8" s="248" t="s">
        <v>1260</v>
      </c>
      <c r="G8" s="248" t="s">
        <v>1260</v>
      </c>
      <c r="H8" s="248" t="s">
        <v>1260</v>
      </c>
      <c r="I8" s="248" t="s">
        <v>1260</v>
      </c>
      <c r="J8" s="248" t="s">
        <v>1260</v>
      </c>
      <c r="K8" s="248" t="s">
        <v>1260</v>
      </c>
      <c r="L8" s="249" t="s">
        <v>1260</v>
      </c>
      <c r="M8" s="245"/>
    </row>
    <row r="9" spans="1:13">
      <c r="A9" s="250" t="s">
        <v>1324</v>
      </c>
      <c r="B9" s="251" t="s">
        <v>1260</v>
      </c>
      <c r="C9" s="251" t="s">
        <v>1260</v>
      </c>
      <c r="D9" s="251" t="s">
        <v>1260</v>
      </c>
      <c r="E9" s="251" t="s">
        <v>1260</v>
      </c>
      <c r="F9" s="251" t="s">
        <v>1260</v>
      </c>
      <c r="G9" s="251" t="s">
        <v>1260</v>
      </c>
      <c r="H9" s="251" t="s">
        <v>1260</v>
      </c>
      <c r="I9" s="251" t="s">
        <v>1260</v>
      </c>
      <c r="J9" s="251" t="s">
        <v>1260</v>
      </c>
      <c r="K9" s="251" t="s">
        <v>1260</v>
      </c>
      <c r="L9" s="252" t="s">
        <v>1260</v>
      </c>
      <c r="M9" s="245"/>
    </row>
    <row r="10" spans="1:13">
      <c r="A10" s="250" t="s">
        <v>1325</v>
      </c>
      <c r="B10" s="248" t="s">
        <v>1260</v>
      </c>
      <c r="C10" s="248" t="s">
        <v>1260</v>
      </c>
      <c r="D10" s="251" t="s">
        <v>1260</v>
      </c>
      <c r="E10" s="251" t="s">
        <v>1260</v>
      </c>
      <c r="F10" s="251" t="s">
        <v>1260</v>
      </c>
      <c r="G10" s="248" t="s">
        <v>1260</v>
      </c>
      <c r="H10" s="248" t="s">
        <v>1260</v>
      </c>
      <c r="I10" s="251" t="s">
        <v>1260</v>
      </c>
      <c r="J10" s="248" t="s">
        <v>1260</v>
      </c>
      <c r="K10" s="248" t="s">
        <v>1260</v>
      </c>
      <c r="L10" s="252" t="s">
        <v>1260</v>
      </c>
      <c r="M10" s="245"/>
    </row>
    <row r="11" spans="1:13" ht="17.25" thickBot="1">
      <c r="A11" s="253" t="s">
        <v>1326</v>
      </c>
      <c r="B11" s="248" t="s">
        <v>1260</v>
      </c>
      <c r="C11" s="248" t="s">
        <v>1260</v>
      </c>
      <c r="D11" s="254" t="s">
        <v>1260</v>
      </c>
      <c r="E11" s="254" t="s">
        <v>1260</v>
      </c>
      <c r="F11" s="254" t="s">
        <v>1260</v>
      </c>
      <c r="G11" s="248" t="s">
        <v>1260</v>
      </c>
      <c r="H11" s="248" t="s">
        <v>1260</v>
      </c>
      <c r="I11" s="254" t="s">
        <v>1260</v>
      </c>
      <c r="J11" s="254" t="s">
        <v>1260</v>
      </c>
      <c r="K11" s="254" t="s">
        <v>1260</v>
      </c>
      <c r="L11" s="255" t="s">
        <v>1260</v>
      </c>
      <c r="M11" s="245"/>
    </row>
    <row r="12" spans="1:13">
      <c r="A12" s="256" t="s">
        <v>1204</v>
      </c>
      <c r="B12" s="244"/>
      <c r="C12" s="244"/>
      <c r="D12" s="244" t="s">
        <v>1205</v>
      </c>
      <c r="E12" s="257"/>
      <c r="F12" s="256" t="s">
        <v>1327</v>
      </c>
      <c r="G12" s="244"/>
      <c r="H12" s="244"/>
      <c r="I12" s="244"/>
      <c r="J12" s="258" t="s">
        <v>1328</v>
      </c>
      <c r="K12" s="259"/>
      <c r="L12" s="259"/>
      <c r="M12" s="244"/>
    </row>
    <row r="13" spans="1:13">
      <c r="A13" s="244"/>
      <c r="B13" s="244"/>
      <c r="C13" s="244"/>
      <c r="D13" s="257"/>
      <c r="E13" s="257"/>
      <c r="F13" s="244" t="s">
        <v>1329</v>
      </c>
      <c r="G13" s="244"/>
      <c r="H13" s="244"/>
      <c r="I13" s="244"/>
      <c r="J13" s="244"/>
      <c r="K13" s="750"/>
      <c r="L13" s="750"/>
      <c r="M13" s="244"/>
    </row>
    <row r="14" spans="1:13">
      <c r="A14" s="256"/>
      <c r="B14" s="244"/>
      <c r="C14" s="244"/>
      <c r="D14" s="257"/>
      <c r="E14" s="257"/>
      <c r="F14" s="257"/>
      <c r="G14" s="244"/>
      <c r="H14" s="244"/>
      <c r="I14" s="244"/>
      <c r="J14" s="244"/>
      <c r="K14" s="244"/>
      <c r="L14" s="244"/>
      <c r="M14" s="244"/>
    </row>
    <row r="15" spans="1:13">
      <c r="A15" s="244" t="s">
        <v>1330</v>
      </c>
      <c r="B15" s="244"/>
      <c r="C15" s="244"/>
      <c r="D15" s="244"/>
      <c r="E15" s="244"/>
      <c r="F15" s="244"/>
      <c r="G15" s="244"/>
      <c r="H15" s="244"/>
      <c r="I15" s="244"/>
      <c r="J15" s="244"/>
      <c r="K15" s="244"/>
      <c r="L15" s="244"/>
      <c r="M15" s="244"/>
    </row>
    <row r="16" spans="1:13">
      <c r="A16" s="754" t="s">
        <v>1331</v>
      </c>
      <c r="B16" s="754"/>
      <c r="C16" s="754"/>
      <c r="D16" s="754"/>
      <c r="E16" s="754"/>
      <c r="F16" s="754"/>
      <c r="G16" s="754"/>
      <c r="H16" s="754"/>
      <c r="I16" s="754"/>
      <c r="J16" s="754"/>
      <c r="K16" s="754"/>
      <c r="L16" s="754"/>
      <c r="M16" s="244"/>
    </row>
    <row r="17" spans="1:13">
      <c r="A17" s="755" t="s">
        <v>1332</v>
      </c>
      <c r="B17" s="755"/>
      <c r="C17" s="755"/>
      <c r="D17" s="755"/>
      <c r="E17" s="755"/>
      <c r="F17" s="755"/>
      <c r="G17" s="755"/>
      <c r="H17" s="755"/>
      <c r="I17" s="755"/>
      <c r="J17" s="755"/>
      <c r="K17" s="755"/>
      <c r="L17" s="755"/>
      <c r="M17" s="244"/>
    </row>
    <row r="18" spans="1:13">
      <c r="A18" s="755" t="s">
        <v>1333</v>
      </c>
      <c r="B18" s="755"/>
      <c r="C18" s="755"/>
      <c r="D18" s="755"/>
      <c r="E18" s="755"/>
      <c r="F18" s="755"/>
      <c r="G18" s="755"/>
      <c r="H18" s="755"/>
      <c r="I18" s="755"/>
      <c r="J18" s="755"/>
      <c r="K18" s="755"/>
      <c r="L18" s="755"/>
      <c r="M18" s="244"/>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B0B15DDB-D502-4F2B-BAEA-4329E51A0EA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8"/>
  <sheetViews>
    <sheetView workbookViewId="0">
      <selection activeCell="A12" sqref="A12"/>
    </sheetView>
  </sheetViews>
  <sheetFormatPr defaultColWidth="9" defaultRowHeight="16.5"/>
  <cols>
    <col min="1" max="1" width="93.625" customWidth="1"/>
  </cols>
  <sheetData>
    <row r="1" spans="1:2" ht="19.5">
      <c r="A1" s="12" t="s">
        <v>688</v>
      </c>
      <c r="B1" s="1" t="s">
        <v>13</v>
      </c>
    </row>
    <row r="2" spans="1:2" ht="19.5">
      <c r="A2" s="13" t="s">
        <v>224</v>
      </c>
    </row>
    <row r="3" spans="1:2" ht="19.5">
      <c r="A3" s="13" t="s">
        <v>689</v>
      </c>
    </row>
    <row r="4" spans="1:2" ht="19.5">
      <c r="A4" s="14" t="s">
        <v>1</v>
      </c>
    </row>
    <row r="5" spans="1:2" ht="19.5">
      <c r="A5" s="9" t="s">
        <v>231</v>
      </c>
    </row>
    <row r="6" spans="1:2" ht="19.5">
      <c r="A6" s="9" t="s">
        <v>690</v>
      </c>
    </row>
    <row r="7" spans="1:2" ht="19.5">
      <c r="A7" s="24" t="s">
        <v>592</v>
      </c>
    </row>
    <row r="8" spans="1:2" ht="19.5">
      <c r="A8" s="24" t="s">
        <v>593</v>
      </c>
    </row>
    <row r="9" spans="1:2" ht="19.5">
      <c r="A9" s="24" t="s">
        <v>594</v>
      </c>
    </row>
    <row r="10" spans="1:2" ht="19.5">
      <c r="A10" s="14" t="s">
        <v>2</v>
      </c>
    </row>
    <row r="11" spans="1:2" ht="19.5">
      <c r="A11" s="9" t="s">
        <v>595</v>
      </c>
    </row>
    <row r="12" spans="1:2" ht="78">
      <c r="A12" s="10" t="s">
        <v>940</v>
      </c>
    </row>
    <row r="13" spans="1:2" ht="19.5">
      <c r="A13" s="14" t="s">
        <v>4</v>
      </c>
    </row>
    <row r="14" spans="1:2" ht="75">
      <c r="A14" s="17" t="s">
        <v>691</v>
      </c>
    </row>
    <row r="15" spans="1:2" ht="19.5">
      <c r="A15" s="10" t="s">
        <v>676</v>
      </c>
    </row>
    <row r="16" spans="1:2" ht="19.5">
      <c r="A16" s="9" t="s">
        <v>5</v>
      </c>
    </row>
    <row r="17" spans="1:1" ht="39">
      <c r="A17" s="33" t="s">
        <v>692</v>
      </c>
    </row>
    <row r="18" spans="1:1" ht="39">
      <c r="A18" s="33" t="s">
        <v>693</v>
      </c>
    </row>
    <row r="19" spans="1:1" ht="19.5">
      <c r="A19" s="33" t="s">
        <v>694</v>
      </c>
    </row>
    <row r="20" spans="1:1" ht="19.5">
      <c r="A20" s="33" t="s">
        <v>695</v>
      </c>
    </row>
    <row r="21" spans="1:1" ht="19.5">
      <c r="A21" s="33" t="s">
        <v>696</v>
      </c>
    </row>
    <row r="22" spans="1:1" ht="19.5">
      <c r="A22" s="33" t="s">
        <v>697</v>
      </c>
    </row>
    <row r="23" spans="1:1" ht="19.5">
      <c r="A23" s="33" t="s">
        <v>698</v>
      </c>
    </row>
    <row r="24" spans="1:1" ht="19.5">
      <c r="A24" s="33" t="s">
        <v>699</v>
      </c>
    </row>
    <row r="25" spans="1:1" ht="19.5">
      <c r="A25" s="33" t="s">
        <v>700</v>
      </c>
    </row>
    <row r="26" spans="1:1" ht="19.5">
      <c r="A26" s="33" t="s">
        <v>701</v>
      </c>
    </row>
    <row r="27" spans="1:1" ht="39">
      <c r="A27" s="33" t="s">
        <v>702</v>
      </c>
    </row>
    <row r="28" spans="1:1" ht="19.5">
      <c r="A28" s="33" t="s">
        <v>703</v>
      </c>
    </row>
    <row r="29" spans="1:1" ht="19.5">
      <c r="A29" s="33" t="s">
        <v>832</v>
      </c>
    </row>
    <row r="30" spans="1:1" ht="19.5">
      <c r="A30" s="33" t="s">
        <v>7</v>
      </c>
    </row>
    <row r="31" spans="1:1" ht="19.5">
      <c r="A31" s="27" t="s">
        <v>8</v>
      </c>
    </row>
    <row r="32" spans="1:1" ht="39">
      <c r="A32" s="33" t="s">
        <v>704</v>
      </c>
    </row>
    <row r="33" spans="1:1" ht="39">
      <c r="A33" s="33" t="s">
        <v>705</v>
      </c>
    </row>
    <row r="34" spans="1:1" ht="19.5">
      <c r="A34" s="27" t="s">
        <v>9</v>
      </c>
    </row>
    <row r="35" spans="1:1" ht="39">
      <c r="A35" s="33" t="s">
        <v>706</v>
      </c>
    </row>
    <row r="36" spans="1:1" ht="19.5">
      <c r="A36" s="33" t="s">
        <v>632</v>
      </c>
    </row>
    <row r="37" spans="1:1" ht="39">
      <c r="A37" s="15" t="s">
        <v>633</v>
      </c>
    </row>
    <row r="38" spans="1:1" ht="20.25" thickBot="1">
      <c r="A38" s="16" t="s">
        <v>707</v>
      </c>
    </row>
  </sheetData>
  <phoneticPr fontId="14"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AC67-3CBE-4C97-A500-2AA93B63B1EC}">
  <dimension ref="A1:M18"/>
  <sheetViews>
    <sheetView workbookViewId="0">
      <selection activeCell="M1" sqref="M1"/>
    </sheetView>
  </sheetViews>
  <sheetFormatPr defaultRowHeight="16.5"/>
  <sheetData>
    <row r="1" spans="1:13" ht="17.25">
      <c r="A1" s="233" t="s">
        <v>1304</v>
      </c>
      <c r="B1" s="234"/>
      <c r="C1" s="235"/>
      <c r="D1" s="234"/>
      <c r="E1" s="234"/>
      <c r="F1" s="234"/>
      <c r="G1" s="235"/>
      <c r="H1" s="235"/>
      <c r="I1" s="751" t="s">
        <v>1093</v>
      </c>
      <c r="J1" s="751"/>
      <c r="K1" s="751" t="s">
        <v>1305</v>
      </c>
      <c r="L1" s="751"/>
      <c r="M1" s="236" t="s">
        <v>1306</v>
      </c>
    </row>
    <row r="2" spans="1:13" ht="19.5">
      <c r="A2" s="233" t="s">
        <v>1307</v>
      </c>
      <c r="B2" s="237" t="s">
        <v>1308</v>
      </c>
      <c r="C2" s="235"/>
      <c r="D2" s="238"/>
      <c r="E2" s="238"/>
      <c r="F2" s="238"/>
      <c r="G2" s="237"/>
      <c r="H2" s="235"/>
      <c r="I2" s="751" t="s">
        <v>1309</v>
      </c>
      <c r="J2" s="751"/>
      <c r="K2" s="751" t="s">
        <v>1335</v>
      </c>
      <c r="L2" s="751"/>
      <c r="M2" s="239"/>
    </row>
    <row r="3" spans="1:13" ht="25.5">
      <c r="A3" s="752" t="s">
        <v>1310</v>
      </c>
      <c r="B3" s="753"/>
      <c r="C3" s="753"/>
      <c r="D3" s="753"/>
      <c r="E3" s="753"/>
      <c r="F3" s="753"/>
      <c r="G3" s="753"/>
      <c r="H3" s="753"/>
      <c r="I3" s="753"/>
      <c r="J3" s="753"/>
      <c r="K3" s="753"/>
      <c r="L3" s="753"/>
      <c r="M3" s="240"/>
    </row>
    <row r="4" spans="1:13" ht="20.25" thickBot="1">
      <c r="A4" s="241"/>
      <c r="B4" s="242"/>
      <c r="C4" s="242"/>
      <c r="D4" s="242"/>
      <c r="E4" s="242"/>
      <c r="F4" s="749" t="s">
        <v>1712</v>
      </c>
      <c r="G4" s="749"/>
      <c r="H4" s="749"/>
      <c r="I4" s="242"/>
      <c r="J4" s="242"/>
      <c r="K4" s="750" t="s">
        <v>1311</v>
      </c>
      <c r="L4" s="750"/>
      <c r="M4" s="244"/>
    </row>
    <row r="5" spans="1:13">
      <c r="A5" s="756" t="s">
        <v>1312</v>
      </c>
      <c r="B5" s="759" t="s">
        <v>1313</v>
      </c>
      <c r="C5" s="762" t="s">
        <v>1314</v>
      </c>
      <c r="D5" s="763"/>
      <c r="E5" s="763"/>
      <c r="F5" s="763"/>
      <c r="G5" s="763"/>
      <c r="H5" s="763"/>
      <c r="I5" s="763"/>
      <c r="J5" s="764" t="s">
        <v>1315</v>
      </c>
      <c r="K5" s="765"/>
      <c r="L5" s="762"/>
      <c r="M5" s="245"/>
    </row>
    <row r="6" spans="1:13">
      <c r="A6" s="757"/>
      <c r="B6" s="760"/>
      <c r="C6" s="766" t="s">
        <v>1316</v>
      </c>
      <c r="D6" s="768" t="s">
        <v>1317</v>
      </c>
      <c r="E6" s="768"/>
      <c r="F6" s="768"/>
      <c r="G6" s="768" t="s">
        <v>1318</v>
      </c>
      <c r="H6" s="768"/>
      <c r="I6" s="768"/>
      <c r="J6" s="768" t="s">
        <v>1319</v>
      </c>
      <c r="K6" s="768"/>
      <c r="L6" s="768"/>
      <c r="M6" s="245"/>
    </row>
    <row r="7" spans="1:13" ht="17.25" thickBot="1">
      <c r="A7" s="758"/>
      <c r="B7" s="761"/>
      <c r="C7" s="767"/>
      <c r="D7" s="246" t="s">
        <v>1320</v>
      </c>
      <c r="E7" s="246" t="s">
        <v>1321</v>
      </c>
      <c r="F7" s="246" t="s">
        <v>1322</v>
      </c>
      <c r="G7" s="246" t="s">
        <v>1320</v>
      </c>
      <c r="H7" s="246" t="s">
        <v>1321</v>
      </c>
      <c r="I7" s="246" t="s">
        <v>1322</v>
      </c>
      <c r="J7" s="246" t="s">
        <v>1320</v>
      </c>
      <c r="K7" s="246" t="s">
        <v>1321</v>
      </c>
      <c r="L7" s="246" t="s">
        <v>1322</v>
      </c>
      <c r="M7" s="245"/>
    </row>
    <row r="8" spans="1:13">
      <c r="A8" s="247" t="s">
        <v>1323</v>
      </c>
      <c r="B8" s="248" t="s">
        <v>1260</v>
      </c>
      <c r="C8" s="248" t="s">
        <v>1260</v>
      </c>
      <c r="D8" s="248" t="s">
        <v>1260</v>
      </c>
      <c r="E8" s="248" t="s">
        <v>1260</v>
      </c>
      <c r="F8" s="248" t="s">
        <v>1260</v>
      </c>
      <c r="G8" s="248" t="s">
        <v>1260</v>
      </c>
      <c r="H8" s="248" t="s">
        <v>1260</v>
      </c>
      <c r="I8" s="248" t="s">
        <v>1260</v>
      </c>
      <c r="J8" s="248" t="s">
        <v>1260</v>
      </c>
      <c r="K8" s="248" t="s">
        <v>1260</v>
      </c>
      <c r="L8" s="249" t="s">
        <v>1260</v>
      </c>
      <c r="M8" s="245"/>
    </row>
    <row r="9" spans="1:13">
      <c r="A9" s="250" t="s">
        <v>1324</v>
      </c>
      <c r="B9" s="251" t="s">
        <v>1260</v>
      </c>
      <c r="C9" s="251" t="s">
        <v>1260</v>
      </c>
      <c r="D9" s="251" t="s">
        <v>1260</v>
      </c>
      <c r="E9" s="251" t="s">
        <v>1260</v>
      </c>
      <c r="F9" s="251" t="s">
        <v>1260</v>
      </c>
      <c r="G9" s="251" t="s">
        <v>1260</v>
      </c>
      <c r="H9" s="251" t="s">
        <v>1260</v>
      </c>
      <c r="I9" s="251" t="s">
        <v>1260</v>
      </c>
      <c r="J9" s="251" t="s">
        <v>1260</v>
      </c>
      <c r="K9" s="251" t="s">
        <v>1260</v>
      </c>
      <c r="L9" s="252" t="s">
        <v>1260</v>
      </c>
      <c r="M9" s="245"/>
    </row>
    <row r="10" spans="1:13">
      <c r="A10" s="250" t="s">
        <v>1325</v>
      </c>
      <c r="B10" s="248" t="s">
        <v>1260</v>
      </c>
      <c r="C10" s="248" t="s">
        <v>1260</v>
      </c>
      <c r="D10" s="251" t="s">
        <v>1260</v>
      </c>
      <c r="E10" s="251" t="s">
        <v>1260</v>
      </c>
      <c r="F10" s="251" t="s">
        <v>1260</v>
      </c>
      <c r="G10" s="248" t="s">
        <v>1260</v>
      </c>
      <c r="H10" s="248" t="s">
        <v>1260</v>
      </c>
      <c r="I10" s="251" t="s">
        <v>1260</v>
      </c>
      <c r="J10" s="248" t="s">
        <v>1260</v>
      </c>
      <c r="K10" s="248" t="s">
        <v>1260</v>
      </c>
      <c r="L10" s="252" t="s">
        <v>1260</v>
      </c>
      <c r="M10" s="245"/>
    </row>
    <row r="11" spans="1:13" ht="17.25" thickBot="1">
      <c r="A11" s="253" t="s">
        <v>1326</v>
      </c>
      <c r="B11" s="248" t="s">
        <v>1260</v>
      </c>
      <c r="C11" s="248" t="s">
        <v>1260</v>
      </c>
      <c r="D11" s="254" t="s">
        <v>1260</v>
      </c>
      <c r="E11" s="254" t="s">
        <v>1260</v>
      </c>
      <c r="F11" s="254" t="s">
        <v>1260</v>
      </c>
      <c r="G11" s="248" t="s">
        <v>1260</v>
      </c>
      <c r="H11" s="248" t="s">
        <v>1260</v>
      </c>
      <c r="I11" s="254" t="s">
        <v>1260</v>
      </c>
      <c r="J11" s="254" t="s">
        <v>1260</v>
      </c>
      <c r="K11" s="254" t="s">
        <v>1260</v>
      </c>
      <c r="L11" s="255" t="s">
        <v>1260</v>
      </c>
      <c r="M11" s="245"/>
    </row>
    <row r="12" spans="1:13">
      <c r="A12" s="256" t="s">
        <v>1204</v>
      </c>
      <c r="B12" s="244"/>
      <c r="C12" s="244"/>
      <c r="D12" s="244" t="s">
        <v>1205</v>
      </c>
      <c r="E12" s="257"/>
      <c r="F12" s="256" t="s">
        <v>1327</v>
      </c>
      <c r="G12" s="244"/>
      <c r="H12" s="244"/>
      <c r="I12" s="244"/>
      <c r="J12" s="258" t="s">
        <v>1328</v>
      </c>
      <c r="K12" s="259"/>
      <c r="L12" s="259"/>
      <c r="M12" s="244"/>
    </row>
    <row r="13" spans="1:13">
      <c r="A13" s="244"/>
      <c r="B13" s="244"/>
      <c r="C13" s="244"/>
      <c r="D13" s="257"/>
      <c r="E13" s="257"/>
      <c r="F13" s="244" t="s">
        <v>1329</v>
      </c>
      <c r="G13" s="244"/>
      <c r="H13" s="244"/>
      <c r="I13" s="244"/>
      <c r="J13" s="244"/>
      <c r="K13" s="750"/>
      <c r="L13" s="750"/>
      <c r="M13" s="244"/>
    </row>
    <row r="14" spans="1:13">
      <c r="A14" s="256"/>
      <c r="B14" s="244"/>
      <c r="C14" s="244"/>
      <c r="D14" s="257"/>
      <c r="E14" s="257"/>
      <c r="F14" s="257"/>
      <c r="G14" s="244"/>
      <c r="H14" s="244"/>
      <c r="I14" s="244"/>
      <c r="J14" s="244"/>
      <c r="K14" s="244"/>
      <c r="L14" s="244"/>
      <c r="M14" s="244"/>
    </row>
    <row r="15" spans="1:13">
      <c r="A15" s="244" t="s">
        <v>1330</v>
      </c>
      <c r="B15" s="244"/>
      <c r="C15" s="244"/>
      <c r="D15" s="244"/>
      <c r="E15" s="244"/>
      <c r="F15" s="244"/>
      <c r="G15" s="244"/>
      <c r="H15" s="244"/>
      <c r="I15" s="244"/>
      <c r="J15" s="244"/>
      <c r="K15" s="244"/>
      <c r="L15" s="244"/>
      <c r="M15" s="244"/>
    </row>
    <row r="16" spans="1:13">
      <c r="A16" s="754" t="s">
        <v>1331</v>
      </c>
      <c r="B16" s="754"/>
      <c r="C16" s="754"/>
      <c r="D16" s="754"/>
      <c r="E16" s="754"/>
      <c r="F16" s="754"/>
      <c r="G16" s="754"/>
      <c r="H16" s="754"/>
      <c r="I16" s="754"/>
      <c r="J16" s="754"/>
      <c r="K16" s="754"/>
      <c r="L16" s="754"/>
      <c r="M16" s="244"/>
    </row>
    <row r="17" spans="1:13">
      <c r="A17" s="755" t="s">
        <v>1332</v>
      </c>
      <c r="B17" s="755"/>
      <c r="C17" s="755"/>
      <c r="D17" s="755"/>
      <c r="E17" s="755"/>
      <c r="F17" s="755"/>
      <c r="G17" s="755"/>
      <c r="H17" s="755"/>
      <c r="I17" s="755"/>
      <c r="J17" s="755"/>
      <c r="K17" s="755"/>
      <c r="L17" s="755"/>
      <c r="M17" s="244"/>
    </row>
    <row r="18" spans="1:13">
      <c r="A18" s="755" t="s">
        <v>1333</v>
      </c>
      <c r="B18" s="755"/>
      <c r="C18" s="755"/>
      <c r="D18" s="755"/>
      <c r="E18" s="755"/>
      <c r="F18" s="755"/>
      <c r="G18" s="755"/>
      <c r="H18" s="755"/>
      <c r="I18" s="755"/>
      <c r="J18" s="755"/>
      <c r="K18" s="755"/>
      <c r="L18" s="755"/>
      <c r="M18" s="244"/>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FF011764-DE7A-41FF-9090-2E16EC9B6F5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78841-7162-47F1-9151-D2432B206B33}">
  <dimension ref="A1:G17"/>
  <sheetViews>
    <sheetView workbookViewId="0">
      <selection sqref="A1:G1048576"/>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1337</v>
      </c>
      <c r="B1" s="261"/>
      <c r="C1" s="261"/>
      <c r="D1" s="262"/>
      <c r="E1" s="260" t="s">
        <v>1093</v>
      </c>
      <c r="F1" s="263" t="s">
        <v>1305</v>
      </c>
      <c r="G1" s="262"/>
    </row>
    <row r="2" spans="1:7">
      <c r="A2" s="260" t="s">
        <v>1338</v>
      </c>
      <c r="B2" s="264" t="s">
        <v>1339</v>
      </c>
      <c r="C2" s="262"/>
      <c r="D2" s="262"/>
      <c r="E2" s="260" t="s">
        <v>1340</v>
      </c>
      <c r="F2" s="260" t="s">
        <v>1341</v>
      </c>
      <c r="G2" s="236" t="s">
        <v>13</v>
      </c>
    </row>
    <row r="3" spans="1:7" ht="30">
      <c r="A3" s="773" t="s">
        <v>1342</v>
      </c>
      <c r="B3" s="774"/>
      <c r="C3" s="774"/>
      <c r="D3" s="774"/>
      <c r="E3" s="774"/>
      <c r="F3" s="774"/>
      <c r="G3" s="265"/>
    </row>
    <row r="4" spans="1:7" ht="19.5">
      <c r="A4" s="775" t="s">
        <v>1360</v>
      </c>
      <c r="B4" s="775"/>
      <c r="C4" s="775"/>
      <c r="D4" s="775"/>
      <c r="E4" s="775"/>
      <c r="F4" s="266" t="s">
        <v>1311</v>
      </c>
      <c r="G4" s="262"/>
    </row>
    <row r="5" spans="1:7">
      <c r="A5" s="776" t="s">
        <v>1343</v>
      </c>
      <c r="B5" s="778" t="s">
        <v>1344</v>
      </c>
      <c r="C5" s="778" t="s">
        <v>1345</v>
      </c>
      <c r="D5" s="778"/>
      <c r="E5" s="778"/>
      <c r="F5" s="779" t="s">
        <v>1346</v>
      </c>
      <c r="G5" s="261"/>
    </row>
    <row r="6" spans="1:7">
      <c r="A6" s="777"/>
      <c r="B6" s="778"/>
      <c r="C6" s="260" t="s">
        <v>1320</v>
      </c>
      <c r="D6" s="260" t="s">
        <v>1347</v>
      </c>
      <c r="E6" s="260" t="s">
        <v>1348</v>
      </c>
      <c r="F6" s="780"/>
      <c r="G6" s="261"/>
    </row>
    <row r="7" spans="1:7">
      <c r="A7" s="267" t="s">
        <v>1344</v>
      </c>
      <c r="B7" s="268">
        <v>14</v>
      </c>
      <c r="C7" s="268">
        <v>14</v>
      </c>
      <c r="D7" s="268" t="s">
        <v>1260</v>
      </c>
      <c r="E7" s="268" t="s">
        <v>1260</v>
      </c>
      <c r="F7" s="269" t="s">
        <v>1260</v>
      </c>
      <c r="G7" s="261"/>
    </row>
    <row r="8" spans="1:7">
      <c r="A8" s="267" t="s">
        <v>1349</v>
      </c>
      <c r="B8" s="268" t="s">
        <v>1260</v>
      </c>
      <c r="C8" s="268" t="s">
        <v>1260</v>
      </c>
      <c r="D8" s="270" t="s">
        <v>1260</v>
      </c>
      <c r="E8" s="270" t="s">
        <v>1260</v>
      </c>
      <c r="F8" s="271" t="s">
        <v>1260</v>
      </c>
      <c r="G8" s="261"/>
    </row>
    <row r="9" spans="1:7">
      <c r="A9" s="267" t="s">
        <v>1350</v>
      </c>
      <c r="B9" s="268">
        <v>7</v>
      </c>
      <c r="C9" s="268">
        <v>7</v>
      </c>
      <c r="D9" s="270" t="s">
        <v>1260</v>
      </c>
      <c r="E9" s="270" t="s">
        <v>1260</v>
      </c>
      <c r="F9" s="271" t="s">
        <v>1260</v>
      </c>
      <c r="G9" s="261"/>
    </row>
    <row r="10" spans="1:7">
      <c r="A10" s="267" t="s">
        <v>1351</v>
      </c>
      <c r="B10" s="268">
        <v>7</v>
      </c>
      <c r="C10" s="268">
        <v>7</v>
      </c>
      <c r="D10" s="270" t="s">
        <v>1260</v>
      </c>
      <c r="E10" s="270" t="s">
        <v>1260</v>
      </c>
      <c r="F10" s="271" t="s">
        <v>1260</v>
      </c>
      <c r="G10" s="261"/>
    </row>
    <row r="11" spans="1:7">
      <c r="A11" s="272" t="s">
        <v>1204</v>
      </c>
      <c r="B11" s="272" t="s">
        <v>1352</v>
      </c>
      <c r="C11" s="273" t="s">
        <v>1353</v>
      </c>
      <c r="D11" s="262" t="s">
        <v>1354</v>
      </c>
      <c r="E11" s="769" t="s">
        <v>1361</v>
      </c>
      <c r="F11" s="769"/>
      <c r="G11" s="262"/>
    </row>
    <row r="12" spans="1:7">
      <c r="A12" s="262"/>
      <c r="B12" s="262"/>
      <c r="C12" s="272" t="s">
        <v>1355</v>
      </c>
      <c r="D12" s="262" t="s">
        <v>1354</v>
      </c>
      <c r="E12" s="262"/>
      <c r="F12" s="262"/>
      <c r="G12" s="262"/>
    </row>
    <row r="13" spans="1:7">
      <c r="A13" s="274"/>
      <c r="B13" s="262"/>
      <c r="C13" s="275"/>
      <c r="D13" s="275"/>
      <c r="E13" s="275"/>
      <c r="F13" s="275"/>
      <c r="G13" s="262"/>
    </row>
    <row r="14" spans="1:7">
      <c r="A14" s="262" t="s">
        <v>1356</v>
      </c>
      <c r="B14" s="262"/>
      <c r="C14" s="275"/>
      <c r="D14" s="275"/>
      <c r="E14" s="770"/>
      <c r="F14" s="770"/>
      <c r="G14" s="262"/>
    </row>
    <row r="15" spans="1:7">
      <c r="A15" s="771" t="s">
        <v>1357</v>
      </c>
      <c r="B15" s="772"/>
      <c r="C15" s="772"/>
      <c r="D15" s="772"/>
      <c r="E15" s="772"/>
      <c r="F15" s="772"/>
      <c r="G15" s="262"/>
    </row>
    <row r="16" spans="1:7">
      <c r="A16" s="274" t="s">
        <v>1358</v>
      </c>
      <c r="B16" s="276"/>
      <c r="C16" s="276"/>
      <c r="D16" s="276"/>
      <c r="E16" s="276"/>
      <c r="F16" s="276"/>
      <c r="G16" s="262"/>
    </row>
    <row r="17" spans="1:7">
      <c r="A17" s="274" t="s">
        <v>1359</v>
      </c>
      <c r="B17" s="276"/>
      <c r="C17" s="276"/>
      <c r="D17" s="276"/>
      <c r="E17" s="276"/>
      <c r="F17" s="276" t="s">
        <v>1100</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C51777D7-E98C-4B59-A5FB-8C5FB56B5BF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7D45-3729-4BF6-8DF4-5854572F8938}">
  <dimension ref="A1:G17"/>
  <sheetViews>
    <sheetView workbookViewId="0">
      <selection activeCell="G2" sqref="G2"/>
    </sheetView>
  </sheetViews>
  <sheetFormatPr defaultRowHeight="16.5"/>
  <cols>
    <col min="1" max="1" width="18.625" customWidth="1"/>
    <col min="2" max="2" width="24.25" bestFit="1" customWidth="1"/>
    <col min="3" max="3" width="25.5" bestFit="1" customWidth="1"/>
    <col min="4" max="4" width="35.875" bestFit="1" customWidth="1"/>
    <col min="5" max="5" width="12.5" customWidth="1"/>
    <col min="6" max="6" width="14.625" bestFit="1" customWidth="1"/>
    <col min="7" max="7" width="12.5" bestFit="1" customWidth="1"/>
  </cols>
  <sheetData>
    <row r="1" spans="1:7">
      <c r="A1" s="260" t="s">
        <v>1337</v>
      </c>
      <c r="B1" s="261"/>
      <c r="C1" s="261"/>
      <c r="D1" s="262"/>
      <c r="E1" s="260" t="s">
        <v>1093</v>
      </c>
      <c r="F1" s="263" t="s">
        <v>1305</v>
      </c>
      <c r="G1" s="262"/>
    </row>
    <row r="2" spans="1:7">
      <c r="A2" s="260" t="s">
        <v>1338</v>
      </c>
      <c r="B2" s="264" t="s">
        <v>1339</v>
      </c>
      <c r="C2" s="262"/>
      <c r="D2" s="262"/>
      <c r="E2" s="260" t="s">
        <v>1340</v>
      </c>
      <c r="F2" s="260" t="s">
        <v>1341</v>
      </c>
      <c r="G2" s="236" t="s">
        <v>13</v>
      </c>
    </row>
    <row r="3" spans="1:7" ht="30">
      <c r="A3" s="773" t="s">
        <v>1342</v>
      </c>
      <c r="B3" s="774"/>
      <c r="C3" s="774"/>
      <c r="D3" s="774"/>
      <c r="E3" s="774"/>
      <c r="F3" s="774"/>
      <c r="G3" s="265"/>
    </row>
    <row r="4" spans="1:7" ht="19.5">
      <c r="A4" s="775" t="s">
        <v>1714</v>
      </c>
      <c r="B4" s="775"/>
      <c r="C4" s="775"/>
      <c r="D4" s="775"/>
      <c r="E4" s="775"/>
      <c r="F4" s="266" t="s">
        <v>1311</v>
      </c>
      <c r="G4" s="262"/>
    </row>
    <row r="5" spans="1:7">
      <c r="A5" s="776" t="s">
        <v>1343</v>
      </c>
      <c r="B5" s="778" t="s">
        <v>1344</v>
      </c>
      <c r="C5" s="778" t="s">
        <v>1345</v>
      </c>
      <c r="D5" s="778"/>
      <c r="E5" s="778"/>
      <c r="F5" s="779" t="s">
        <v>1346</v>
      </c>
      <c r="G5" s="261"/>
    </row>
    <row r="6" spans="1:7">
      <c r="A6" s="777"/>
      <c r="B6" s="778"/>
      <c r="C6" s="260" t="s">
        <v>1320</v>
      </c>
      <c r="D6" s="260" t="s">
        <v>1347</v>
      </c>
      <c r="E6" s="260" t="s">
        <v>1348</v>
      </c>
      <c r="F6" s="780"/>
      <c r="G6" s="261"/>
    </row>
    <row r="7" spans="1:7">
      <c r="A7" s="267" t="s">
        <v>1344</v>
      </c>
      <c r="B7" s="268">
        <v>14</v>
      </c>
      <c r="C7" s="268">
        <v>14</v>
      </c>
      <c r="D7" s="268" t="s">
        <v>1260</v>
      </c>
      <c r="E7" s="268" t="s">
        <v>1260</v>
      </c>
      <c r="F7" s="269">
        <v>14</v>
      </c>
      <c r="G7" s="261"/>
    </row>
    <row r="8" spans="1:7">
      <c r="A8" s="267" t="s">
        <v>1349</v>
      </c>
      <c r="B8" s="268" t="s">
        <v>1260</v>
      </c>
      <c r="C8" s="268" t="s">
        <v>1260</v>
      </c>
      <c r="D8" s="270" t="s">
        <v>1260</v>
      </c>
      <c r="E8" s="270" t="s">
        <v>1260</v>
      </c>
      <c r="F8" s="271" t="s">
        <v>1260</v>
      </c>
      <c r="G8" s="261"/>
    </row>
    <row r="9" spans="1:7">
      <c r="A9" s="267" t="s">
        <v>1350</v>
      </c>
      <c r="B9" s="268">
        <v>7</v>
      </c>
      <c r="C9" s="268">
        <v>7</v>
      </c>
      <c r="D9" s="270" t="s">
        <v>1260</v>
      </c>
      <c r="E9" s="270" t="s">
        <v>1260</v>
      </c>
      <c r="F9" s="271">
        <v>7</v>
      </c>
      <c r="G9" s="261"/>
    </row>
    <row r="10" spans="1:7">
      <c r="A10" s="267" t="s">
        <v>1351</v>
      </c>
      <c r="B10" s="268">
        <v>7</v>
      </c>
      <c r="C10" s="268">
        <v>7</v>
      </c>
      <c r="D10" s="270" t="s">
        <v>1260</v>
      </c>
      <c r="E10" s="270" t="s">
        <v>1260</v>
      </c>
      <c r="F10" s="271">
        <v>7</v>
      </c>
      <c r="G10" s="261"/>
    </row>
    <row r="11" spans="1:7">
      <c r="A11" s="272" t="s">
        <v>1204</v>
      </c>
      <c r="B11" s="272" t="s">
        <v>1352</v>
      </c>
      <c r="C11" s="273" t="s">
        <v>1353</v>
      </c>
      <c r="D11" s="262" t="s">
        <v>1354</v>
      </c>
      <c r="E11" s="769" t="s">
        <v>1715</v>
      </c>
      <c r="F11" s="769"/>
      <c r="G11" s="262"/>
    </row>
    <row r="12" spans="1:7">
      <c r="A12" s="262"/>
      <c r="B12" s="262"/>
      <c r="C12" s="272" t="s">
        <v>1355</v>
      </c>
      <c r="D12" s="262" t="s">
        <v>1354</v>
      </c>
      <c r="E12" s="262"/>
      <c r="F12" s="262"/>
      <c r="G12" s="262"/>
    </row>
    <row r="13" spans="1:7">
      <c r="A13" s="274"/>
      <c r="B13" s="262"/>
      <c r="C13" s="275"/>
      <c r="D13" s="275"/>
      <c r="E13" s="275"/>
      <c r="F13" s="275"/>
      <c r="G13" s="262"/>
    </row>
    <row r="14" spans="1:7">
      <c r="A14" s="262" t="s">
        <v>1356</v>
      </c>
      <c r="B14" s="262"/>
      <c r="C14" s="275"/>
      <c r="D14" s="275"/>
      <c r="E14" s="770"/>
      <c r="F14" s="770"/>
      <c r="G14" s="262"/>
    </row>
    <row r="15" spans="1:7">
      <c r="A15" s="771" t="s">
        <v>1357</v>
      </c>
      <c r="B15" s="772"/>
      <c r="C15" s="772"/>
      <c r="D15" s="772"/>
      <c r="E15" s="772"/>
      <c r="F15" s="772"/>
      <c r="G15" s="262"/>
    </row>
    <row r="16" spans="1:7">
      <c r="A16" s="274" t="s">
        <v>1358</v>
      </c>
      <c r="B16" s="276"/>
      <c r="C16" s="276"/>
      <c r="D16" s="276"/>
      <c r="E16" s="276"/>
      <c r="F16" s="276"/>
      <c r="G16" s="262"/>
    </row>
    <row r="17" spans="1:7">
      <c r="A17" s="274" t="s">
        <v>1359</v>
      </c>
      <c r="B17" s="276"/>
      <c r="C17" s="276"/>
      <c r="D17" s="276"/>
      <c r="E17" s="276"/>
      <c r="F17" s="276" t="s">
        <v>1100</v>
      </c>
      <c r="G17" s="262"/>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E40F4D20-500D-411E-9DD2-CC43419D745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5357-64DD-49D1-AD36-6D40B1604F0A}">
  <dimension ref="A1:U16"/>
  <sheetViews>
    <sheetView workbookViewId="0">
      <selection sqref="A1:U1048576"/>
    </sheetView>
  </sheetViews>
  <sheetFormatPr defaultRowHeight="16.5"/>
  <sheetData>
    <row r="1" spans="1:21">
      <c r="A1" s="277" t="s">
        <v>1337</v>
      </c>
      <c r="B1" s="278"/>
      <c r="C1" s="279"/>
      <c r="D1" s="280"/>
      <c r="E1" s="280"/>
      <c r="F1" s="280"/>
      <c r="G1" s="280"/>
      <c r="H1" s="280"/>
      <c r="I1" s="280"/>
      <c r="J1" s="280"/>
      <c r="K1" s="280"/>
      <c r="L1" s="280"/>
      <c r="M1" s="280"/>
      <c r="N1" s="280"/>
      <c r="O1" s="280"/>
      <c r="P1" s="280"/>
      <c r="Q1" s="784" t="s">
        <v>1093</v>
      </c>
      <c r="R1" s="784"/>
      <c r="S1" s="785" t="s">
        <v>1305</v>
      </c>
      <c r="T1" s="786"/>
      <c r="U1" s="262"/>
    </row>
    <row r="2" spans="1:21">
      <c r="A2" s="277" t="s">
        <v>1338</v>
      </c>
      <c r="B2" s="264" t="s">
        <v>1339</v>
      </c>
      <c r="C2" s="281"/>
      <c r="D2" s="282"/>
      <c r="E2" s="282"/>
      <c r="F2" s="282"/>
      <c r="G2" s="282"/>
      <c r="H2" s="282"/>
      <c r="I2" s="282"/>
      <c r="J2" s="282"/>
      <c r="K2" s="282"/>
      <c r="L2" s="282"/>
      <c r="M2" s="282"/>
      <c r="N2" s="282"/>
      <c r="O2" s="282"/>
      <c r="P2" s="282"/>
      <c r="Q2" s="784" t="s">
        <v>1340</v>
      </c>
      <c r="R2" s="784"/>
      <c r="S2" s="784" t="s">
        <v>1362</v>
      </c>
      <c r="T2" s="784"/>
      <c r="U2" s="236" t="s">
        <v>13</v>
      </c>
    </row>
    <row r="3" spans="1:21" ht="30">
      <c r="A3" s="787" t="s">
        <v>1374</v>
      </c>
      <c r="B3" s="788"/>
      <c r="C3" s="788"/>
      <c r="D3" s="788"/>
      <c r="E3" s="788"/>
      <c r="F3" s="788"/>
      <c r="G3" s="788"/>
      <c r="H3" s="788"/>
      <c r="I3" s="788"/>
      <c r="J3" s="788"/>
      <c r="K3" s="788"/>
      <c r="L3" s="788"/>
      <c r="M3" s="788"/>
      <c r="N3" s="788"/>
      <c r="O3" s="788"/>
      <c r="P3" s="788"/>
      <c r="Q3" s="788"/>
      <c r="R3" s="788"/>
      <c r="S3" s="788"/>
      <c r="T3" s="788"/>
      <c r="U3" s="236"/>
    </row>
    <row r="4" spans="1:21">
      <c r="A4" s="283"/>
      <c r="B4" s="283"/>
      <c r="C4" s="283"/>
      <c r="D4" s="283"/>
      <c r="E4" s="283"/>
      <c r="F4" s="283"/>
      <c r="G4" s="283"/>
      <c r="H4" s="283"/>
      <c r="I4" s="284" t="s">
        <v>1375</v>
      </c>
      <c r="J4" s="283"/>
      <c r="K4" s="283"/>
      <c r="L4" s="283"/>
      <c r="M4" s="283"/>
      <c r="N4" s="283"/>
      <c r="O4" s="283"/>
      <c r="P4" s="283"/>
      <c r="Q4" s="283"/>
      <c r="R4" s="283"/>
      <c r="S4" s="789" t="s">
        <v>1363</v>
      </c>
      <c r="T4" s="789"/>
      <c r="U4" s="236"/>
    </row>
    <row r="5" spans="1:21">
      <c r="A5" s="799" t="s">
        <v>1364</v>
      </c>
      <c r="B5" s="802" t="s">
        <v>1344</v>
      </c>
      <c r="C5" s="781" t="s">
        <v>1365</v>
      </c>
      <c r="D5" s="782"/>
      <c r="E5" s="782"/>
      <c r="F5" s="782"/>
      <c r="G5" s="782"/>
      <c r="H5" s="783"/>
      <c r="I5" s="781" t="s">
        <v>1366</v>
      </c>
      <c r="J5" s="782"/>
      <c r="K5" s="782"/>
      <c r="L5" s="782"/>
      <c r="M5" s="782"/>
      <c r="N5" s="783"/>
      <c r="O5" s="781" t="s">
        <v>1367</v>
      </c>
      <c r="P5" s="782"/>
      <c r="Q5" s="782"/>
      <c r="R5" s="782"/>
      <c r="S5" s="782"/>
      <c r="T5" s="782"/>
      <c r="U5" s="261"/>
    </row>
    <row r="6" spans="1:21">
      <c r="A6" s="800"/>
      <c r="B6" s="803"/>
      <c r="C6" s="781" t="s">
        <v>1368</v>
      </c>
      <c r="D6" s="782"/>
      <c r="E6" s="783"/>
      <c r="F6" s="781" t="s">
        <v>1369</v>
      </c>
      <c r="G6" s="782"/>
      <c r="H6" s="783"/>
      <c r="I6" s="781" t="s">
        <v>1368</v>
      </c>
      <c r="J6" s="782"/>
      <c r="K6" s="783"/>
      <c r="L6" s="782" t="s">
        <v>1369</v>
      </c>
      <c r="M6" s="782"/>
      <c r="N6" s="783"/>
      <c r="O6" s="781" t="s">
        <v>1370</v>
      </c>
      <c r="P6" s="782"/>
      <c r="Q6" s="783"/>
      <c r="R6" s="781" t="s">
        <v>1371</v>
      </c>
      <c r="S6" s="782"/>
      <c r="T6" s="782"/>
      <c r="U6" s="261"/>
    </row>
    <row r="7" spans="1:21">
      <c r="A7" s="801"/>
      <c r="B7" s="804"/>
      <c r="C7" s="285" t="s">
        <v>1320</v>
      </c>
      <c r="D7" s="285" t="s">
        <v>1345</v>
      </c>
      <c r="E7" s="286" t="s">
        <v>1346</v>
      </c>
      <c r="F7" s="285" t="s">
        <v>1320</v>
      </c>
      <c r="G7" s="285" t="s">
        <v>1345</v>
      </c>
      <c r="H7" s="286" t="s">
        <v>1346</v>
      </c>
      <c r="I7" s="285" t="s">
        <v>1320</v>
      </c>
      <c r="J7" s="285" t="s">
        <v>1345</v>
      </c>
      <c r="K7" s="286" t="s">
        <v>1346</v>
      </c>
      <c r="L7" s="285" t="s">
        <v>1320</v>
      </c>
      <c r="M7" s="285" t="s">
        <v>1345</v>
      </c>
      <c r="N7" s="286" t="s">
        <v>1346</v>
      </c>
      <c r="O7" s="285" t="s">
        <v>1320</v>
      </c>
      <c r="P7" s="285" t="s">
        <v>1345</v>
      </c>
      <c r="Q7" s="286" t="s">
        <v>1346</v>
      </c>
      <c r="R7" s="287" t="s">
        <v>1320</v>
      </c>
      <c r="S7" s="285" t="s">
        <v>1345</v>
      </c>
      <c r="T7" s="288" t="s">
        <v>1346</v>
      </c>
      <c r="U7" s="261"/>
    </row>
    <row r="8" spans="1:21">
      <c r="A8" s="289" t="s">
        <v>1344</v>
      </c>
      <c r="B8" s="290">
        <v>6</v>
      </c>
      <c r="C8" s="291">
        <v>6</v>
      </c>
      <c r="D8" s="291" t="s">
        <v>1286</v>
      </c>
      <c r="E8" s="291">
        <v>6</v>
      </c>
      <c r="F8" s="291" t="s">
        <v>1286</v>
      </c>
      <c r="G8" s="291" t="s">
        <v>1286</v>
      </c>
      <c r="H8" s="291" t="s">
        <v>1286</v>
      </c>
      <c r="I8" s="291" t="s">
        <v>1286</v>
      </c>
      <c r="J8" s="291" t="s">
        <v>1286</v>
      </c>
      <c r="K8" s="291" t="s">
        <v>1286</v>
      </c>
      <c r="L8" s="291" t="s">
        <v>1286</v>
      </c>
      <c r="M8" s="291" t="s">
        <v>1286</v>
      </c>
      <c r="N8" s="291" t="s">
        <v>1286</v>
      </c>
      <c r="O8" s="291" t="s">
        <v>1286</v>
      </c>
      <c r="P8" s="291" t="s">
        <v>1286</v>
      </c>
      <c r="Q8" s="291" t="s">
        <v>1286</v>
      </c>
      <c r="R8" s="291" t="s">
        <v>1286</v>
      </c>
      <c r="S8" s="291" t="s">
        <v>1286</v>
      </c>
      <c r="T8" s="291" t="s">
        <v>1286</v>
      </c>
      <c r="U8" s="261"/>
    </row>
    <row r="9" spans="1:21">
      <c r="A9" s="292" t="s">
        <v>1350</v>
      </c>
      <c r="B9" s="293">
        <v>4</v>
      </c>
      <c r="C9" s="294">
        <v>4</v>
      </c>
      <c r="D9" s="291" t="s">
        <v>1286</v>
      </c>
      <c r="E9" s="294">
        <v>4</v>
      </c>
      <c r="F9" s="291" t="s">
        <v>1286</v>
      </c>
      <c r="G9" s="291" t="s">
        <v>1286</v>
      </c>
      <c r="H9" s="291" t="s">
        <v>1286</v>
      </c>
      <c r="I9" s="291" t="s">
        <v>1286</v>
      </c>
      <c r="J9" s="291" t="s">
        <v>1286</v>
      </c>
      <c r="K9" s="291" t="s">
        <v>1286</v>
      </c>
      <c r="L9" s="291" t="s">
        <v>1286</v>
      </c>
      <c r="M9" s="291" t="s">
        <v>1286</v>
      </c>
      <c r="N9" s="291" t="s">
        <v>1286</v>
      </c>
      <c r="O9" s="291" t="s">
        <v>1286</v>
      </c>
      <c r="P9" s="291" t="s">
        <v>1286</v>
      </c>
      <c r="Q9" s="291" t="s">
        <v>1286</v>
      </c>
      <c r="R9" s="291" t="s">
        <v>1286</v>
      </c>
      <c r="S9" s="291" t="s">
        <v>1286</v>
      </c>
      <c r="T9" s="291" t="s">
        <v>1286</v>
      </c>
      <c r="U9" s="261"/>
    </row>
    <row r="10" spans="1:21">
      <c r="A10" s="292" t="s">
        <v>1351</v>
      </c>
      <c r="B10" s="293">
        <v>2</v>
      </c>
      <c r="C10" s="294">
        <v>2</v>
      </c>
      <c r="D10" s="294" t="s">
        <v>1286</v>
      </c>
      <c r="E10" s="294">
        <v>2</v>
      </c>
      <c r="F10" s="291" t="s">
        <v>1286</v>
      </c>
      <c r="G10" s="291" t="s">
        <v>1286</v>
      </c>
      <c r="H10" s="291" t="s">
        <v>1286</v>
      </c>
      <c r="I10" s="291" t="s">
        <v>1286</v>
      </c>
      <c r="J10" s="291" t="s">
        <v>1286</v>
      </c>
      <c r="K10" s="291" t="s">
        <v>1286</v>
      </c>
      <c r="L10" s="291" t="s">
        <v>1286</v>
      </c>
      <c r="M10" s="291" t="s">
        <v>1286</v>
      </c>
      <c r="N10" s="291" t="s">
        <v>1286</v>
      </c>
      <c r="O10" s="291" t="s">
        <v>1286</v>
      </c>
      <c r="P10" s="291" t="s">
        <v>1286</v>
      </c>
      <c r="Q10" s="291" t="s">
        <v>1286</v>
      </c>
      <c r="R10" s="291" t="s">
        <v>1286</v>
      </c>
      <c r="S10" s="291" t="s">
        <v>1286</v>
      </c>
      <c r="T10" s="291" t="s">
        <v>1286</v>
      </c>
      <c r="U10" s="261"/>
    </row>
    <row r="11" spans="1:21">
      <c r="A11" s="272" t="s">
        <v>1204</v>
      </c>
      <c r="B11" s="261"/>
      <c r="C11" s="261"/>
      <c r="D11" s="261" t="s">
        <v>1205</v>
      </c>
      <c r="E11" s="295"/>
      <c r="F11" s="261"/>
      <c r="G11" s="261"/>
      <c r="H11" s="791" t="s">
        <v>1353</v>
      </c>
      <c r="I11" s="792"/>
      <c r="J11" s="792"/>
      <c r="K11" s="792"/>
      <c r="L11" s="792"/>
      <c r="M11" s="261"/>
      <c r="N11" s="261" t="s">
        <v>1207</v>
      </c>
      <c r="O11" s="793" t="s">
        <v>1372</v>
      </c>
      <c r="P11" s="793"/>
      <c r="Q11" s="793"/>
      <c r="R11" s="793"/>
      <c r="S11" s="793"/>
      <c r="T11" s="793"/>
      <c r="U11" s="262"/>
    </row>
    <row r="12" spans="1:21">
      <c r="A12" s="261"/>
      <c r="B12" s="261"/>
      <c r="C12" s="261"/>
      <c r="D12" s="261"/>
      <c r="E12" s="261"/>
      <c r="F12" s="261"/>
      <c r="G12" s="261"/>
      <c r="H12" s="770" t="s">
        <v>1355</v>
      </c>
      <c r="I12" s="794"/>
      <c r="J12" s="794"/>
      <c r="K12" s="794"/>
      <c r="L12" s="794"/>
      <c r="M12" s="261"/>
      <c r="N12" s="261"/>
      <c r="O12" s="261"/>
      <c r="P12" s="261"/>
      <c r="Q12" s="261"/>
      <c r="R12" s="261"/>
      <c r="S12" s="261"/>
      <c r="T12" s="261"/>
      <c r="U12" s="262"/>
    </row>
    <row r="13" spans="1:21">
      <c r="O13" s="296"/>
      <c r="P13" s="296"/>
      <c r="Q13" s="296"/>
      <c r="R13" s="296"/>
      <c r="S13" s="296"/>
      <c r="T13" s="296"/>
      <c r="U13" s="262"/>
    </row>
    <row r="14" spans="1:21">
      <c r="A14" s="262" t="s">
        <v>1356</v>
      </c>
      <c r="B14" s="262"/>
      <c r="C14" s="275"/>
      <c r="D14" s="275"/>
      <c r="E14" s="262"/>
      <c r="F14" s="262"/>
      <c r="G14" s="262"/>
      <c r="H14" s="262"/>
      <c r="I14" s="262"/>
      <c r="J14" s="262"/>
      <c r="K14" s="262"/>
      <c r="L14" s="262"/>
      <c r="M14" s="262"/>
      <c r="N14" s="262"/>
      <c r="O14" s="795"/>
      <c r="P14" s="795"/>
      <c r="Q14" s="795"/>
      <c r="R14" s="795"/>
      <c r="S14" s="795"/>
      <c r="T14" s="795"/>
      <c r="U14" s="262"/>
    </row>
    <row r="15" spans="1:21">
      <c r="A15" s="796" t="s">
        <v>1357</v>
      </c>
      <c r="B15" s="797"/>
      <c r="C15" s="797"/>
      <c r="D15" s="797"/>
      <c r="E15" s="797"/>
      <c r="F15" s="797"/>
      <c r="G15" s="798"/>
      <c r="H15" s="798"/>
      <c r="I15" s="798"/>
      <c r="J15" s="798"/>
      <c r="K15" s="798"/>
      <c r="L15" s="798"/>
      <c r="M15" s="798"/>
      <c r="N15" s="798"/>
      <c r="O15" s="798"/>
      <c r="P15" s="798"/>
      <c r="Q15" s="798"/>
      <c r="R15" s="798"/>
      <c r="S15" s="798"/>
      <c r="T15" s="798"/>
      <c r="U15" s="262"/>
    </row>
    <row r="16" spans="1:21">
      <c r="A16" s="790" t="s">
        <v>1373</v>
      </c>
      <c r="B16" s="790"/>
      <c r="C16" s="790"/>
      <c r="D16" s="790"/>
      <c r="E16" s="790"/>
      <c r="F16" s="790"/>
      <c r="G16" s="790"/>
      <c r="H16" s="790"/>
      <c r="I16" s="790"/>
      <c r="J16" s="790"/>
      <c r="K16" s="790"/>
      <c r="L16" s="790"/>
      <c r="M16" s="297"/>
      <c r="N16" s="297"/>
      <c r="O16" s="297"/>
      <c r="P16" s="297"/>
      <c r="Q16" s="297"/>
      <c r="R16" s="297"/>
      <c r="S16" s="297"/>
      <c r="T16" s="297"/>
      <c r="U16" s="262"/>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DF0BAD41-1DA2-4B23-BA10-0879C65218B0}"/>
    <hyperlink ref="U2" location="預告統計資料發布時間表!A1" display="回發布時間表" xr:uid="{D13677B6-2F30-41B1-803D-6F0539532F37}"/>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2B2D-E291-44FD-9CCD-7C83AB336F40}">
  <dimension ref="A1:U16"/>
  <sheetViews>
    <sheetView workbookViewId="0">
      <selection activeCell="U2" sqref="U2"/>
    </sheetView>
  </sheetViews>
  <sheetFormatPr defaultRowHeight="16.5"/>
  <sheetData>
    <row r="1" spans="1:21">
      <c r="A1" s="277" t="s">
        <v>1337</v>
      </c>
      <c r="B1" s="278"/>
      <c r="C1" s="279"/>
      <c r="D1" s="280"/>
      <c r="E1" s="280"/>
      <c r="F1" s="280"/>
      <c r="G1" s="280"/>
      <c r="H1" s="280"/>
      <c r="I1" s="280"/>
      <c r="J1" s="280"/>
      <c r="K1" s="280"/>
      <c r="L1" s="280"/>
      <c r="M1" s="280"/>
      <c r="N1" s="280"/>
      <c r="O1" s="280"/>
      <c r="P1" s="280"/>
      <c r="Q1" s="784" t="s">
        <v>1093</v>
      </c>
      <c r="R1" s="784"/>
      <c r="S1" s="785" t="s">
        <v>1305</v>
      </c>
      <c r="T1" s="786"/>
      <c r="U1" s="262"/>
    </row>
    <row r="2" spans="1:21">
      <c r="A2" s="277" t="s">
        <v>1338</v>
      </c>
      <c r="B2" s="264" t="s">
        <v>1339</v>
      </c>
      <c r="C2" s="281"/>
      <c r="D2" s="282"/>
      <c r="E2" s="282"/>
      <c r="F2" s="282"/>
      <c r="G2" s="282"/>
      <c r="H2" s="282"/>
      <c r="I2" s="282"/>
      <c r="J2" s="282"/>
      <c r="K2" s="282"/>
      <c r="L2" s="282"/>
      <c r="M2" s="282"/>
      <c r="N2" s="282"/>
      <c r="O2" s="282"/>
      <c r="P2" s="282"/>
      <c r="Q2" s="784" t="s">
        <v>1340</v>
      </c>
      <c r="R2" s="784"/>
      <c r="S2" s="784" t="s">
        <v>1362</v>
      </c>
      <c r="T2" s="784"/>
      <c r="U2" s="236" t="s">
        <v>13</v>
      </c>
    </row>
    <row r="3" spans="1:21" ht="30">
      <c r="A3" s="787" t="s">
        <v>1374</v>
      </c>
      <c r="B3" s="788"/>
      <c r="C3" s="788"/>
      <c r="D3" s="788"/>
      <c r="E3" s="788"/>
      <c r="F3" s="788"/>
      <c r="G3" s="788"/>
      <c r="H3" s="788"/>
      <c r="I3" s="788"/>
      <c r="J3" s="788"/>
      <c r="K3" s="788"/>
      <c r="L3" s="788"/>
      <c r="M3" s="788"/>
      <c r="N3" s="788"/>
      <c r="O3" s="788"/>
      <c r="P3" s="788"/>
      <c r="Q3" s="788"/>
      <c r="R3" s="788"/>
      <c r="S3" s="788"/>
      <c r="T3" s="788"/>
      <c r="U3" s="236"/>
    </row>
    <row r="4" spans="1:21">
      <c r="A4" s="283"/>
      <c r="B4" s="283"/>
      <c r="C4" s="283"/>
      <c r="D4" s="283"/>
      <c r="E4" s="283"/>
      <c r="F4" s="283"/>
      <c r="G4" s="283"/>
      <c r="H4" s="283"/>
      <c r="I4" s="284" t="s">
        <v>1716</v>
      </c>
      <c r="J4" s="283"/>
      <c r="K4" s="283"/>
      <c r="L4" s="283"/>
      <c r="M4" s="283"/>
      <c r="N4" s="283"/>
      <c r="O4" s="283"/>
      <c r="P4" s="283"/>
      <c r="Q4" s="283"/>
      <c r="R4" s="283"/>
      <c r="S4" s="789" t="s">
        <v>1363</v>
      </c>
      <c r="T4" s="789"/>
      <c r="U4" s="236"/>
    </row>
    <row r="5" spans="1:21">
      <c r="A5" s="799" t="s">
        <v>1364</v>
      </c>
      <c r="B5" s="802" t="s">
        <v>1344</v>
      </c>
      <c r="C5" s="781" t="s">
        <v>1365</v>
      </c>
      <c r="D5" s="782"/>
      <c r="E5" s="782"/>
      <c r="F5" s="782"/>
      <c r="G5" s="782"/>
      <c r="H5" s="783"/>
      <c r="I5" s="781" t="s">
        <v>1366</v>
      </c>
      <c r="J5" s="782"/>
      <c r="K5" s="782"/>
      <c r="L5" s="782"/>
      <c r="M5" s="782"/>
      <c r="N5" s="783"/>
      <c r="O5" s="781" t="s">
        <v>1367</v>
      </c>
      <c r="P5" s="782"/>
      <c r="Q5" s="782"/>
      <c r="R5" s="782"/>
      <c r="S5" s="782"/>
      <c r="T5" s="782"/>
      <c r="U5" s="261"/>
    </row>
    <row r="6" spans="1:21">
      <c r="A6" s="800"/>
      <c r="B6" s="803"/>
      <c r="C6" s="781" t="s">
        <v>1368</v>
      </c>
      <c r="D6" s="782"/>
      <c r="E6" s="783"/>
      <c r="F6" s="781" t="s">
        <v>1369</v>
      </c>
      <c r="G6" s="782"/>
      <c r="H6" s="783"/>
      <c r="I6" s="781" t="s">
        <v>1368</v>
      </c>
      <c r="J6" s="782"/>
      <c r="K6" s="783"/>
      <c r="L6" s="782" t="s">
        <v>1369</v>
      </c>
      <c r="M6" s="782"/>
      <c r="N6" s="783"/>
      <c r="O6" s="781" t="s">
        <v>1370</v>
      </c>
      <c r="P6" s="782"/>
      <c r="Q6" s="783"/>
      <c r="R6" s="781" t="s">
        <v>1371</v>
      </c>
      <c r="S6" s="782"/>
      <c r="T6" s="782"/>
      <c r="U6" s="261"/>
    </row>
    <row r="7" spans="1:21">
      <c r="A7" s="801"/>
      <c r="B7" s="804"/>
      <c r="C7" s="285" t="s">
        <v>1320</v>
      </c>
      <c r="D7" s="285" t="s">
        <v>1345</v>
      </c>
      <c r="E7" s="286" t="s">
        <v>1346</v>
      </c>
      <c r="F7" s="285" t="s">
        <v>1320</v>
      </c>
      <c r="G7" s="285" t="s">
        <v>1345</v>
      </c>
      <c r="H7" s="286" t="s">
        <v>1346</v>
      </c>
      <c r="I7" s="285" t="s">
        <v>1320</v>
      </c>
      <c r="J7" s="285" t="s">
        <v>1345</v>
      </c>
      <c r="K7" s="286" t="s">
        <v>1346</v>
      </c>
      <c r="L7" s="285" t="s">
        <v>1320</v>
      </c>
      <c r="M7" s="285" t="s">
        <v>1345</v>
      </c>
      <c r="N7" s="286" t="s">
        <v>1346</v>
      </c>
      <c r="O7" s="285" t="s">
        <v>1320</v>
      </c>
      <c r="P7" s="285" t="s">
        <v>1345</v>
      </c>
      <c r="Q7" s="286" t="s">
        <v>1346</v>
      </c>
      <c r="R7" s="287" t="s">
        <v>1320</v>
      </c>
      <c r="S7" s="285" t="s">
        <v>1345</v>
      </c>
      <c r="T7" s="288" t="s">
        <v>1346</v>
      </c>
      <c r="U7" s="261"/>
    </row>
    <row r="8" spans="1:21">
      <c r="A8" s="289" t="s">
        <v>1344</v>
      </c>
      <c r="B8" s="290">
        <v>6</v>
      </c>
      <c r="C8" s="291">
        <v>6</v>
      </c>
      <c r="D8" s="291" t="s">
        <v>1286</v>
      </c>
      <c r="E8" s="291">
        <v>6</v>
      </c>
      <c r="F8" s="291" t="s">
        <v>1286</v>
      </c>
      <c r="G8" s="291" t="s">
        <v>1286</v>
      </c>
      <c r="H8" s="291" t="s">
        <v>1286</v>
      </c>
      <c r="I8" s="291" t="s">
        <v>1286</v>
      </c>
      <c r="J8" s="291" t="s">
        <v>1286</v>
      </c>
      <c r="K8" s="291" t="s">
        <v>1286</v>
      </c>
      <c r="L8" s="291" t="s">
        <v>1286</v>
      </c>
      <c r="M8" s="291" t="s">
        <v>1286</v>
      </c>
      <c r="N8" s="291" t="s">
        <v>1286</v>
      </c>
      <c r="O8" s="291" t="s">
        <v>1286</v>
      </c>
      <c r="P8" s="291" t="s">
        <v>1286</v>
      </c>
      <c r="Q8" s="291" t="s">
        <v>1286</v>
      </c>
      <c r="R8" s="291" t="s">
        <v>1286</v>
      </c>
      <c r="S8" s="291" t="s">
        <v>1286</v>
      </c>
      <c r="T8" s="291" t="s">
        <v>1286</v>
      </c>
      <c r="U8" s="261"/>
    </row>
    <row r="9" spans="1:21">
      <c r="A9" s="292" t="s">
        <v>1350</v>
      </c>
      <c r="B9" s="293">
        <v>4</v>
      </c>
      <c r="C9" s="294">
        <v>4</v>
      </c>
      <c r="D9" s="291" t="s">
        <v>1286</v>
      </c>
      <c r="E9" s="294">
        <v>4</v>
      </c>
      <c r="F9" s="291" t="s">
        <v>1286</v>
      </c>
      <c r="G9" s="291" t="s">
        <v>1286</v>
      </c>
      <c r="H9" s="291" t="s">
        <v>1286</v>
      </c>
      <c r="I9" s="291" t="s">
        <v>1286</v>
      </c>
      <c r="J9" s="291" t="s">
        <v>1286</v>
      </c>
      <c r="K9" s="291" t="s">
        <v>1286</v>
      </c>
      <c r="L9" s="291" t="s">
        <v>1286</v>
      </c>
      <c r="M9" s="291" t="s">
        <v>1286</v>
      </c>
      <c r="N9" s="291" t="s">
        <v>1286</v>
      </c>
      <c r="O9" s="291" t="s">
        <v>1286</v>
      </c>
      <c r="P9" s="291" t="s">
        <v>1286</v>
      </c>
      <c r="Q9" s="291" t="s">
        <v>1286</v>
      </c>
      <c r="R9" s="291" t="s">
        <v>1286</v>
      </c>
      <c r="S9" s="291" t="s">
        <v>1286</v>
      </c>
      <c r="T9" s="291" t="s">
        <v>1286</v>
      </c>
      <c r="U9" s="261"/>
    </row>
    <row r="10" spans="1:21">
      <c r="A10" s="292" t="s">
        <v>1351</v>
      </c>
      <c r="B10" s="293">
        <v>2</v>
      </c>
      <c r="C10" s="294">
        <v>2</v>
      </c>
      <c r="D10" s="294" t="s">
        <v>1286</v>
      </c>
      <c r="E10" s="294">
        <v>2</v>
      </c>
      <c r="F10" s="291" t="s">
        <v>1286</v>
      </c>
      <c r="G10" s="291" t="s">
        <v>1286</v>
      </c>
      <c r="H10" s="291" t="s">
        <v>1286</v>
      </c>
      <c r="I10" s="291" t="s">
        <v>1286</v>
      </c>
      <c r="J10" s="291" t="s">
        <v>1286</v>
      </c>
      <c r="K10" s="291" t="s">
        <v>1286</v>
      </c>
      <c r="L10" s="291" t="s">
        <v>1286</v>
      </c>
      <c r="M10" s="291" t="s">
        <v>1286</v>
      </c>
      <c r="N10" s="291" t="s">
        <v>1286</v>
      </c>
      <c r="O10" s="291" t="s">
        <v>1286</v>
      </c>
      <c r="P10" s="291" t="s">
        <v>1286</v>
      </c>
      <c r="Q10" s="291" t="s">
        <v>1286</v>
      </c>
      <c r="R10" s="291" t="s">
        <v>1286</v>
      </c>
      <c r="S10" s="291" t="s">
        <v>1286</v>
      </c>
      <c r="T10" s="291" t="s">
        <v>1286</v>
      </c>
      <c r="U10" s="261"/>
    </row>
    <row r="11" spans="1:21">
      <c r="A11" s="272" t="s">
        <v>1204</v>
      </c>
      <c r="B11" s="261"/>
      <c r="C11" s="261"/>
      <c r="D11" s="261" t="s">
        <v>1205</v>
      </c>
      <c r="E11" s="295"/>
      <c r="F11" s="261"/>
      <c r="G11" s="261"/>
      <c r="H11" s="791" t="s">
        <v>1353</v>
      </c>
      <c r="I11" s="792"/>
      <c r="J11" s="792"/>
      <c r="K11" s="792"/>
      <c r="L11" s="792"/>
      <c r="M11" s="261"/>
      <c r="N11" s="261" t="s">
        <v>1207</v>
      </c>
      <c r="O11" s="793" t="s">
        <v>1717</v>
      </c>
      <c r="P11" s="793"/>
      <c r="Q11" s="793"/>
      <c r="R11" s="793"/>
      <c r="S11" s="793"/>
      <c r="T11" s="793"/>
      <c r="U11" s="262"/>
    </row>
    <row r="12" spans="1:21">
      <c r="A12" s="261"/>
      <c r="B12" s="261"/>
      <c r="C12" s="261"/>
      <c r="D12" s="261"/>
      <c r="E12" s="261"/>
      <c r="F12" s="261"/>
      <c r="G12" s="261"/>
      <c r="H12" s="770" t="s">
        <v>1355</v>
      </c>
      <c r="I12" s="794"/>
      <c r="J12" s="794"/>
      <c r="K12" s="794"/>
      <c r="L12" s="794"/>
      <c r="M12" s="261"/>
      <c r="N12" s="261"/>
      <c r="O12" s="261"/>
      <c r="P12" s="261"/>
      <c r="Q12" s="261"/>
      <c r="R12" s="261"/>
      <c r="S12" s="261"/>
      <c r="T12" s="261"/>
      <c r="U12" s="262"/>
    </row>
    <row r="13" spans="1:21">
      <c r="O13" s="296"/>
      <c r="P13" s="296"/>
      <c r="Q13" s="296"/>
      <c r="R13" s="296"/>
      <c r="S13" s="296"/>
      <c r="T13" s="296"/>
      <c r="U13" s="262"/>
    </row>
    <row r="14" spans="1:21">
      <c r="A14" s="262" t="s">
        <v>1356</v>
      </c>
      <c r="B14" s="262"/>
      <c r="C14" s="275"/>
      <c r="D14" s="275"/>
      <c r="E14" s="262"/>
      <c r="F14" s="262"/>
      <c r="G14" s="262"/>
      <c r="H14" s="262"/>
      <c r="I14" s="262"/>
      <c r="J14" s="262"/>
      <c r="K14" s="262"/>
      <c r="L14" s="262"/>
      <c r="M14" s="262"/>
      <c r="N14" s="262"/>
      <c r="O14" s="795"/>
      <c r="P14" s="795"/>
      <c r="Q14" s="795"/>
      <c r="R14" s="795"/>
      <c r="S14" s="795"/>
      <c r="T14" s="795"/>
      <c r="U14" s="262"/>
    </row>
    <row r="15" spans="1:21">
      <c r="A15" s="796" t="s">
        <v>1357</v>
      </c>
      <c r="B15" s="797"/>
      <c r="C15" s="797"/>
      <c r="D15" s="797"/>
      <c r="E15" s="797"/>
      <c r="F15" s="797"/>
      <c r="G15" s="798"/>
      <c r="H15" s="798"/>
      <c r="I15" s="798"/>
      <c r="J15" s="798"/>
      <c r="K15" s="798"/>
      <c r="L15" s="798"/>
      <c r="M15" s="798"/>
      <c r="N15" s="798"/>
      <c r="O15" s="798"/>
      <c r="P15" s="798"/>
      <c r="Q15" s="798"/>
      <c r="R15" s="798"/>
      <c r="S15" s="798"/>
      <c r="T15" s="798"/>
      <c r="U15" s="262"/>
    </row>
    <row r="16" spans="1:21">
      <c r="A16" s="790" t="s">
        <v>1373</v>
      </c>
      <c r="B16" s="790"/>
      <c r="C16" s="790"/>
      <c r="D16" s="790"/>
      <c r="E16" s="790"/>
      <c r="F16" s="790"/>
      <c r="G16" s="790"/>
      <c r="H16" s="790"/>
      <c r="I16" s="790"/>
      <c r="J16" s="790"/>
      <c r="K16" s="790"/>
      <c r="L16" s="790"/>
      <c r="M16" s="297"/>
      <c r="N16" s="297"/>
      <c r="O16" s="297"/>
      <c r="P16" s="297"/>
      <c r="Q16" s="297"/>
      <c r="R16" s="297"/>
      <c r="S16" s="297"/>
      <c r="T16" s="297"/>
      <c r="U16" s="262"/>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27ACAA94-AA0F-49F1-9EC4-B27660499251}"/>
    <hyperlink ref="U2" location="預告統計資料發布時間表!A1" display="回發布時間表" xr:uid="{EC281902-3238-4600-9881-A486954A7CA5}"/>
  </hyperlinks>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61FD-B84B-4C31-AFA7-6F5976EEBAE2}">
  <dimension ref="A1:I15"/>
  <sheetViews>
    <sheetView workbookViewId="0">
      <selection sqref="A1:I1048576"/>
    </sheetView>
  </sheetViews>
  <sheetFormatPr defaultRowHeight="16.5"/>
  <cols>
    <col min="7" max="7" width="12.5" customWidth="1"/>
    <col min="8" max="8" width="14.875" customWidth="1"/>
  </cols>
  <sheetData>
    <row r="1" spans="1:9" ht="20.25" thickBot="1">
      <c r="A1" s="298" t="s">
        <v>1376</v>
      </c>
      <c r="B1" s="278"/>
      <c r="C1" s="299"/>
      <c r="D1" s="299"/>
      <c r="E1" s="300"/>
      <c r="F1" s="301"/>
      <c r="G1" s="302" t="s">
        <v>1093</v>
      </c>
      <c r="H1" s="303" t="s">
        <v>1305</v>
      </c>
      <c r="I1" s="304" t="s">
        <v>13</v>
      </c>
    </row>
    <row r="2" spans="1:9" ht="20.25" thickBot="1">
      <c r="A2" s="298" t="s">
        <v>1307</v>
      </c>
      <c r="B2" s="305" t="s">
        <v>1377</v>
      </c>
      <c r="C2" s="306"/>
      <c r="D2" s="306"/>
      <c r="E2" s="307"/>
      <c r="F2" s="308"/>
      <c r="G2" s="309" t="s">
        <v>1340</v>
      </c>
      <c r="H2" s="310" t="s">
        <v>1378</v>
      </c>
      <c r="I2" s="311"/>
    </row>
    <row r="3" spans="1:9" ht="25.5">
      <c r="A3" s="805" t="s">
        <v>1379</v>
      </c>
      <c r="B3" s="806"/>
      <c r="C3" s="806"/>
      <c r="D3" s="806"/>
      <c r="E3" s="806"/>
      <c r="F3" s="806"/>
      <c r="G3" s="806"/>
      <c r="H3" s="806"/>
      <c r="I3" s="311"/>
    </row>
    <row r="4" spans="1:9" ht="20.25" thickBot="1">
      <c r="A4" s="807" t="s">
        <v>1384</v>
      </c>
      <c r="B4" s="808"/>
      <c r="C4" s="808"/>
      <c r="D4" s="808"/>
      <c r="E4" s="808"/>
      <c r="F4" s="808"/>
      <c r="G4" s="808"/>
      <c r="H4" s="312" t="s">
        <v>1311</v>
      </c>
      <c r="I4" s="311"/>
    </row>
    <row r="5" spans="1:9">
      <c r="A5" s="809" t="s">
        <v>1364</v>
      </c>
      <c r="B5" s="811" t="s">
        <v>1344</v>
      </c>
      <c r="C5" s="813" t="s">
        <v>1370</v>
      </c>
      <c r="D5" s="814"/>
      <c r="E5" s="815"/>
      <c r="F5" s="813" t="s">
        <v>1371</v>
      </c>
      <c r="G5" s="814"/>
      <c r="H5" s="815"/>
      <c r="I5" s="313"/>
    </row>
    <row r="6" spans="1:9" ht="17.25" thickBot="1">
      <c r="A6" s="810"/>
      <c r="B6" s="812"/>
      <c r="C6" s="314" t="s">
        <v>1320</v>
      </c>
      <c r="D6" s="314" t="s">
        <v>1345</v>
      </c>
      <c r="E6" s="315" t="s">
        <v>1346</v>
      </c>
      <c r="F6" s="316" t="s">
        <v>1320</v>
      </c>
      <c r="G6" s="314" t="s">
        <v>1345</v>
      </c>
      <c r="H6" s="317" t="s">
        <v>1346</v>
      </c>
      <c r="I6" s="313"/>
    </row>
    <row r="7" spans="1:9">
      <c r="A7" s="318" t="s">
        <v>1344</v>
      </c>
      <c r="B7" s="248">
        <v>2</v>
      </c>
      <c r="C7" s="248">
        <v>2</v>
      </c>
      <c r="D7" s="248" t="s">
        <v>1260</v>
      </c>
      <c r="E7" s="248">
        <v>2</v>
      </c>
      <c r="F7" s="248">
        <v>0</v>
      </c>
      <c r="G7" s="248">
        <v>0</v>
      </c>
      <c r="H7" s="248">
        <v>0</v>
      </c>
      <c r="I7" s="319"/>
    </row>
    <row r="8" spans="1:9">
      <c r="A8" s="320" t="s">
        <v>1350</v>
      </c>
      <c r="B8" s="248">
        <v>1</v>
      </c>
      <c r="C8" s="248">
        <v>1</v>
      </c>
      <c r="D8" s="248" t="s">
        <v>1260</v>
      </c>
      <c r="E8" s="248">
        <v>1</v>
      </c>
      <c r="F8" s="248">
        <v>0</v>
      </c>
      <c r="G8" s="248">
        <v>0</v>
      </c>
      <c r="H8" s="248">
        <v>0</v>
      </c>
      <c r="I8" s="319"/>
    </row>
    <row r="9" spans="1:9" ht="17.25" thickBot="1">
      <c r="A9" s="321" t="s">
        <v>1351</v>
      </c>
      <c r="B9" s="248">
        <v>1</v>
      </c>
      <c r="C9" s="248">
        <v>1</v>
      </c>
      <c r="D9" s="248" t="s">
        <v>1260</v>
      </c>
      <c r="E9" s="248">
        <v>1</v>
      </c>
      <c r="F9" s="248">
        <v>0</v>
      </c>
      <c r="G9" s="248">
        <v>0</v>
      </c>
      <c r="H9" s="248">
        <v>0</v>
      </c>
      <c r="I9" s="319"/>
    </row>
    <row r="10" spans="1:9">
      <c r="A10" s="256" t="s">
        <v>1204</v>
      </c>
      <c r="B10" s="244"/>
      <c r="C10" s="244" t="s">
        <v>1205</v>
      </c>
      <c r="D10" s="257"/>
      <c r="E10" s="256" t="s">
        <v>1327</v>
      </c>
      <c r="F10" s="244"/>
      <c r="G10" s="258" t="s">
        <v>1328</v>
      </c>
      <c r="H10" s="259"/>
      <c r="I10" s="311"/>
    </row>
    <row r="11" spans="1:9">
      <c r="A11" s="244"/>
      <c r="B11" s="244"/>
      <c r="C11" s="257"/>
      <c r="D11" s="257"/>
      <c r="E11" s="244" t="s">
        <v>1380</v>
      </c>
      <c r="F11" s="244"/>
      <c r="G11" s="244"/>
      <c r="H11" s="243"/>
      <c r="I11" s="311"/>
    </row>
    <row r="12" spans="1:9">
      <c r="A12" s="256"/>
      <c r="B12" s="244"/>
      <c r="C12" s="257"/>
      <c r="D12" s="257"/>
      <c r="E12" s="257"/>
      <c r="F12" s="244"/>
      <c r="G12" s="244"/>
      <c r="H12" s="244"/>
      <c r="I12" s="311"/>
    </row>
    <row r="13" spans="1:9">
      <c r="A13" s="244" t="s">
        <v>1381</v>
      </c>
      <c r="B13" s="244"/>
      <c r="C13" s="244"/>
      <c r="D13" s="257"/>
      <c r="E13" s="257"/>
      <c r="F13" s="257"/>
      <c r="G13" s="244"/>
      <c r="H13" s="244"/>
      <c r="I13" s="311"/>
    </row>
    <row r="14" spans="1:9">
      <c r="A14" s="754" t="s">
        <v>1382</v>
      </c>
      <c r="B14" s="754"/>
      <c r="C14" s="754"/>
      <c r="D14" s="754"/>
      <c r="E14" s="754"/>
      <c r="F14" s="754"/>
      <c r="G14" s="754"/>
      <c r="H14" s="754"/>
      <c r="I14" s="311"/>
    </row>
    <row r="15" spans="1:9">
      <c r="A15" s="755" t="s">
        <v>1383</v>
      </c>
      <c r="B15" s="755"/>
      <c r="C15" s="755"/>
      <c r="D15" s="755"/>
      <c r="E15" s="755"/>
      <c r="F15" s="755"/>
      <c r="G15" s="755"/>
      <c r="H15" s="755"/>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CE48A2A9-03D3-4B36-B534-830FA09E2635}"/>
  </hyperlinks>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5D435-FAB1-404E-BF08-70742460A655}">
  <dimension ref="A1:I15"/>
  <sheetViews>
    <sheetView workbookViewId="0">
      <selection activeCell="I1" sqref="I1"/>
    </sheetView>
  </sheetViews>
  <sheetFormatPr defaultRowHeight="16.5"/>
  <cols>
    <col min="7" max="7" width="12.5" customWidth="1"/>
    <col min="8" max="8" width="14.875" customWidth="1"/>
  </cols>
  <sheetData>
    <row r="1" spans="1:9" ht="20.25" thickBot="1">
      <c r="A1" s="298" t="s">
        <v>1376</v>
      </c>
      <c r="B1" s="278"/>
      <c r="C1" s="299"/>
      <c r="D1" s="299"/>
      <c r="E1" s="300"/>
      <c r="F1" s="301"/>
      <c r="G1" s="302" t="s">
        <v>1093</v>
      </c>
      <c r="H1" s="303" t="s">
        <v>1305</v>
      </c>
      <c r="I1" s="304" t="s">
        <v>13</v>
      </c>
    </row>
    <row r="2" spans="1:9" ht="20.25" thickBot="1">
      <c r="A2" s="298" t="s">
        <v>1307</v>
      </c>
      <c r="B2" s="305" t="s">
        <v>1377</v>
      </c>
      <c r="C2" s="306"/>
      <c r="D2" s="306"/>
      <c r="E2" s="307"/>
      <c r="F2" s="308"/>
      <c r="G2" s="309" t="s">
        <v>1340</v>
      </c>
      <c r="H2" s="310" t="s">
        <v>1378</v>
      </c>
      <c r="I2" s="311"/>
    </row>
    <row r="3" spans="1:9" ht="25.5">
      <c r="A3" s="805" t="s">
        <v>1379</v>
      </c>
      <c r="B3" s="806"/>
      <c r="C3" s="806"/>
      <c r="D3" s="806"/>
      <c r="E3" s="806"/>
      <c r="F3" s="806"/>
      <c r="G3" s="806"/>
      <c r="H3" s="806"/>
      <c r="I3" s="311"/>
    </row>
    <row r="4" spans="1:9" ht="20.25" thickBot="1">
      <c r="A4" s="807" t="s">
        <v>1718</v>
      </c>
      <c r="B4" s="808"/>
      <c r="C4" s="808"/>
      <c r="D4" s="808"/>
      <c r="E4" s="808"/>
      <c r="F4" s="808"/>
      <c r="G4" s="808"/>
      <c r="H4" s="312" t="s">
        <v>1311</v>
      </c>
      <c r="I4" s="311"/>
    </row>
    <row r="5" spans="1:9">
      <c r="A5" s="809" t="s">
        <v>1364</v>
      </c>
      <c r="B5" s="811" t="s">
        <v>1344</v>
      </c>
      <c r="C5" s="813" t="s">
        <v>1370</v>
      </c>
      <c r="D5" s="814"/>
      <c r="E5" s="815"/>
      <c r="F5" s="813" t="s">
        <v>1371</v>
      </c>
      <c r="G5" s="814"/>
      <c r="H5" s="815"/>
      <c r="I5" s="313"/>
    </row>
    <row r="6" spans="1:9" ht="17.25" thickBot="1">
      <c r="A6" s="810"/>
      <c r="B6" s="812"/>
      <c r="C6" s="314" t="s">
        <v>1320</v>
      </c>
      <c r="D6" s="314" t="s">
        <v>1345</v>
      </c>
      <c r="E6" s="315" t="s">
        <v>1346</v>
      </c>
      <c r="F6" s="316" t="s">
        <v>1320</v>
      </c>
      <c r="G6" s="314" t="s">
        <v>1345</v>
      </c>
      <c r="H6" s="317" t="s">
        <v>1346</v>
      </c>
      <c r="I6" s="313"/>
    </row>
    <row r="7" spans="1:9">
      <c r="A7" s="318" t="s">
        <v>1344</v>
      </c>
      <c r="B7" s="248">
        <v>2</v>
      </c>
      <c r="C7" s="248">
        <v>2</v>
      </c>
      <c r="D7" s="248" t="s">
        <v>1260</v>
      </c>
      <c r="E7" s="248">
        <v>2</v>
      </c>
      <c r="F7" s="248">
        <v>0</v>
      </c>
      <c r="G7" s="248">
        <v>0</v>
      </c>
      <c r="H7" s="248">
        <v>0</v>
      </c>
      <c r="I7" s="319"/>
    </row>
    <row r="8" spans="1:9">
      <c r="A8" s="320" t="s">
        <v>1350</v>
      </c>
      <c r="B8" s="248">
        <v>1</v>
      </c>
      <c r="C8" s="248">
        <v>1</v>
      </c>
      <c r="D8" s="248" t="s">
        <v>1260</v>
      </c>
      <c r="E8" s="248">
        <v>1</v>
      </c>
      <c r="F8" s="248">
        <v>0</v>
      </c>
      <c r="G8" s="248">
        <v>0</v>
      </c>
      <c r="H8" s="248">
        <v>0</v>
      </c>
      <c r="I8" s="319"/>
    </row>
    <row r="9" spans="1:9" ht="17.25" thickBot="1">
      <c r="A9" s="321" t="s">
        <v>1351</v>
      </c>
      <c r="B9" s="248">
        <v>1</v>
      </c>
      <c r="C9" s="248">
        <v>1</v>
      </c>
      <c r="D9" s="248" t="s">
        <v>1260</v>
      </c>
      <c r="E9" s="248">
        <v>1</v>
      </c>
      <c r="F9" s="248">
        <v>0</v>
      </c>
      <c r="G9" s="248">
        <v>0</v>
      </c>
      <c r="H9" s="248">
        <v>0</v>
      </c>
      <c r="I9" s="319"/>
    </row>
    <row r="10" spans="1:9">
      <c r="A10" s="256" t="s">
        <v>1204</v>
      </c>
      <c r="B10" s="244"/>
      <c r="C10" s="244" t="s">
        <v>1205</v>
      </c>
      <c r="D10" s="257"/>
      <c r="E10" s="256" t="s">
        <v>1327</v>
      </c>
      <c r="F10" s="244"/>
      <c r="G10" s="258" t="s">
        <v>1328</v>
      </c>
      <c r="H10" s="259"/>
      <c r="I10" s="311"/>
    </row>
    <row r="11" spans="1:9">
      <c r="A11" s="244"/>
      <c r="B11" s="244"/>
      <c r="C11" s="257"/>
      <c r="D11" s="257"/>
      <c r="E11" s="244" t="s">
        <v>1380</v>
      </c>
      <c r="F11" s="244"/>
      <c r="G11" s="244"/>
      <c r="H11" s="243"/>
      <c r="I11" s="311"/>
    </row>
    <row r="12" spans="1:9">
      <c r="A12" s="256"/>
      <c r="B12" s="244"/>
      <c r="C12" s="257"/>
      <c r="D12" s="257"/>
      <c r="E12" s="257"/>
      <c r="F12" s="244"/>
      <c r="G12" s="244"/>
      <c r="H12" s="244"/>
      <c r="I12" s="311"/>
    </row>
    <row r="13" spans="1:9">
      <c r="A13" s="244" t="s">
        <v>1381</v>
      </c>
      <c r="B13" s="244"/>
      <c r="C13" s="244"/>
      <c r="D13" s="257"/>
      <c r="E13" s="257"/>
      <c r="F13" s="257"/>
      <c r="G13" s="244"/>
      <c r="H13" s="244"/>
      <c r="I13" s="311"/>
    </row>
    <row r="14" spans="1:9">
      <c r="A14" s="754" t="s">
        <v>1382</v>
      </c>
      <c r="B14" s="754"/>
      <c r="C14" s="754"/>
      <c r="D14" s="754"/>
      <c r="E14" s="754"/>
      <c r="F14" s="754"/>
      <c r="G14" s="754"/>
      <c r="H14" s="754"/>
      <c r="I14" s="311"/>
    </row>
    <row r="15" spans="1:9">
      <c r="A15" s="755" t="s">
        <v>1383</v>
      </c>
      <c r="B15" s="755"/>
      <c r="C15" s="755"/>
      <c r="D15" s="755"/>
      <c r="E15" s="755"/>
      <c r="F15" s="755"/>
      <c r="G15" s="755"/>
      <c r="H15" s="755"/>
      <c r="I15" s="311"/>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37D6D14-1CA7-41D3-9F35-5760205F500D}"/>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8C4A-4038-4483-87D6-11B77D1A5472}">
  <dimension ref="A1:I16"/>
  <sheetViews>
    <sheetView workbookViewId="0">
      <selection sqref="A1:I1048576"/>
    </sheetView>
  </sheetViews>
  <sheetFormatPr defaultRowHeight="16.5"/>
  <cols>
    <col min="5" max="5" width="14.625" bestFit="1" customWidth="1"/>
    <col min="7" max="7" width="11.625" bestFit="1" customWidth="1"/>
    <col min="8" max="8" width="32.125" customWidth="1"/>
  </cols>
  <sheetData>
    <row r="1" spans="1:9" ht="19.5">
      <c r="A1" s="322" t="s">
        <v>1385</v>
      </c>
      <c r="B1" s="323"/>
      <c r="C1" s="324"/>
      <c r="D1" s="323"/>
      <c r="E1" s="324"/>
      <c r="F1" s="322" t="s">
        <v>1093</v>
      </c>
      <c r="G1" s="816" t="s">
        <v>1305</v>
      </c>
      <c r="H1" s="816"/>
      <c r="I1" s="324"/>
    </row>
    <row r="2" spans="1:9" ht="19.5">
      <c r="A2" s="322" t="s">
        <v>1386</v>
      </c>
      <c r="B2" s="325" t="s">
        <v>1387</v>
      </c>
      <c r="C2" s="324"/>
      <c r="D2" s="326"/>
      <c r="E2" s="327"/>
      <c r="F2" s="322" t="s">
        <v>1340</v>
      </c>
      <c r="G2" s="817" t="s">
        <v>1388</v>
      </c>
      <c r="H2" s="817"/>
      <c r="I2" s="304" t="s">
        <v>13</v>
      </c>
    </row>
    <row r="3" spans="1:9" ht="21">
      <c r="A3" s="818" t="s">
        <v>1400</v>
      </c>
      <c r="B3" s="818"/>
      <c r="C3" s="818"/>
      <c r="D3" s="818"/>
      <c r="E3" s="818"/>
      <c r="F3" s="818"/>
      <c r="G3" s="818"/>
      <c r="H3" s="818"/>
      <c r="I3" s="329"/>
    </row>
    <row r="4" spans="1:9" ht="20.25" thickBot="1">
      <c r="A4" s="819" t="s">
        <v>1401</v>
      </c>
      <c r="B4" s="819"/>
      <c r="C4" s="819"/>
      <c r="D4" s="819"/>
      <c r="E4" s="819"/>
      <c r="F4" s="819"/>
      <c r="G4" s="819"/>
      <c r="H4" s="819"/>
      <c r="I4" s="330"/>
    </row>
    <row r="5" spans="1:9">
      <c r="A5" s="820" t="s">
        <v>1389</v>
      </c>
      <c r="B5" s="822" t="s">
        <v>1390</v>
      </c>
      <c r="C5" s="824" t="s">
        <v>1314</v>
      </c>
      <c r="D5" s="825"/>
      <c r="E5" s="825"/>
      <c r="F5" s="826" t="s">
        <v>1391</v>
      </c>
      <c r="G5" s="827"/>
      <c r="H5" s="827"/>
      <c r="I5" s="331"/>
    </row>
    <row r="6" spans="1:9">
      <c r="A6" s="821"/>
      <c r="B6" s="823"/>
      <c r="C6" s="333" t="s">
        <v>1392</v>
      </c>
      <c r="D6" s="334" t="s">
        <v>1393</v>
      </c>
      <c r="E6" s="334" t="s">
        <v>1394</v>
      </c>
      <c r="F6" s="333" t="s">
        <v>1392</v>
      </c>
      <c r="G6" s="334" t="s">
        <v>1319</v>
      </c>
      <c r="H6" s="335" t="s">
        <v>1394</v>
      </c>
      <c r="I6" s="331"/>
    </row>
    <row r="7" spans="1:9">
      <c r="A7" s="336" t="s">
        <v>1395</v>
      </c>
      <c r="B7" s="337" t="s">
        <v>1286</v>
      </c>
      <c r="C7" s="338" t="s">
        <v>1286</v>
      </c>
      <c r="D7" s="338" t="s">
        <v>1286</v>
      </c>
      <c r="E7" s="338" t="s">
        <v>1286</v>
      </c>
      <c r="F7" s="338" t="s">
        <v>1286</v>
      </c>
      <c r="G7" s="338" t="s">
        <v>1286</v>
      </c>
      <c r="H7" s="339" t="s">
        <v>1286</v>
      </c>
      <c r="I7" s="331"/>
    </row>
    <row r="8" spans="1:9">
      <c r="A8" s="340" t="s">
        <v>1324</v>
      </c>
      <c r="B8" s="341" t="s">
        <v>1286</v>
      </c>
      <c r="C8" s="342" t="s">
        <v>1286</v>
      </c>
      <c r="D8" s="342" t="s">
        <v>1286</v>
      </c>
      <c r="E8" s="342" t="s">
        <v>1286</v>
      </c>
      <c r="F8" s="342" t="s">
        <v>1286</v>
      </c>
      <c r="G8" s="343" t="s">
        <v>1286</v>
      </c>
      <c r="H8" s="344" t="s">
        <v>1286</v>
      </c>
      <c r="I8" s="331"/>
    </row>
    <row r="9" spans="1:9">
      <c r="A9" s="340" t="s">
        <v>1325</v>
      </c>
      <c r="B9" s="341" t="s">
        <v>1286</v>
      </c>
      <c r="C9" s="342" t="s">
        <v>1286</v>
      </c>
      <c r="D9" s="342" t="s">
        <v>1286</v>
      </c>
      <c r="E9" s="342" t="s">
        <v>1286</v>
      </c>
      <c r="F9" s="342" t="s">
        <v>1286</v>
      </c>
      <c r="G9" s="343" t="s">
        <v>1286</v>
      </c>
      <c r="H9" s="344" t="s">
        <v>1286</v>
      </c>
      <c r="I9" s="331"/>
    </row>
    <row r="10" spans="1:9" ht="17.25" thickBot="1">
      <c r="A10" s="345" t="s">
        <v>1396</v>
      </c>
      <c r="B10" s="346" t="s">
        <v>1286</v>
      </c>
      <c r="C10" s="347" t="s">
        <v>1286</v>
      </c>
      <c r="D10" s="347" t="s">
        <v>1286</v>
      </c>
      <c r="E10" s="347" t="s">
        <v>1286</v>
      </c>
      <c r="F10" s="347" t="s">
        <v>1286</v>
      </c>
      <c r="G10" s="348" t="s">
        <v>1286</v>
      </c>
      <c r="H10" s="349" t="s">
        <v>1286</v>
      </c>
      <c r="I10" s="331"/>
    </row>
    <row r="11" spans="1:9">
      <c r="A11" s="350" t="s">
        <v>1204</v>
      </c>
      <c r="B11" s="351"/>
      <c r="C11" s="352" t="s">
        <v>1205</v>
      </c>
      <c r="D11" s="352"/>
      <c r="E11" s="352" t="s">
        <v>1253</v>
      </c>
      <c r="F11" s="350"/>
      <c r="G11" s="353" t="s">
        <v>1328</v>
      </c>
      <c r="H11" s="354"/>
      <c r="I11" s="330"/>
    </row>
    <row r="12" spans="1:9">
      <c r="A12" s="330"/>
      <c r="B12" s="330"/>
      <c r="C12" s="330"/>
      <c r="D12" s="355"/>
      <c r="E12" s="262" t="s">
        <v>1254</v>
      </c>
      <c r="F12" s="330"/>
      <c r="G12" s="828"/>
      <c r="H12" s="828"/>
      <c r="I12" s="330"/>
    </row>
    <row r="13" spans="1:9">
      <c r="A13" s="356"/>
      <c r="B13" s="330"/>
      <c r="C13" s="330"/>
      <c r="D13" s="355"/>
      <c r="E13" s="330"/>
      <c r="F13" s="829" t="s">
        <v>1402</v>
      </c>
      <c r="G13" s="829"/>
      <c r="H13" s="829"/>
      <c r="I13" s="330"/>
    </row>
    <row r="14" spans="1:9">
      <c r="A14" s="771" t="s">
        <v>1397</v>
      </c>
      <c r="B14" s="830"/>
      <c r="C14" s="830"/>
      <c r="D14" s="830"/>
      <c r="E14" s="830"/>
      <c r="F14" s="830"/>
      <c r="G14" s="830"/>
      <c r="H14" s="830"/>
      <c r="I14" s="330"/>
    </row>
    <row r="15" spans="1:9">
      <c r="A15" s="831" t="s">
        <v>1398</v>
      </c>
      <c r="B15" s="831"/>
      <c r="C15" s="831"/>
      <c r="D15" s="831"/>
      <c r="E15" s="831"/>
      <c r="F15" s="831"/>
      <c r="G15" s="831"/>
      <c r="H15" s="831"/>
      <c r="I15" s="330"/>
    </row>
    <row r="16" spans="1:9">
      <c r="A16" s="832" t="s">
        <v>1399</v>
      </c>
      <c r="B16" s="832"/>
      <c r="C16" s="832"/>
      <c r="D16" s="832"/>
      <c r="E16" s="832"/>
      <c r="F16" s="832"/>
      <c r="G16" s="832"/>
      <c r="H16" s="832"/>
      <c r="I16" s="33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32F9A964-C793-4541-B955-6CDFEBD99BE8}"/>
    <hyperlink ref="I2" location="預告統計資料發布時間表!A1" display="回發布時間表" xr:uid="{3228DFAC-1CFF-464E-A684-81EE811EE1EC}"/>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136F-3891-4DC4-9CDA-A67A091521C5}">
  <dimension ref="A1:I16"/>
  <sheetViews>
    <sheetView workbookViewId="0">
      <selection activeCell="I2" sqref="I2"/>
    </sheetView>
  </sheetViews>
  <sheetFormatPr defaultRowHeight="16.5"/>
  <cols>
    <col min="5" max="5" width="14.625" bestFit="1" customWidth="1"/>
    <col min="7" max="7" width="11.625" bestFit="1" customWidth="1"/>
    <col min="8" max="8" width="32.125" customWidth="1"/>
  </cols>
  <sheetData>
    <row r="1" spans="1:9" ht="19.5">
      <c r="A1" s="322" t="s">
        <v>1385</v>
      </c>
      <c r="B1" s="323"/>
      <c r="C1" s="324"/>
      <c r="D1" s="323"/>
      <c r="E1" s="324"/>
      <c r="F1" s="322" t="s">
        <v>1093</v>
      </c>
      <c r="G1" s="816" t="s">
        <v>1305</v>
      </c>
      <c r="H1" s="816"/>
      <c r="I1" s="324"/>
    </row>
    <row r="2" spans="1:9" ht="19.5">
      <c r="A2" s="322" t="s">
        <v>1386</v>
      </c>
      <c r="B2" s="325" t="s">
        <v>1387</v>
      </c>
      <c r="C2" s="324"/>
      <c r="D2" s="326"/>
      <c r="E2" s="327"/>
      <c r="F2" s="322" t="s">
        <v>1340</v>
      </c>
      <c r="G2" s="817" t="s">
        <v>1388</v>
      </c>
      <c r="H2" s="817"/>
      <c r="I2" s="304" t="s">
        <v>13</v>
      </c>
    </row>
    <row r="3" spans="1:9" ht="21">
      <c r="A3" s="818" t="s">
        <v>1400</v>
      </c>
      <c r="B3" s="818"/>
      <c r="C3" s="818"/>
      <c r="D3" s="818"/>
      <c r="E3" s="818"/>
      <c r="F3" s="818"/>
      <c r="G3" s="818"/>
      <c r="H3" s="818"/>
      <c r="I3" s="329"/>
    </row>
    <row r="4" spans="1:9" ht="20.25" thickBot="1">
      <c r="A4" s="819" t="s">
        <v>1719</v>
      </c>
      <c r="B4" s="819"/>
      <c r="C4" s="819"/>
      <c r="D4" s="819"/>
      <c r="E4" s="819"/>
      <c r="F4" s="819"/>
      <c r="G4" s="819"/>
      <c r="H4" s="819"/>
      <c r="I4" s="330"/>
    </row>
    <row r="5" spans="1:9">
      <c r="A5" s="820" t="s">
        <v>1389</v>
      </c>
      <c r="B5" s="822" t="s">
        <v>1390</v>
      </c>
      <c r="C5" s="824" t="s">
        <v>1314</v>
      </c>
      <c r="D5" s="825"/>
      <c r="E5" s="825"/>
      <c r="F5" s="826" t="s">
        <v>1391</v>
      </c>
      <c r="G5" s="827"/>
      <c r="H5" s="827"/>
      <c r="I5" s="331"/>
    </row>
    <row r="6" spans="1:9">
      <c r="A6" s="821"/>
      <c r="B6" s="823"/>
      <c r="C6" s="333" t="s">
        <v>1392</v>
      </c>
      <c r="D6" s="334" t="s">
        <v>1393</v>
      </c>
      <c r="E6" s="334" t="s">
        <v>1394</v>
      </c>
      <c r="F6" s="333" t="s">
        <v>1392</v>
      </c>
      <c r="G6" s="334" t="s">
        <v>1319</v>
      </c>
      <c r="H6" s="335" t="s">
        <v>1394</v>
      </c>
      <c r="I6" s="331"/>
    </row>
    <row r="7" spans="1:9">
      <c r="A7" s="336" t="s">
        <v>1395</v>
      </c>
      <c r="B7" s="337" t="s">
        <v>1286</v>
      </c>
      <c r="C7" s="338" t="s">
        <v>1286</v>
      </c>
      <c r="D7" s="338" t="s">
        <v>1286</v>
      </c>
      <c r="E7" s="338" t="s">
        <v>1286</v>
      </c>
      <c r="F7" s="338" t="s">
        <v>1286</v>
      </c>
      <c r="G7" s="338" t="s">
        <v>1286</v>
      </c>
      <c r="H7" s="339" t="s">
        <v>1286</v>
      </c>
      <c r="I7" s="331"/>
    </row>
    <row r="8" spans="1:9">
      <c r="A8" s="340" t="s">
        <v>1324</v>
      </c>
      <c r="B8" s="341" t="s">
        <v>1286</v>
      </c>
      <c r="C8" s="342" t="s">
        <v>1286</v>
      </c>
      <c r="D8" s="342" t="s">
        <v>1286</v>
      </c>
      <c r="E8" s="342" t="s">
        <v>1286</v>
      </c>
      <c r="F8" s="342" t="s">
        <v>1286</v>
      </c>
      <c r="G8" s="343" t="s">
        <v>1286</v>
      </c>
      <c r="H8" s="344" t="s">
        <v>1286</v>
      </c>
      <c r="I8" s="331"/>
    </row>
    <row r="9" spans="1:9">
      <c r="A9" s="340" t="s">
        <v>1325</v>
      </c>
      <c r="B9" s="341" t="s">
        <v>1286</v>
      </c>
      <c r="C9" s="342" t="s">
        <v>1286</v>
      </c>
      <c r="D9" s="342" t="s">
        <v>1286</v>
      </c>
      <c r="E9" s="342" t="s">
        <v>1286</v>
      </c>
      <c r="F9" s="342" t="s">
        <v>1286</v>
      </c>
      <c r="G9" s="343" t="s">
        <v>1286</v>
      </c>
      <c r="H9" s="344" t="s">
        <v>1286</v>
      </c>
      <c r="I9" s="331"/>
    </row>
    <row r="10" spans="1:9" ht="17.25" thickBot="1">
      <c r="A10" s="345" t="s">
        <v>1396</v>
      </c>
      <c r="B10" s="346" t="s">
        <v>1286</v>
      </c>
      <c r="C10" s="347" t="s">
        <v>1286</v>
      </c>
      <c r="D10" s="347" t="s">
        <v>1286</v>
      </c>
      <c r="E10" s="347" t="s">
        <v>1286</v>
      </c>
      <c r="F10" s="347" t="s">
        <v>1286</v>
      </c>
      <c r="G10" s="348" t="s">
        <v>1286</v>
      </c>
      <c r="H10" s="349" t="s">
        <v>1286</v>
      </c>
      <c r="I10" s="331"/>
    </row>
    <row r="11" spans="1:9">
      <c r="A11" s="350" t="s">
        <v>1204</v>
      </c>
      <c r="B11" s="351"/>
      <c r="C11" s="352" t="s">
        <v>1205</v>
      </c>
      <c r="D11" s="352"/>
      <c r="E11" s="352" t="s">
        <v>1253</v>
      </c>
      <c r="F11" s="350"/>
      <c r="G11" s="353" t="s">
        <v>1328</v>
      </c>
      <c r="H11" s="354"/>
      <c r="I11" s="330"/>
    </row>
    <row r="12" spans="1:9">
      <c r="A12" s="330"/>
      <c r="B12" s="330"/>
      <c r="C12" s="330"/>
      <c r="D12" s="355"/>
      <c r="E12" s="262" t="s">
        <v>1254</v>
      </c>
      <c r="F12" s="330"/>
      <c r="G12" s="828"/>
      <c r="H12" s="828"/>
      <c r="I12" s="330"/>
    </row>
    <row r="13" spans="1:9">
      <c r="A13" s="356"/>
      <c r="B13" s="330"/>
      <c r="C13" s="330"/>
      <c r="D13" s="355"/>
      <c r="E13" s="330"/>
      <c r="F13" s="829" t="s">
        <v>1720</v>
      </c>
      <c r="G13" s="829"/>
      <c r="H13" s="829"/>
      <c r="I13" s="330"/>
    </row>
    <row r="14" spans="1:9">
      <c r="A14" s="771" t="s">
        <v>1397</v>
      </c>
      <c r="B14" s="830"/>
      <c r="C14" s="830"/>
      <c r="D14" s="830"/>
      <c r="E14" s="830"/>
      <c r="F14" s="830"/>
      <c r="G14" s="830"/>
      <c r="H14" s="830"/>
      <c r="I14" s="330"/>
    </row>
    <row r="15" spans="1:9">
      <c r="A15" s="831" t="s">
        <v>1398</v>
      </c>
      <c r="B15" s="831"/>
      <c r="C15" s="831"/>
      <c r="D15" s="831"/>
      <c r="E15" s="831"/>
      <c r="F15" s="831"/>
      <c r="G15" s="831"/>
      <c r="H15" s="831"/>
      <c r="I15" s="330"/>
    </row>
    <row r="16" spans="1:9">
      <c r="A16" s="832" t="s">
        <v>1399</v>
      </c>
      <c r="B16" s="832"/>
      <c r="C16" s="832"/>
      <c r="D16" s="832"/>
      <c r="E16" s="832"/>
      <c r="F16" s="832"/>
      <c r="G16" s="832"/>
      <c r="H16" s="832"/>
      <c r="I16" s="330"/>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2893216-E7C1-43F2-8445-4DB48EE2EBE6}"/>
    <hyperlink ref="I2" location="預告統計資料發布時間表!A1" display="回發布時間表" xr:uid="{75E8C9ED-80D4-46B1-B2A3-FBB58E749F0D}"/>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B509-6816-4467-81B2-8DCECA842673}">
  <dimension ref="A1:I16"/>
  <sheetViews>
    <sheetView workbookViewId="0">
      <selection sqref="A1:I1048576"/>
    </sheetView>
  </sheetViews>
  <sheetFormatPr defaultRowHeight="16.5"/>
  <cols>
    <col min="5" max="5" width="18.125" customWidth="1"/>
    <col min="8" max="8" width="37.875" customWidth="1"/>
  </cols>
  <sheetData>
    <row r="1" spans="1:9" ht="19.5">
      <c r="A1" s="357" t="s">
        <v>1403</v>
      </c>
      <c r="B1" s="323"/>
      <c r="C1" s="324"/>
      <c r="D1" s="323"/>
      <c r="E1" s="324"/>
      <c r="F1" s="328" t="s">
        <v>1404</v>
      </c>
      <c r="G1" s="833" t="s">
        <v>1305</v>
      </c>
      <c r="H1" s="834"/>
      <c r="I1" s="324"/>
    </row>
    <row r="2" spans="1:9" ht="19.5">
      <c r="A2" s="328" t="s">
        <v>1405</v>
      </c>
      <c r="B2" s="327" t="s">
        <v>1406</v>
      </c>
      <c r="C2" s="324"/>
      <c r="D2" s="326"/>
      <c r="E2" s="327"/>
      <c r="F2" s="328" t="s">
        <v>1407</v>
      </c>
      <c r="G2" s="817" t="s">
        <v>1408</v>
      </c>
      <c r="H2" s="817"/>
      <c r="I2" s="304" t="s">
        <v>13</v>
      </c>
    </row>
    <row r="3" spans="1:9" ht="21">
      <c r="A3" s="835" t="s">
        <v>1409</v>
      </c>
      <c r="B3" s="836"/>
      <c r="C3" s="836"/>
      <c r="D3" s="836"/>
      <c r="E3" s="836"/>
      <c r="F3" s="836"/>
      <c r="G3" s="836"/>
      <c r="H3" s="836"/>
      <c r="I3" s="329"/>
    </row>
    <row r="4" spans="1:9" ht="20.25" thickBot="1">
      <c r="A4" s="837" t="s">
        <v>1416</v>
      </c>
      <c r="B4" s="838"/>
      <c r="C4" s="838"/>
      <c r="D4" s="838"/>
      <c r="E4" s="838"/>
      <c r="F4" s="838"/>
      <c r="G4" s="838"/>
      <c r="H4" s="838"/>
      <c r="I4" s="330"/>
    </row>
    <row r="5" spans="1:9">
      <c r="A5" s="839" t="s">
        <v>1410</v>
      </c>
      <c r="B5" s="840" t="s">
        <v>1411</v>
      </c>
      <c r="C5" s="841"/>
      <c r="D5" s="844" t="s">
        <v>1345</v>
      </c>
      <c r="E5" s="841"/>
      <c r="F5" s="844" t="s">
        <v>1346</v>
      </c>
      <c r="G5" s="845"/>
      <c r="H5" s="841"/>
    </row>
    <row r="6" spans="1:9" ht="17.25" thickBot="1">
      <c r="A6" s="821"/>
      <c r="B6" s="842"/>
      <c r="C6" s="843"/>
      <c r="D6" s="842"/>
      <c r="E6" s="843"/>
      <c r="F6" s="842"/>
      <c r="G6" s="846"/>
      <c r="H6" s="843"/>
    </row>
    <row r="7" spans="1:9">
      <c r="A7" s="332" t="s">
        <v>1412</v>
      </c>
      <c r="B7" s="847" t="s">
        <v>1286</v>
      </c>
      <c r="C7" s="848"/>
      <c r="D7" s="847" t="s">
        <v>1286</v>
      </c>
      <c r="E7" s="848"/>
      <c r="F7" s="849" t="s">
        <v>1259</v>
      </c>
      <c r="G7" s="850"/>
      <c r="H7" s="851"/>
    </row>
    <row r="8" spans="1:9">
      <c r="A8" s="358" t="s">
        <v>1413</v>
      </c>
      <c r="B8" s="847" t="s">
        <v>1286</v>
      </c>
      <c r="C8" s="848"/>
      <c r="D8" s="847" t="s">
        <v>1286</v>
      </c>
      <c r="E8" s="848"/>
      <c r="F8" s="852" t="s">
        <v>1259</v>
      </c>
      <c r="G8" s="853"/>
      <c r="H8" s="854"/>
    </row>
    <row r="9" spans="1:9">
      <c r="A9" s="358" t="s">
        <v>1414</v>
      </c>
      <c r="B9" s="847" t="s">
        <v>1286</v>
      </c>
      <c r="C9" s="848"/>
      <c r="D9" s="847" t="s">
        <v>1286</v>
      </c>
      <c r="E9" s="848"/>
      <c r="F9" s="852" t="s">
        <v>1259</v>
      </c>
      <c r="G9" s="853"/>
      <c r="H9" s="854"/>
    </row>
    <row r="10" spans="1:9" ht="17.25" thickBot="1">
      <c r="A10" s="359" t="s">
        <v>1415</v>
      </c>
      <c r="B10" s="855" t="s">
        <v>1286</v>
      </c>
      <c r="C10" s="843"/>
      <c r="D10" s="855" t="s">
        <v>1286</v>
      </c>
      <c r="E10" s="843"/>
      <c r="F10" s="856" t="s">
        <v>1259</v>
      </c>
      <c r="G10" s="857"/>
      <c r="H10" s="858"/>
    </row>
    <row r="11" spans="1:9">
      <c r="A11" s="350" t="s">
        <v>1204</v>
      </c>
      <c r="B11" s="351"/>
      <c r="C11" s="352" t="s">
        <v>1205</v>
      </c>
      <c r="D11" s="352"/>
      <c r="E11" s="352" t="s">
        <v>1253</v>
      </c>
      <c r="F11" s="350"/>
      <c r="G11" s="353" t="s">
        <v>1328</v>
      </c>
      <c r="H11" s="354"/>
    </row>
    <row r="12" spans="1:9">
      <c r="A12" s="330"/>
      <c r="B12" s="330"/>
      <c r="C12" s="330"/>
      <c r="D12" s="355"/>
      <c r="E12" s="262" t="s">
        <v>1254</v>
      </c>
      <c r="F12" s="330"/>
      <c r="G12" s="828"/>
      <c r="H12" s="828"/>
    </row>
    <row r="13" spans="1:9">
      <c r="A13" s="356"/>
      <c r="B13" s="330"/>
      <c r="C13" s="330"/>
      <c r="D13" s="355"/>
      <c r="E13" s="330"/>
      <c r="F13" s="829" t="s">
        <v>1417</v>
      </c>
      <c r="G13" s="829"/>
      <c r="H13" s="829"/>
    </row>
    <row r="14" spans="1:9">
      <c r="A14" s="771" t="s">
        <v>1397</v>
      </c>
      <c r="B14" s="830"/>
      <c r="C14" s="830"/>
      <c r="D14" s="830"/>
      <c r="E14" s="830"/>
      <c r="F14" s="830"/>
      <c r="G14" s="830"/>
      <c r="H14" s="830"/>
    </row>
    <row r="15" spans="1:9">
      <c r="A15" s="831" t="s">
        <v>1398</v>
      </c>
      <c r="B15" s="831"/>
      <c r="C15" s="831"/>
      <c r="D15" s="831"/>
      <c r="E15" s="831"/>
      <c r="F15" s="831"/>
      <c r="G15" s="831"/>
      <c r="H15" s="831"/>
    </row>
    <row r="16" spans="1:9">
      <c r="A16" s="832" t="s">
        <v>1399</v>
      </c>
      <c r="B16" s="832"/>
      <c r="C16" s="832"/>
      <c r="D16" s="832"/>
      <c r="E16" s="832"/>
      <c r="F16" s="832"/>
      <c r="G16" s="832"/>
      <c r="H16" s="832"/>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FF7B4AFC-F251-437A-96F4-32F3B35BA369}"/>
    <hyperlink ref="I2" location="預告統計資料發布時間表!A1" display="回發布時間表" xr:uid="{D5BDBC9B-5ED7-4693-B4BA-517B8763A1F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7"/>
  <sheetViews>
    <sheetView workbookViewId="0">
      <selection activeCell="A12" sqref="A12"/>
    </sheetView>
  </sheetViews>
  <sheetFormatPr defaultColWidth="9" defaultRowHeight="16.5"/>
  <cols>
    <col min="1" max="1" width="93.625" customWidth="1"/>
  </cols>
  <sheetData>
    <row r="1" spans="1:2" ht="19.5">
      <c r="A1" s="12" t="s">
        <v>708</v>
      </c>
      <c r="B1" s="1" t="s">
        <v>671</v>
      </c>
    </row>
    <row r="2" spans="1:2" ht="19.5">
      <c r="A2" s="13" t="s">
        <v>672</v>
      </c>
    </row>
    <row r="3" spans="1:2" ht="19.5">
      <c r="A3" s="13" t="s">
        <v>709</v>
      </c>
    </row>
    <row r="4" spans="1:2" ht="19.5">
      <c r="A4" s="14" t="s">
        <v>1</v>
      </c>
    </row>
    <row r="5" spans="1:2" ht="19.5">
      <c r="A5" s="9" t="s">
        <v>710</v>
      </c>
    </row>
    <row r="6" spans="1:2" ht="19.5">
      <c r="A6" s="9" t="s">
        <v>711</v>
      </c>
    </row>
    <row r="7" spans="1:2" ht="19.5">
      <c r="A7" s="24" t="s">
        <v>592</v>
      </c>
    </row>
    <row r="8" spans="1:2" ht="19.5">
      <c r="A8" s="24" t="s">
        <v>593</v>
      </c>
    </row>
    <row r="9" spans="1:2" ht="19.5">
      <c r="A9" s="24" t="s">
        <v>594</v>
      </c>
    </row>
    <row r="10" spans="1:2" ht="19.5">
      <c r="A10" s="14" t="s">
        <v>2</v>
      </c>
    </row>
    <row r="11" spans="1:2" ht="19.5">
      <c r="A11" s="9" t="s">
        <v>595</v>
      </c>
    </row>
    <row r="12" spans="1:2" ht="78">
      <c r="A12" s="10" t="s">
        <v>940</v>
      </c>
    </row>
    <row r="13" spans="1:2" ht="19.5">
      <c r="A13" s="14" t="s">
        <v>4</v>
      </c>
    </row>
    <row r="14" spans="1:2" ht="75">
      <c r="A14" s="17" t="s">
        <v>712</v>
      </c>
    </row>
    <row r="15" spans="1:2" ht="19.5">
      <c r="A15" s="10" t="s">
        <v>676</v>
      </c>
    </row>
    <row r="16" spans="1:2" ht="19.5">
      <c r="A16" s="9" t="s">
        <v>5</v>
      </c>
    </row>
    <row r="17" spans="1:1" ht="39">
      <c r="A17" s="10" t="s">
        <v>713</v>
      </c>
    </row>
    <row r="18" spans="1:1" ht="39">
      <c r="A18" s="10" t="s">
        <v>714</v>
      </c>
    </row>
    <row r="19" spans="1:1" ht="19.5">
      <c r="A19" s="9" t="s">
        <v>715</v>
      </c>
    </row>
    <row r="20" spans="1:1" ht="19.5">
      <c r="A20" s="9" t="s">
        <v>716</v>
      </c>
    </row>
    <row r="21" spans="1:1" ht="19.5">
      <c r="A21" s="9" t="s">
        <v>717</v>
      </c>
    </row>
    <row r="22" spans="1:1" ht="19.5">
      <c r="A22" s="9" t="s">
        <v>718</v>
      </c>
    </row>
    <row r="23" spans="1:1" ht="19.5">
      <c r="A23" s="9" t="s">
        <v>719</v>
      </c>
    </row>
    <row r="24" spans="1:1" ht="19.5">
      <c r="A24" s="9" t="s">
        <v>720</v>
      </c>
    </row>
    <row r="25" spans="1:1" ht="19.5">
      <c r="A25" s="10" t="s">
        <v>721</v>
      </c>
    </row>
    <row r="26" spans="1:1" ht="39">
      <c r="A26" s="33" t="s">
        <v>722</v>
      </c>
    </row>
    <row r="27" spans="1:1" ht="19.5">
      <c r="A27" s="33" t="s">
        <v>723</v>
      </c>
    </row>
    <row r="28" spans="1:1" ht="19.5">
      <c r="A28" s="33" t="s">
        <v>832</v>
      </c>
    </row>
    <row r="29" spans="1:1" ht="19.5">
      <c r="A29" s="33" t="s">
        <v>7</v>
      </c>
    </row>
    <row r="30" spans="1:1" ht="19.5">
      <c r="A30" s="27" t="s">
        <v>8</v>
      </c>
    </row>
    <row r="31" spans="1:1" ht="39">
      <c r="A31" s="33" t="s">
        <v>724</v>
      </c>
    </row>
    <row r="32" spans="1:1" ht="39">
      <c r="A32" s="33" t="s">
        <v>725</v>
      </c>
    </row>
    <row r="33" spans="1:1" ht="19.5">
      <c r="A33" s="27" t="s">
        <v>9</v>
      </c>
    </row>
    <row r="34" spans="1:1" ht="39">
      <c r="A34" s="33" t="s">
        <v>726</v>
      </c>
    </row>
    <row r="35" spans="1:1" ht="19.5">
      <c r="A35" s="33" t="s">
        <v>727</v>
      </c>
    </row>
    <row r="36" spans="1:1" ht="39">
      <c r="A36" s="25" t="s">
        <v>728</v>
      </c>
    </row>
    <row r="37" spans="1:1" ht="20.25" thickBot="1">
      <c r="A37" s="16" t="s">
        <v>10</v>
      </c>
    </row>
  </sheetData>
  <phoneticPr fontId="14"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0678C-70CC-4A40-991C-5C034A214EBF}">
  <dimension ref="A1:I16"/>
  <sheetViews>
    <sheetView workbookViewId="0">
      <selection activeCell="I2" sqref="I2"/>
    </sheetView>
  </sheetViews>
  <sheetFormatPr defaultRowHeight="16.5"/>
  <cols>
    <col min="5" max="5" width="18.125" customWidth="1"/>
    <col min="8" max="8" width="37.875" customWidth="1"/>
  </cols>
  <sheetData>
    <row r="1" spans="1:9" ht="19.5">
      <c r="A1" s="357" t="s">
        <v>1403</v>
      </c>
      <c r="B1" s="323"/>
      <c r="C1" s="324"/>
      <c r="D1" s="323"/>
      <c r="E1" s="324"/>
      <c r="F1" s="328" t="s">
        <v>1404</v>
      </c>
      <c r="G1" s="833" t="s">
        <v>1305</v>
      </c>
      <c r="H1" s="834"/>
      <c r="I1" s="324"/>
    </row>
    <row r="2" spans="1:9" ht="19.5">
      <c r="A2" s="328" t="s">
        <v>1405</v>
      </c>
      <c r="B2" s="327" t="s">
        <v>1406</v>
      </c>
      <c r="C2" s="324"/>
      <c r="D2" s="326"/>
      <c r="E2" s="327"/>
      <c r="F2" s="328" t="s">
        <v>1407</v>
      </c>
      <c r="G2" s="817" t="s">
        <v>1408</v>
      </c>
      <c r="H2" s="817"/>
      <c r="I2" s="304" t="s">
        <v>13</v>
      </c>
    </row>
    <row r="3" spans="1:9" ht="21">
      <c r="A3" s="835" t="s">
        <v>1409</v>
      </c>
      <c r="B3" s="836"/>
      <c r="C3" s="836"/>
      <c r="D3" s="836"/>
      <c r="E3" s="836"/>
      <c r="F3" s="836"/>
      <c r="G3" s="836"/>
      <c r="H3" s="836"/>
      <c r="I3" s="329"/>
    </row>
    <row r="4" spans="1:9" ht="20.25" thickBot="1">
      <c r="A4" s="837" t="s">
        <v>1721</v>
      </c>
      <c r="B4" s="838"/>
      <c r="C4" s="838"/>
      <c r="D4" s="838"/>
      <c r="E4" s="838"/>
      <c r="F4" s="838"/>
      <c r="G4" s="838"/>
      <c r="H4" s="838"/>
      <c r="I4" s="330"/>
    </row>
    <row r="5" spans="1:9">
      <c r="A5" s="839" t="s">
        <v>1410</v>
      </c>
      <c r="B5" s="840" t="s">
        <v>1411</v>
      </c>
      <c r="C5" s="841"/>
      <c r="D5" s="844" t="s">
        <v>1345</v>
      </c>
      <c r="E5" s="841"/>
      <c r="F5" s="844" t="s">
        <v>1346</v>
      </c>
      <c r="G5" s="845"/>
      <c r="H5" s="841"/>
    </row>
    <row r="6" spans="1:9" ht="17.25" thickBot="1">
      <c r="A6" s="821"/>
      <c r="B6" s="842"/>
      <c r="C6" s="843"/>
      <c r="D6" s="842"/>
      <c r="E6" s="843"/>
      <c r="F6" s="842"/>
      <c r="G6" s="846"/>
      <c r="H6" s="843"/>
    </row>
    <row r="7" spans="1:9">
      <c r="A7" s="332" t="s">
        <v>1412</v>
      </c>
      <c r="B7" s="847" t="s">
        <v>1286</v>
      </c>
      <c r="C7" s="848"/>
      <c r="D7" s="847" t="s">
        <v>1286</v>
      </c>
      <c r="E7" s="848"/>
      <c r="F7" s="849" t="s">
        <v>1259</v>
      </c>
      <c r="G7" s="850"/>
      <c r="H7" s="851"/>
    </row>
    <row r="8" spans="1:9">
      <c r="A8" s="358" t="s">
        <v>1413</v>
      </c>
      <c r="B8" s="847" t="s">
        <v>1286</v>
      </c>
      <c r="C8" s="848"/>
      <c r="D8" s="847" t="s">
        <v>1286</v>
      </c>
      <c r="E8" s="848"/>
      <c r="F8" s="852" t="s">
        <v>1259</v>
      </c>
      <c r="G8" s="853"/>
      <c r="H8" s="854"/>
    </row>
    <row r="9" spans="1:9">
      <c r="A9" s="358" t="s">
        <v>1414</v>
      </c>
      <c r="B9" s="847" t="s">
        <v>1286</v>
      </c>
      <c r="C9" s="848"/>
      <c r="D9" s="847" t="s">
        <v>1286</v>
      </c>
      <c r="E9" s="848"/>
      <c r="F9" s="852" t="s">
        <v>1259</v>
      </c>
      <c r="G9" s="853"/>
      <c r="H9" s="854"/>
    </row>
    <row r="10" spans="1:9" ht="17.25" thickBot="1">
      <c r="A10" s="359" t="s">
        <v>1415</v>
      </c>
      <c r="B10" s="855" t="s">
        <v>1286</v>
      </c>
      <c r="C10" s="843"/>
      <c r="D10" s="855" t="s">
        <v>1286</v>
      </c>
      <c r="E10" s="843"/>
      <c r="F10" s="856" t="s">
        <v>1259</v>
      </c>
      <c r="G10" s="857"/>
      <c r="H10" s="858"/>
    </row>
    <row r="11" spans="1:9">
      <c r="A11" s="350" t="s">
        <v>1204</v>
      </c>
      <c r="B11" s="351"/>
      <c r="C11" s="352" t="s">
        <v>1205</v>
      </c>
      <c r="D11" s="352"/>
      <c r="E11" s="352" t="s">
        <v>1253</v>
      </c>
      <c r="F11" s="350"/>
      <c r="G11" s="353" t="s">
        <v>1328</v>
      </c>
      <c r="H11" s="354"/>
    </row>
    <row r="12" spans="1:9">
      <c r="A12" s="330"/>
      <c r="B12" s="330"/>
      <c r="C12" s="330"/>
      <c r="D12" s="355"/>
      <c r="E12" s="262" t="s">
        <v>1254</v>
      </c>
      <c r="F12" s="330"/>
      <c r="G12" s="828"/>
      <c r="H12" s="828"/>
    </row>
    <row r="13" spans="1:9">
      <c r="A13" s="356"/>
      <c r="B13" s="330"/>
      <c r="C13" s="330"/>
      <c r="D13" s="355"/>
      <c r="E13" s="330"/>
      <c r="F13" s="829" t="s">
        <v>1417</v>
      </c>
      <c r="G13" s="829"/>
      <c r="H13" s="829"/>
    </row>
    <row r="14" spans="1:9">
      <c r="A14" s="771" t="s">
        <v>1397</v>
      </c>
      <c r="B14" s="830"/>
      <c r="C14" s="830"/>
      <c r="D14" s="830"/>
      <c r="E14" s="830"/>
      <c r="F14" s="830"/>
      <c r="G14" s="830"/>
      <c r="H14" s="830"/>
    </row>
    <row r="15" spans="1:9">
      <c r="A15" s="831" t="s">
        <v>1398</v>
      </c>
      <c r="B15" s="831"/>
      <c r="C15" s="831"/>
      <c r="D15" s="831"/>
      <c r="E15" s="831"/>
      <c r="F15" s="831"/>
      <c r="G15" s="831"/>
      <c r="H15" s="831"/>
    </row>
    <row r="16" spans="1:9">
      <c r="A16" s="832" t="s">
        <v>1399</v>
      </c>
      <c r="B16" s="832"/>
      <c r="C16" s="832"/>
      <c r="D16" s="832"/>
      <c r="E16" s="832"/>
      <c r="F16" s="832"/>
      <c r="G16" s="832"/>
      <c r="H16" s="832"/>
    </row>
  </sheetData>
  <mergeCells count="25">
    <mergeCell ref="G12:H12"/>
    <mergeCell ref="F13:H13"/>
    <mergeCell ref="A14:H14"/>
    <mergeCell ref="A15:H15"/>
    <mergeCell ref="A16:H16"/>
    <mergeCell ref="B9:C9"/>
    <mergeCell ref="D9:E9"/>
    <mergeCell ref="F9:H9"/>
    <mergeCell ref="B10:C10"/>
    <mergeCell ref="D10:E10"/>
    <mergeCell ref="F10:H10"/>
    <mergeCell ref="B7:C7"/>
    <mergeCell ref="D7:E7"/>
    <mergeCell ref="F7:H7"/>
    <mergeCell ref="B8:C8"/>
    <mergeCell ref="D8:E8"/>
    <mergeCell ref="F8:H8"/>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B27145FF-03F2-4DE9-89E3-59D5EBE4ACD1}"/>
    <hyperlink ref="I2" location="預告統計資料發布時間表!A1" display="回發布時間表" xr:uid="{B7921094-C7D9-4D1E-AD23-A5DAEB7B0B1E}"/>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724B-8793-442C-A320-BB2E7807E4FB}">
  <dimension ref="A1:I25"/>
  <sheetViews>
    <sheetView workbookViewId="0">
      <selection sqref="A1:I1048576"/>
    </sheetView>
  </sheetViews>
  <sheetFormatPr defaultRowHeight="16.5"/>
  <cols>
    <col min="1" max="1" width="20.5" customWidth="1"/>
    <col min="5" max="5" width="17.75" customWidth="1"/>
    <col min="8" max="8" width="26.25" customWidth="1"/>
  </cols>
  <sheetData>
    <row r="1" spans="1:9" ht="19.5">
      <c r="A1" s="357" t="s">
        <v>1403</v>
      </c>
      <c r="B1" s="323"/>
      <c r="C1" s="324"/>
      <c r="D1" s="323"/>
      <c r="E1" s="324"/>
      <c r="F1" s="328" t="s">
        <v>1404</v>
      </c>
      <c r="G1" s="833" t="s">
        <v>1305</v>
      </c>
      <c r="H1" s="834"/>
      <c r="I1" s="324"/>
    </row>
    <row r="2" spans="1:9" ht="19.5">
      <c r="A2" s="328" t="s">
        <v>1405</v>
      </c>
      <c r="B2" s="327" t="s">
        <v>1406</v>
      </c>
      <c r="C2" s="324"/>
      <c r="D2" s="326"/>
      <c r="E2" s="327"/>
      <c r="F2" s="328" t="s">
        <v>1407</v>
      </c>
      <c r="G2" s="817" t="s">
        <v>1418</v>
      </c>
      <c r="H2" s="817"/>
      <c r="I2" s="304" t="s">
        <v>13</v>
      </c>
    </row>
    <row r="3" spans="1:9" ht="21">
      <c r="A3" s="859" t="s">
        <v>1419</v>
      </c>
      <c r="B3" s="836"/>
      <c r="C3" s="836"/>
      <c r="D3" s="836"/>
      <c r="E3" s="836"/>
      <c r="F3" s="836"/>
      <c r="G3" s="836"/>
      <c r="H3" s="836"/>
      <c r="I3" s="329"/>
    </row>
    <row r="4" spans="1:9" ht="20.25" thickBot="1">
      <c r="A4" s="837" t="s">
        <v>1430</v>
      </c>
      <c r="B4" s="838"/>
      <c r="C4" s="838"/>
      <c r="D4" s="838"/>
      <c r="E4" s="838"/>
      <c r="F4" s="838"/>
      <c r="G4" s="838"/>
      <c r="H4" s="838"/>
      <c r="I4" s="330"/>
    </row>
    <row r="5" spans="1:9">
      <c r="A5" s="860" t="s">
        <v>1420</v>
      </c>
      <c r="B5" s="844" t="s">
        <v>1421</v>
      </c>
      <c r="C5" s="861"/>
      <c r="D5" s="864" t="s">
        <v>1422</v>
      </c>
      <c r="E5" s="865"/>
      <c r="F5" s="864" t="s">
        <v>1423</v>
      </c>
      <c r="G5" s="868"/>
      <c r="H5" s="869"/>
    </row>
    <row r="6" spans="1:9" ht="17.25" thickBot="1">
      <c r="A6" s="821"/>
      <c r="B6" s="862"/>
      <c r="C6" s="863"/>
      <c r="D6" s="866"/>
      <c r="E6" s="867"/>
      <c r="F6" s="866"/>
      <c r="G6" s="870"/>
      <c r="H6" s="871"/>
    </row>
    <row r="7" spans="1:9">
      <c r="A7" s="872" t="s">
        <v>1424</v>
      </c>
      <c r="B7" s="874">
        <v>10</v>
      </c>
      <c r="C7" s="845"/>
      <c r="D7" s="845">
        <v>0</v>
      </c>
      <c r="E7" s="845"/>
      <c r="F7" s="845">
        <v>0</v>
      </c>
      <c r="G7" s="845"/>
      <c r="H7" s="845"/>
    </row>
    <row r="8" spans="1:9" ht="17.25" thickBot="1">
      <c r="A8" s="873"/>
      <c r="B8" s="875"/>
      <c r="C8" s="705"/>
      <c r="D8" s="705"/>
      <c r="E8" s="705"/>
      <c r="F8" s="705"/>
      <c r="G8" s="705"/>
      <c r="H8" s="705"/>
    </row>
    <row r="9" spans="1:9">
      <c r="A9" s="872" t="s">
        <v>1425</v>
      </c>
      <c r="B9" s="875">
        <v>0</v>
      </c>
      <c r="C9" s="705"/>
      <c r="D9" s="705">
        <v>0</v>
      </c>
      <c r="E9" s="705"/>
      <c r="F9" s="705">
        <v>0</v>
      </c>
      <c r="G9" s="705"/>
      <c r="H9" s="705"/>
    </row>
    <row r="10" spans="1:9" ht="17.25" thickBot="1">
      <c r="A10" s="873"/>
      <c r="B10" s="875"/>
      <c r="C10" s="705"/>
      <c r="D10" s="705"/>
      <c r="E10" s="705"/>
      <c r="F10" s="705"/>
      <c r="G10" s="705"/>
      <c r="H10" s="705"/>
    </row>
    <row r="11" spans="1:9">
      <c r="A11" s="872" t="s">
        <v>1426</v>
      </c>
      <c r="B11" s="875">
        <v>0</v>
      </c>
      <c r="C11" s="705"/>
      <c r="D11" s="705">
        <v>0</v>
      </c>
      <c r="E11" s="705"/>
      <c r="F11" s="705">
        <v>0</v>
      </c>
      <c r="G11" s="705"/>
      <c r="H11" s="705"/>
    </row>
    <row r="12" spans="1:9" ht="17.25" thickBot="1">
      <c r="A12" s="873"/>
      <c r="B12" s="875"/>
      <c r="C12" s="705"/>
      <c r="D12" s="705"/>
      <c r="E12" s="705"/>
      <c r="F12" s="705"/>
      <c r="G12" s="705"/>
      <c r="H12" s="705"/>
    </row>
    <row r="13" spans="1:9">
      <c r="A13" s="872" t="s">
        <v>1427</v>
      </c>
      <c r="B13" s="875">
        <v>0</v>
      </c>
      <c r="C13" s="705"/>
      <c r="D13" s="705">
        <v>0</v>
      </c>
      <c r="E13" s="705"/>
      <c r="F13" s="705">
        <v>0</v>
      </c>
      <c r="G13" s="705"/>
      <c r="H13" s="705"/>
    </row>
    <row r="14" spans="1:9" ht="17.25" thickBot="1">
      <c r="A14" s="873"/>
      <c r="B14" s="875"/>
      <c r="C14" s="705"/>
      <c r="D14" s="705"/>
      <c r="E14" s="705"/>
      <c r="F14" s="705"/>
      <c r="G14" s="705"/>
      <c r="H14" s="705"/>
    </row>
    <row r="15" spans="1:9">
      <c r="A15" s="872" t="s">
        <v>1428</v>
      </c>
      <c r="B15" s="875">
        <v>53</v>
      </c>
      <c r="C15" s="705"/>
      <c r="D15" s="705">
        <v>1</v>
      </c>
      <c r="E15" s="705"/>
      <c r="F15" s="705">
        <v>1</v>
      </c>
      <c r="G15" s="705"/>
      <c r="H15" s="705"/>
    </row>
    <row r="16" spans="1:9" ht="17.25" thickBot="1">
      <c r="A16" s="873"/>
      <c r="B16" s="875"/>
      <c r="C16" s="705"/>
      <c r="D16" s="705"/>
      <c r="E16" s="705"/>
      <c r="F16" s="705"/>
      <c r="G16" s="705"/>
      <c r="H16" s="705"/>
    </row>
    <row r="17" spans="1:8">
      <c r="A17" s="872" t="s">
        <v>1429</v>
      </c>
      <c r="B17" s="875">
        <v>0</v>
      </c>
      <c r="C17" s="705"/>
      <c r="D17" s="705">
        <v>0</v>
      </c>
      <c r="E17" s="705"/>
      <c r="F17" s="705">
        <v>0</v>
      </c>
      <c r="G17" s="705"/>
      <c r="H17" s="705"/>
    </row>
    <row r="18" spans="1:8" ht="17.25" thickBot="1">
      <c r="A18" s="873"/>
      <c r="B18" s="876"/>
      <c r="C18" s="846"/>
      <c r="D18" s="846"/>
      <c r="E18" s="846"/>
      <c r="F18" s="846"/>
      <c r="G18" s="846"/>
      <c r="H18" s="846"/>
    </row>
    <row r="20" spans="1:8">
      <c r="A20" s="350" t="s">
        <v>1204</v>
      </c>
      <c r="B20" s="351"/>
      <c r="C20" s="352" t="s">
        <v>1205</v>
      </c>
      <c r="D20" s="352"/>
      <c r="E20" s="352" t="s">
        <v>1253</v>
      </c>
      <c r="F20" s="350"/>
      <c r="G20" s="353" t="s">
        <v>1328</v>
      </c>
      <c r="H20" s="354"/>
    </row>
    <row r="21" spans="1:8">
      <c r="A21" s="330"/>
      <c r="B21" s="330"/>
      <c r="C21" s="330"/>
      <c r="D21" s="355"/>
      <c r="E21" s="262" t="s">
        <v>1254</v>
      </c>
      <c r="F21" s="330"/>
      <c r="G21" s="828"/>
      <c r="H21" s="828"/>
    </row>
    <row r="22" spans="1:8">
      <c r="A22" s="356"/>
      <c r="B22" s="330"/>
      <c r="C22" s="330"/>
      <c r="D22" s="355"/>
      <c r="E22" s="330"/>
      <c r="F22" s="829" t="s">
        <v>1417</v>
      </c>
      <c r="G22" s="829"/>
      <c r="H22" s="829"/>
    </row>
    <row r="23" spans="1:8">
      <c r="A23" s="771" t="s">
        <v>1397</v>
      </c>
      <c r="B23" s="830"/>
      <c r="C23" s="830"/>
      <c r="D23" s="830"/>
      <c r="E23" s="830"/>
      <c r="F23" s="830"/>
      <c r="G23" s="830"/>
      <c r="H23" s="830"/>
    </row>
    <row r="24" spans="1:8">
      <c r="A24" s="831" t="s">
        <v>1398</v>
      </c>
      <c r="B24" s="831"/>
      <c r="C24" s="831"/>
      <c r="D24" s="831"/>
      <c r="E24" s="831"/>
      <c r="F24" s="831"/>
      <c r="G24" s="831"/>
      <c r="H24" s="831"/>
    </row>
    <row r="25" spans="1:8">
      <c r="A25" s="832" t="s">
        <v>1399</v>
      </c>
      <c r="B25" s="832"/>
      <c r="C25" s="832"/>
      <c r="D25" s="832"/>
      <c r="E25" s="832"/>
      <c r="F25" s="832"/>
      <c r="G25" s="832"/>
      <c r="H25" s="832"/>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1E72D7C9-3F4C-4321-8F2A-5040129E6A50}"/>
    <hyperlink ref="I2" location="預告統計資料發布時間表!A1" display="回發布時間表" xr:uid="{39418F05-9FEF-4213-9E58-703C59D3504E}"/>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970E-BF08-4820-BE3A-ED8C65BEC8ED}">
  <dimension ref="A1:I25"/>
  <sheetViews>
    <sheetView workbookViewId="0">
      <selection activeCell="I2" sqref="I2"/>
    </sheetView>
  </sheetViews>
  <sheetFormatPr defaultRowHeight="16.5"/>
  <cols>
    <col min="1" max="1" width="20.5" customWidth="1"/>
    <col min="5" max="5" width="17.75" customWidth="1"/>
    <col min="8" max="8" width="26.25" customWidth="1"/>
  </cols>
  <sheetData>
    <row r="1" spans="1:9" ht="19.5">
      <c r="A1" s="357" t="s">
        <v>1403</v>
      </c>
      <c r="B1" s="323"/>
      <c r="C1" s="324"/>
      <c r="D1" s="323"/>
      <c r="E1" s="324"/>
      <c r="F1" s="328" t="s">
        <v>1404</v>
      </c>
      <c r="G1" s="833" t="s">
        <v>1305</v>
      </c>
      <c r="H1" s="834"/>
      <c r="I1" s="324"/>
    </row>
    <row r="2" spans="1:9" ht="19.5">
      <c r="A2" s="328" t="s">
        <v>1405</v>
      </c>
      <c r="B2" s="327" t="s">
        <v>1406</v>
      </c>
      <c r="C2" s="324"/>
      <c r="D2" s="326"/>
      <c r="E2" s="327"/>
      <c r="F2" s="328" t="s">
        <v>1407</v>
      </c>
      <c r="G2" s="817" t="s">
        <v>1418</v>
      </c>
      <c r="H2" s="817"/>
      <c r="I2" s="304" t="s">
        <v>13</v>
      </c>
    </row>
    <row r="3" spans="1:9" ht="21">
      <c r="A3" s="859" t="s">
        <v>1419</v>
      </c>
      <c r="B3" s="836"/>
      <c r="C3" s="836"/>
      <c r="D3" s="836"/>
      <c r="E3" s="836"/>
      <c r="F3" s="836"/>
      <c r="G3" s="836"/>
      <c r="H3" s="836"/>
      <c r="I3" s="329"/>
    </row>
    <row r="4" spans="1:9" ht="20.25" thickBot="1">
      <c r="A4" s="837" t="s">
        <v>1722</v>
      </c>
      <c r="B4" s="838"/>
      <c r="C4" s="838"/>
      <c r="D4" s="838"/>
      <c r="E4" s="838"/>
      <c r="F4" s="838"/>
      <c r="G4" s="838"/>
      <c r="H4" s="838"/>
      <c r="I4" s="330"/>
    </row>
    <row r="5" spans="1:9">
      <c r="A5" s="860" t="s">
        <v>1420</v>
      </c>
      <c r="B5" s="844" t="s">
        <v>1421</v>
      </c>
      <c r="C5" s="861"/>
      <c r="D5" s="864" t="s">
        <v>1422</v>
      </c>
      <c r="E5" s="865"/>
      <c r="F5" s="864" t="s">
        <v>1423</v>
      </c>
      <c r="G5" s="868"/>
      <c r="H5" s="869"/>
    </row>
    <row r="6" spans="1:9" ht="17.25" thickBot="1">
      <c r="A6" s="821"/>
      <c r="B6" s="862"/>
      <c r="C6" s="863"/>
      <c r="D6" s="866"/>
      <c r="E6" s="867"/>
      <c r="F6" s="866"/>
      <c r="G6" s="870"/>
      <c r="H6" s="871"/>
    </row>
    <row r="7" spans="1:9">
      <c r="A7" s="872" t="s">
        <v>1424</v>
      </c>
      <c r="B7" s="874">
        <v>10</v>
      </c>
      <c r="C7" s="845"/>
      <c r="D7" s="845">
        <v>0</v>
      </c>
      <c r="E7" s="845"/>
      <c r="F7" s="845">
        <v>0</v>
      </c>
      <c r="G7" s="845"/>
      <c r="H7" s="845"/>
    </row>
    <row r="8" spans="1:9" ht="17.25" thickBot="1">
      <c r="A8" s="873"/>
      <c r="B8" s="875"/>
      <c r="C8" s="705"/>
      <c r="D8" s="705"/>
      <c r="E8" s="705"/>
      <c r="F8" s="705"/>
      <c r="G8" s="705"/>
      <c r="H8" s="705"/>
    </row>
    <row r="9" spans="1:9">
      <c r="A9" s="872" t="s">
        <v>1425</v>
      </c>
      <c r="B9" s="875">
        <v>0</v>
      </c>
      <c r="C9" s="705"/>
      <c r="D9" s="705">
        <v>0</v>
      </c>
      <c r="E9" s="705"/>
      <c r="F9" s="705">
        <v>0</v>
      </c>
      <c r="G9" s="705"/>
      <c r="H9" s="705"/>
    </row>
    <row r="10" spans="1:9" ht="17.25" thickBot="1">
      <c r="A10" s="873"/>
      <c r="B10" s="875"/>
      <c r="C10" s="705"/>
      <c r="D10" s="705"/>
      <c r="E10" s="705"/>
      <c r="F10" s="705"/>
      <c r="G10" s="705"/>
      <c r="H10" s="705"/>
    </row>
    <row r="11" spans="1:9">
      <c r="A11" s="872" t="s">
        <v>1426</v>
      </c>
      <c r="B11" s="875">
        <v>0</v>
      </c>
      <c r="C11" s="705"/>
      <c r="D11" s="705">
        <v>0</v>
      </c>
      <c r="E11" s="705"/>
      <c r="F11" s="705">
        <v>0</v>
      </c>
      <c r="G11" s="705"/>
      <c r="H11" s="705"/>
    </row>
    <row r="12" spans="1:9" ht="17.25" thickBot="1">
      <c r="A12" s="873"/>
      <c r="B12" s="875"/>
      <c r="C12" s="705"/>
      <c r="D12" s="705"/>
      <c r="E12" s="705"/>
      <c r="F12" s="705"/>
      <c r="G12" s="705"/>
      <c r="H12" s="705"/>
    </row>
    <row r="13" spans="1:9">
      <c r="A13" s="872" t="s">
        <v>1427</v>
      </c>
      <c r="B13" s="875">
        <v>0</v>
      </c>
      <c r="C13" s="705"/>
      <c r="D13" s="705">
        <v>0</v>
      </c>
      <c r="E13" s="705"/>
      <c r="F13" s="705">
        <v>0</v>
      </c>
      <c r="G13" s="705"/>
      <c r="H13" s="705"/>
    </row>
    <row r="14" spans="1:9" ht="17.25" thickBot="1">
      <c r="A14" s="873"/>
      <c r="B14" s="875"/>
      <c r="C14" s="705"/>
      <c r="D14" s="705"/>
      <c r="E14" s="705"/>
      <c r="F14" s="705"/>
      <c r="G14" s="705"/>
      <c r="H14" s="705"/>
    </row>
    <row r="15" spans="1:9">
      <c r="A15" s="872" t="s">
        <v>1428</v>
      </c>
      <c r="B15" s="875">
        <v>53</v>
      </c>
      <c r="C15" s="705"/>
      <c r="D15" s="705">
        <v>1</v>
      </c>
      <c r="E15" s="705"/>
      <c r="F15" s="705">
        <v>1</v>
      </c>
      <c r="G15" s="705"/>
      <c r="H15" s="705"/>
    </row>
    <row r="16" spans="1:9" ht="17.25" thickBot="1">
      <c r="A16" s="873"/>
      <c r="B16" s="875"/>
      <c r="C16" s="705"/>
      <c r="D16" s="705"/>
      <c r="E16" s="705"/>
      <c r="F16" s="705"/>
      <c r="G16" s="705"/>
      <c r="H16" s="705"/>
    </row>
    <row r="17" spans="1:8">
      <c r="A17" s="872" t="s">
        <v>1429</v>
      </c>
      <c r="B17" s="875">
        <v>0</v>
      </c>
      <c r="C17" s="705"/>
      <c r="D17" s="705">
        <v>0</v>
      </c>
      <c r="E17" s="705"/>
      <c r="F17" s="705">
        <v>0</v>
      </c>
      <c r="G17" s="705"/>
      <c r="H17" s="705"/>
    </row>
    <row r="18" spans="1:8" ht="17.25" thickBot="1">
      <c r="A18" s="873"/>
      <c r="B18" s="876"/>
      <c r="C18" s="846"/>
      <c r="D18" s="846"/>
      <c r="E18" s="846"/>
      <c r="F18" s="846"/>
      <c r="G18" s="846"/>
      <c r="H18" s="846"/>
    </row>
    <row r="20" spans="1:8">
      <c r="A20" s="350" t="s">
        <v>1204</v>
      </c>
      <c r="B20" s="351"/>
      <c r="C20" s="352" t="s">
        <v>1205</v>
      </c>
      <c r="D20" s="352"/>
      <c r="E20" s="352" t="s">
        <v>1253</v>
      </c>
      <c r="F20" s="350"/>
      <c r="G20" s="353" t="s">
        <v>1328</v>
      </c>
      <c r="H20" s="354"/>
    </row>
    <row r="21" spans="1:8">
      <c r="A21" s="330"/>
      <c r="B21" s="330"/>
      <c r="C21" s="330"/>
      <c r="D21" s="355"/>
      <c r="E21" s="262" t="s">
        <v>1254</v>
      </c>
      <c r="F21" s="330"/>
      <c r="G21" s="828"/>
      <c r="H21" s="828"/>
    </row>
    <row r="22" spans="1:8">
      <c r="A22" s="356"/>
      <c r="B22" s="330"/>
      <c r="C22" s="330"/>
      <c r="D22" s="355"/>
      <c r="E22" s="330"/>
      <c r="F22" s="829" t="s">
        <v>1723</v>
      </c>
      <c r="G22" s="829"/>
      <c r="H22" s="829"/>
    </row>
    <row r="23" spans="1:8">
      <c r="A23" s="771" t="s">
        <v>1397</v>
      </c>
      <c r="B23" s="830"/>
      <c r="C23" s="830"/>
      <c r="D23" s="830"/>
      <c r="E23" s="830"/>
      <c r="F23" s="830"/>
      <c r="G23" s="830"/>
      <c r="H23" s="830"/>
    </row>
    <row r="24" spans="1:8">
      <c r="A24" s="831" t="s">
        <v>1398</v>
      </c>
      <c r="B24" s="831"/>
      <c r="C24" s="831"/>
      <c r="D24" s="831"/>
      <c r="E24" s="831"/>
      <c r="F24" s="831"/>
      <c r="G24" s="831"/>
      <c r="H24" s="831"/>
    </row>
    <row r="25" spans="1:8">
      <c r="A25" s="832" t="s">
        <v>1399</v>
      </c>
      <c r="B25" s="832"/>
      <c r="C25" s="832"/>
      <c r="D25" s="832"/>
      <c r="E25" s="832"/>
      <c r="F25" s="832"/>
      <c r="G25" s="832"/>
      <c r="H25" s="832"/>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G1:H1"/>
    <mergeCell ref="G2:H2"/>
    <mergeCell ref="A3:H3"/>
    <mergeCell ref="A4:H4"/>
    <mergeCell ref="A5:A6"/>
    <mergeCell ref="B5:C6"/>
    <mergeCell ref="D5:E6"/>
    <mergeCell ref="F5:H6"/>
  </mergeCells>
  <phoneticPr fontId="14" type="noConversion"/>
  <hyperlinks>
    <hyperlink ref="I1" location="預告統計資料發布時間表!A1" display="回發布時間表" xr:uid="{86CCF0C9-DC13-4415-B769-A31590AE7E0C}"/>
    <hyperlink ref="I2" location="預告統計資料發布時間表!A1" display="回發布時間表" xr:uid="{9790F80B-AE8A-48FB-84F1-46D23A52C776}"/>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5B6B-9C92-4862-8757-A8B66078800C}">
  <dimension ref="A1:AI42"/>
  <sheetViews>
    <sheetView topLeftCell="Q2" zoomScale="80" zoomScaleNormal="80" workbookViewId="0">
      <selection activeCell="AI2" sqref="AI2"/>
    </sheetView>
  </sheetViews>
  <sheetFormatPr defaultRowHeight="16.5"/>
  <cols>
    <col min="1" max="1" width="58.375" customWidth="1"/>
    <col min="2" max="2" width="30.125" bestFit="1" customWidth="1"/>
    <col min="3" max="3" width="22.5" bestFit="1" customWidth="1"/>
    <col min="4" max="5" width="10.125" bestFit="1" customWidth="1"/>
    <col min="6" max="7" width="31.62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625" bestFit="1" customWidth="1"/>
    <col min="24" max="24" width="64.5" customWidth="1"/>
    <col min="25" max="25" width="19.25" customWidth="1"/>
    <col min="26" max="26" width="11.75" customWidth="1"/>
    <col min="27" max="27" width="14.875" bestFit="1" customWidth="1"/>
    <col min="28" max="30" width="12.5" bestFit="1" customWidth="1"/>
    <col min="31" max="31" width="13.25" bestFit="1" customWidth="1"/>
    <col min="32" max="32" width="5.125" customWidth="1"/>
  </cols>
  <sheetData>
    <row r="1" spans="1:35" ht="20.25" thickBot="1">
      <c r="M1" s="360" t="s">
        <v>1431</v>
      </c>
      <c r="N1" s="297"/>
      <c r="O1" s="297"/>
      <c r="P1" s="297"/>
      <c r="Q1" s="297"/>
      <c r="R1" s="297"/>
      <c r="S1" s="297"/>
      <c r="T1" s="297"/>
      <c r="U1" s="360" t="s">
        <v>1093</v>
      </c>
      <c r="V1" s="361" t="s">
        <v>1432</v>
      </c>
      <c r="W1" s="362"/>
      <c r="X1" s="360" t="s">
        <v>1433</v>
      </c>
      <c r="Y1" s="297"/>
      <c r="Z1" s="297"/>
      <c r="AA1" s="297"/>
      <c r="AB1" s="297"/>
      <c r="AC1" s="297"/>
      <c r="AD1" s="297"/>
      <c r="AE1" s="363" t="s">
        <v>1093</v>
      </c>
      <c r="AF1" s="877" t="s">
        <v>1265</v>
      </c>
      <c r="AG1" s="878"/>
      <c r="AH1" s="297"/>
      <c r="AI1" s="362"/>
    </row>
    <row r="2" spans="1:35" ht="20.25" thickBot="1">
      <c r="M2" s="360" t="s">
        <v>1434</v>
      </c>
      <c r="N2" s="364" t="s">
        <v>1435</v>
      </c>
      <c r="O2" s="364" t="s">
        <v>1435</v>
      </c>
      <c r="P2" s="364"/>
      <c r="Q2" s="364"/>
      <c r="R2" s="364"/>
      <c r="S2" s="364"/>
      <c r="T2" s="364"/>
      <c r="U2" s="360" t="s">
        <v>1340</v>
      </c>
      <c r="V2" s="361" t="s">
        <v>1436</v>
      </c>
      <c r="W2" s="362"/>
      <c r="X2" s="360" t="s">
        <v>1437</v>
      </c>
      <c r="Y2" s="297" t="s">
        <v>1435</v>
      </c>
      <c r="Z2" s="297"/>
      <c r="AA2" s="364"/>
      <c r="AB2" s="364"/>
      <c r="AC2" s="364"/>
      <c r="AD2" s="364"/>
      <c r="AE2" s="360" t="s">
        <v>1340</v>
      </c>
      <c r="AF2" s="879" t="s">
        <v>1436</v>
      </c>
      <c r="AG2" s="880"/>
      <c r="AH2" s="297"/>
      <c r="AI2" s="365" t="s">
        <v>1306</v>
      </c>
    </row>
    <row r="3" spans="1:35" ht="39" thickBot="1">
      <c r="M3" s="881" t="s">
        <v>1438</v>
      </c>
      <c r="N3" s="881"/>
      <c r="O3" s="881"/>
      <c r="P3" s="881"/>
      <c r="Q3" s="881"/>
      <c r="R3" s="881"/>
      <c r="S3" s="881"/>
      <c r="T3" s="881"/>
      <c r="U3" s="881"/>
      <c r="V3" s="881"/>
      <c r="W3" s="366"/>
      <c r="X3" s="881" t="s">
        <v>1439</v>
      </c>
      <c r="Y3" s="881"/>
      <c r="Z3" s="881"/>
      <c r="AA3" s="881"/>
      <c r="AB3" s="881"/>
      <c r="AC3" s="881"/>
      <c r="AD3" s="881"/>
      <c r="AE3" s="881"/>
      <c r="AF3" s="881"/>
      <c r="AG3" s="881"/>
      <c r="AH3" s="297"/>
      <c r="AI3" s="366"/>
    </row>
    <row r="4" spans="1:35" ht="21.75" thickBot="1">
      <c r="M4" s="367" t="s">
        <v>1440</v>
      </c>
      <c r="N4" s="882" t="s">
        <v>1518</v>
      </c>
      <c r="O4" s="883"/>
      <c r="P4" s="883"/>
      <c r="Q4" s="883"/>
      <c r="R4" s="883"/>
      <c r="S4" s="883"/>
      <c r="T4" s="883"/>
      <c r="U4" s="368"/>
      <c r="V4" s="369" t="s">
        <v>1441</v>
      </c>
      <c r="W4" s="366"/>
      <c r="X4" s="370" t="s">
        <v>1442</v>
      </c>
      <c r="Y4" s="884" t="s">
        <v>1517</v>
      </c>
      <c r="Z4" s="885"/>
      <c r="AA4" s="885"/>
      <c r="AB4" s="885"/>
      <c r="AC4" s="885"/>
      <c r="AD4" s="885"/>
      <c r="AE4" s="885"/>
      <c r="AF4" s="886" t="s">
        <v>1443</v>
      </c>
      <c r="AG4" s="887"/>
      <c r="AH4" s="297"/>
      <c r="AI4" s="366"/>
    </row>
    <row r="5" spans="1:35" ht="20.25" thickBot="1">
      <c r="A5" s="360" t="s">
        <v>1433</v>
      </c>
      <c r="B5" s="371"/>
      <c r="C5" s="297"/>
      <c r="D5" s="297"/>
      <c r="E5" s="297"/>
      <c r="F5" s="297"/>
      <c r="G5" s="297"/>
      <c r="H5" s="297"/>
      <c r="I5" s="360" t="s">
        <v>1093</v>
      </c>
      <c r="J5" s="891" t="s">
        <v>1444</v>
      </c>
      <c r="K5" s="892"/>
      <c r="L5" s="297"/>
      <c r="M5" s="899" t="s">
        <v>1445</v>
      </c>
      <c r="N5" s="902" t="s">
        <v>1446</v>
      </c>
      <c r="O5" s="903"/>
      <c r="P5" s="903"/>
      <c r="Q5" s="903"/>
      <c r="R5" s="903"/>
      <c r="S5" s="903"/>
      <c r="T5" s="903"/>
      <c r="U5" s="903"/>
      <c r="V5" s="903"/>
      <c r="W5" s="366"/>
      <c r="X5" s="904" t="s">
        <v>1447</v>
      </c>
      <c r="Y5" s="906" t="s">
        <v>1448</v>
      </c>
      <c r="Z5" s="888"/>
      <c r="AA5" s="888"/>
      <c r="AB5" s="907" t="s">
        <v>1449</v>
      </c>
      <c r="AC5" s="889"/>
      <c r="AD5" s="889"/>
      <c r="AE5" s="888" t="s">
        <v>1450</v>
      </c>
      <c r="AF5" s="889"/>
      <c r="AG5" s="890"/>
      <c r="AH5" s="297"/>
      <c r="AI5" s="366"/>
    </row>
    <row r="6" spans="1:35" ht="20.25" thickBot="1">
      <c r="A6" s="360" t="s">
        <v>1437</v>
      </c>
      <c r="B6" s="372" t="s">
        <v>1435</v>
      </c>
      <c r="C6" s="373"/>
      <c r="D6" s="364"/>
      <c r="E6" s="364"/>
      <c r="F6" s="364"/>
      <c r="G6" s="364"/>
      <c r="H6" s="364"/>
      <c r="I6" s="360" t="s">
        <v>1309</v>
      </c>
      <c r="J6" s="891" t="s">
        <v>1436</v>
      </c>
      <c r="K6" s="892"/>
      <c r="L6" s="297"/>
      <c r="M6" s="900"/>
      <c r="N6" s="893" t="s">
        <v>1451</v>
      </c>
      <c r="O6" s="702" t="s">
        <v>1452</v>
      </c>
      <c r="P6" s="895"/>
      <c r="Q6" s="895"/>
      <c r="R6" s="895"/>
      <c r="S6" s="895"/>
      <c r="T6" s="896" t="s">
        <v>1453</v>
      </c>
      <c r="U6" s="895"/>
      <c r="V6" s="897"/>
      <c r="W6" s="366"/>
      <c r="X6" s="905"/>
      <c r="Y6" s="374" t="s">
        <v>1285</v>
      </c>
      <c r="Z6" s="375" t="s">
        <v>1454</v>
      </c>
      <c r="AA6" s="375" t="s">
        <v>1455</v>
      </c>
      <c r="AB6" s="375" t="s">
        <v>1285</v>
      </c>
      <c r="AC6" s="376" t="s">
        <v>1454</v>
      </c>
      <c r="AD6" s="376" t="s">
        <v>1455</v>
      </c>
      <c r="AE6" s="376" t="s">
        <v>1285</v>
      </c>
      <c r="AF6" s="376" t="s">
        <v>1454</v>
      </c>
      <c r="AG6" s="377" t="s">
        <v>1455</v>
      </c>
      <c r="AH6" s="297"/>
      <c r="AI6" s="366"/>
    </row>
    <row r="7" spans="1:35" ht="98.25" thickBot="1">
      <c r="A7" s="898" t="s">
        <v>1456</v>
      </c>
      <c r="B7" s="898"/>
      <c r="C7" s="898"/>
      <c r="D7" s="898"/>
      <c r="E7" s="898"/>
      <c r="F7" s="898"/>
      <c r="G7" s="898"/>
      <c r="H7" s="898"/>
      <c r="I7" s="898"/>
      <c r="J7" s="898"/>
      <c r="K7" s="898"/>
      <c r="L7" s="297"/>
      <c r="M7" s="901"/>
      <c r="N7" s="894"/>
      <c r="O7" s="375" t="s">
        <v>1285</v>
      </c>
      <c r="P7" s="375" t="s">
        <v>1457</v>
      </c>
      <c r="Q7" s="375" t="s">
        <v>1458</v>
      </c>
      <c r="R7" s="375" t="s">
        <v>1459</v>
      </c>
      <c r="S7" s="378" t="s">
        <v>1460</v>
      </c>
      <c r="T7" s="375" t="s">
        <v>1285</v>
      </c>
      <c r="U7" s="379" t="s">
        <v>1461</v>
      </c>
      <c r="V7" s="380" t="s">
        <v>1462</v>
      </c>
      <c r="W7" s="366"/>
      <c r="X7" s="381" t="s">
        <v>1277</v>
      </c>
      <c r="Y7" s="382">
        <v>16</v>
      </c>
      <c r="Z7" s="383">
        <v>11</v>
      </c>
      <c r="AA7" s="383">
        <v>5</v>
      </c>
      <c r="AB7" s="383">
        <f>SUM(AC7:AD7)</f>
        <v>0</v>
      </c>
      <c r="AC7" s="384">
        <v>0</v>
      </c>
      <c r="AD7" s="384">
        <v>0</v>
      </c>
      <c r="AE7" s="384">
        <v>16</v>
      </c>
      <c r="AF7" s="384">
        <v>11</v>
      </c>
      <c r="AG7" s="384">
        <v>5</v>
      </c>
      <c r="AH7" s="297"/>
      <c r="AI7" s="366"/>
    </row>
    <row r="8" spans="1:35" ht="20.25" thickBot="1">
      <c r="A8" s="385" t="s">
        <v>1463</v>
      </c>
      <c r="B8" s="908" t="s">
        <v>1519</v>
      </c>
      <c r="C8" s="908"/>
      <c r="D8" s="908"/>
      <c r="E8" s="908"/>
      <c r="F8" s="908"/>
      <c r="G8" s="908"/>
      <c r="H8" s="908"/>
      <c r="I8" s="908"/>
      <c r="J8" s="909" t="s">
        <v>1464</v>
      </c>
      <c r="K8" s="910"/>
      <c r="L8" s="297"/>
      <c r="M8" s="386" t="s">
        <v>1465</v>
      </c>
      <c r="N8" s="387">
        <v>15</v>
      </c>
      <c r="O8" s="387">
        <v>15</v>
      </c>
      <c r="P8" s="388">
        <v>8</v>
      </c>
      <c r="Q8" s="388">
        <f t="shared" ref="Q8:V8" si="0">IF(AND(Q9=Q24,Q24=Q27,Q27=Q9),Q9,"F")</f>
        <v>0</v>
      </c>
      <c r="R8" s="388">
        <v>7</v>
      </c>
      <c r="S8" s="388">
        <f>IF(AND(S9=S24,S24=S27,S27=S9),S9,"F")</f>
        <v>0</v>
      </c>
      <c r="T8" s="389">
        <f>T10+T16+T17+T23</f>
        <v>0</v>
      </c>
      <c r="U8" s="388">
        <f t="shared" si="0"/>
        <v>0</v>
      </c>
      <c r="V8" s="388">
        <f t="shared" si="0"/>
        <v>0</v>
      </c>
      <c r="W8" s="366"/>
      <c r="X8" s="390" t="s">
        <v>1466</v>
      </c>
      <c r="Y8" s="391">
        <v>2</v>
      </c>
      <c r="Z8" s="392">
        <f t="shared" ref="Z8:AF8" si="1">SUM(Z9:Z13)</f>
        <v>0</v>
      </c>
      <c r="AA8" s="392">
        <v>2</v>
      </c>
      <c r="AB8" s="392">
        <f>SUM(AC8:AD8)</f>
        <v>0</v>
      </c>
      <c r="AC8" s="393">
        <f>SUM(AC9:AC13)</f>
        <v>0</v>
      </c>
      <c r="AD8" s="393">
        <f t="shared" si="1"/>
        <v>0</v>
      </c>
      <c r="AE8" s="393">
        <v>2</v>
      </c>
      <c r="AF8" s="393">
        <f t="shared" si="1"/>
        <v>0</v>
      </c>
      <c r="AG8" s="393">
        <v>2</v>
      </c>
      <c r="AH8" s="297"/>
      <c r="AI8" s="366"/>
    </row>
    <row r="9" spans="1:35" ht="19.5">
      <c r="A9" s="911" t="s">
        <v>1467</v>
      </c>
      <c r="B9" s="913" t="s">
        <v>1468</v>
      </c>
      <c r="C9" s="914"/>
      <c r="D9" s="914"/>
      <c r="E9" s="914"/>
      <c r="F9" s="914"/>
      <c r="G9" s="914"/>
      <c r="H9" s="914"/>
      <c r="I9" s="914"/>
      <c r="J9" s="914"/>
      <c r="K9" s="914"/>
      <c r="L9" s="297"/>
      <c r="M9" s="394" t="s">
        <v>1469</v>
      </c>
      <c r="N9" s="395">
        <v>15</v>
      </c>
      <c r="O9" s="395">
        <v>15</v>
      </c>
      <c r="P9" s="396">
        <v>8</v>
      </c>
      <c r="Q9" s="396">
        <f t="shared" ref="Q9:V9" si="2">SUM(Q11:Q17)+Q23</f>
        <v>0</v>
      </c>
      <c r="R9" s="396">
        <v>7</v>
      </c>
      <c r="S9" s="396">
        <f t="shared" si="2"/>
        <v>0</v>
      </c>
      <c r="T9" s="396">
        <f>SUM(U9:V9)</f>
        <v>0</v>
      </c>
      <c r="U9" s="396">
        <f t="shared" si="2"/>
        <v>0</v>
      </c>
      <c r="V9" s="396">
        <f t="shared" si="2"/>
        <v>0</v>
      </c>
      <c r="W9" s="366"/>
      <c r="X9" s="390" t="s">
        <v>1470</v>
      </c>
      <c r="Y9" s="391">
        <f t="shared" ref="Y9:Y16" si="3">SUM(Z9:AA9)</f>
        <v>0</v>
      </c>
      <c r="Z9" s="392">
        <f t="shared" ref="Z9:AA16" si="4">+AC9+AF9</f>
        <v>0</v>
      </c>
      <c r="AA9" s="392">
        <f t="shared" si="4"/>
        <v>0</v>
      </c>
      <c r="AB9" s="392">
        <v>0</v>
      </c>
      <c r="AC9" s="397"/>
      <c r="AD9" s="397"/>
      <c r="AE9" s="392">
        <v>0</v>
      </c>
      <c r="AF9" s="397"/>
      <c r="AG9" s="397"/>
      <c r="AH9" s="297"/>
      <c r="AI9" s="366"/>
    </row>
    <row r="10" spans="1:35" ht="84.75" thickBot="1">
      <c r="A10" s="912"/>
      <c r="B10" s="398" t="s">
        <v>1471</v>
      </c>
      <c r="C10" s="399" t="s">
        <v>1472</v>
      </c>
      <c r="D10" s="399" t="s">
        <v>1473</v>
      </c>
      <c r="E10" s="399" t="s">
        <v>1474</v>
      </c>
      <c r="F10" s="400" t="s">
        <v>1475</v>
      </c>
      <c r="G10" s="400" t="s">
        <v>1476</v>
      </c>
      <c r="H10" s="399" t="s">
        <v>1477</v>
      </c>
      <c r="I10" s="399" t="s">
        <v>1478</v>
      </c>
      <c r="J10" s="399" t="s">
        <v>1479</v>
      </c>
      <c r="K10" s="401" t="s">
        <v>1480</v>
      </c>
      <c r="L10" s="297"/>
      <c r="M10" s="394" t="s">
        <v>1481</v>
      </c>
      <c r="N10" s="395">
        <v>1</v>
      </c>
      <c r="O10" s="395">
        <v>1</v>
      </c>
      <c r="P10" s="396">
        <v>1</v>
      </c>
      <c r="Q10" s="396">
        <f t="shared" ref="Q10:V10" si="5">SUM(Q11:Q15)</f>
        <v>0</v>
      </c>
      <c r="R10" s="396">
        <f t="shared" si="5"/>
        <v>0</v>
      </c>
      <c r="S10" s="396">
        <f t="shared" si="5"/>
        <v>0</v>
      </c>
      <c r="T10" s="396">
        <f t="shared" ref="T10:T33" si="6">SUM(U10:V10)</f>
        <v>0</v>
      </c>
      <c r="U10" s="396">
        <f t="shared" si="5"/>
        <v>0</v>
      </c>
      <c r="V10" s="396">
        <f t="shared" si="5"/>
        <v>0</v>
      </c>
      <c r="W10" s="366"/>
      <c r="X10" s="390" t="s">
        <v>1482</v>
      </c>
      <c r="Y10" s="391">
        <f t="shared" si="3"/>
        <v>0</v>
      </c>
      <c r="Z10" s="392">
        <f t="shared" si="4"/>
        <v>0</v>
      </c>
      <c r="AA10" s="392">
        <f t="shared" si="4"/>
        <v>0</v>
      </c>
      <c r="AB10" s="392">
        <v>0</v>
      </c>
      <c r="AC10" s="397"/>
      <c r="AD10" s="397"/>
      <c r="AE10" s="392">
        <v>0</v>
      </c>
      <c r="AF10" s="397"/>
      <c r="AG10" s="397"/>
      <c r="AH10" s="297"/>
      <c r="AI10" s="366"/>
    </row>
    <row r="11" spans="1:35" ht="19.5">
      <c r="A11" s="402" t="s">
        <v>1465</v>
      </c>
      <c r="B11" s="396">
        <v>15</v>
      </c>
      <c r="C11" s="396">
        <f>C12+C18+C19+C20</f>
        <v>0</v>
      </c>
      <c r="D11" s="396">
        <f>D12+D18+D19+D20</f>
        <v>0</v>
      </c>
      <c r="E11" s="396">
        <v>0</v>
      </c>
      <c r="F11" s="396">
        <f t="shared" ref="F11:K11" si="7">IF(AND(F12=F22,F22=F25,F25=F12),F12,"F")</f>
        <v>0</v>
      </c>
      <c r="G11" s="396">
        <f t="shared" si="7"/>
        <v>0</v>
      </c>
      <c r="H11" s="396">
        <f t="shared" si="7"/>
        <v>0</v>
      </c>
      <c r="I11" s="396">
        <f t="shared" si="7"/>
        <v>0</v>
      </c>
      <c r="J11" s="396">
        <f t="shared" si="7"/>
        <v>0</v>
      </c>
      <c r="K11" s="396">
        <f t="shared" si="7"/>
        <v>0</v>
      </c>
      <c r="L11" s="297"/>
      <c r="M11" s="394" t="s">
        <v>1483</v>
      </c>
      <c r="N11" s="395">
        <f t="shared" ref="N11:O33" si="8">O11+T11</f>
        <v>0</v>
      </c>
      <c r="O11" s="395">
        <f t="shared" si="8"/>
        <v>0</v>
      </c>
      <c r="P11" s="403"/>
      <c r="Q11" s="403"/>
      <c r="R11" s="403"/>
      <c r="S11" s="403"/>
      <c r="T11" s="396">
        <f t="shared" si="6"/>
        <v>0</v>
      </c>
      <c r="U11" s="403"/>
      <c r="V11" s="403"/>
      <c r="W11" s="366"/>
      <c r="X11" s="390" t="s">
        <v>1484</v>
      </c>
      <c r="Y11" s="391">
        <v>1</v>
      </c>
      <c r="Z11" s="392">
        <f t="shared" si="4"/>
        <v>0</v>
      </c>
      <c r="AA11" s="392">
        <v>1</v>
      </c>
      <c r="AB11" s="392">
        <v>0</v>
      </c>
      <c r="AC11" s="397"/>
      <c r="AD11" s="397"/>
      <c r="AE11" s="392">
        <v>1</v>
      </c>
      <c r="AF11" s="397"/>
      <c r="AG11" s="397">
        <v>1</v>
      </c>
      <c r="AH11" s="297"/>
      <c r="AI11" s="366"/>
    </row>
    <row r="12" spans="1:35" ht="19.5">
      <c r="A12" s="394" t="s">
        <v>1469</v>
      </c>
      <c r="B12" s="396">
        <v>15</v>
      </c>
      <c r="C12" s="396">
        <f>C13+C19+C20+C21</f>
        <v>0</v>
      </c>
      <c r="D12" s="396">
        <f t="shared" ref="D12:K12" si="9">D13+D19+D20+D21</f>
        <v>0</v>
      </c>
      <c r="E12" s="396">
        <v>0</v>
      </c>
      <c r="F12" s="396">
        <f t="shared" si="9"/>
        <v>0</v>
      </c>
      <c r="G12" s="396">
        <f t="shared" si="9"/>
        <v>0</v>
      </c>
      <c r="H12" s="396">
        <f t="shared" si="9"/>
        <v>0</v>
      </c>
      <c r="I12" s="396">
        <f t="shared" si="9"/>
        <v>0</v>
      </c>
      <c r="J12" s="396">
        <f t="shared" si="9"/>
        <v>0</v>
      </c>
      <c r="K12" s="396">
        <f t="shared" si="9"/>
        <v>0</v>
      </c>
      <c r="L12" s="297"/>
      <c r="M12" s="394" t="s">
        <v>1485</v>
      </c>
      <c r="N12" s="395">
        <f t="shared" si="8"/>
        <v>0</v>
      </c>
      <c r="O12" s="395">
        <f t="shared" si="8"/>
        <v>0</v>
      </c>
      <c r="P12" s="275"/>
      <c r="Q12" s="403"/>
      <c r="R12" s="403"/>
      <c r="S12" s="403"/>
      <c r="T12" s="396">
        <f t="shared" si="6"/>
        <v>0</v>
      </c>
      <c r="U12" s="403"/>
      <c r="V12" s="403"/>
      <c r="W12" s="366"/>
      <c r="X12" s="390" t="s">
        <v>1486</v>
      </c>
      <c r="Y12" s="391">
        <v>1</v>
      </c>
      <c r="Z12" s="392">
        <f t="shared" si="4"/>
        <v>0</v>
      </c>
      <c r="AA12" s="392">
        <v>1</v>
      </c>
      <c r="AB12" s="392">
        <v>0</v>
      </c>
      <c r="AC12" s="397"/>
      <c r="AD12" s="397"/>
      <c r="AE12" s="392">
        <v>1</v>
      </c>
      <c r="AF12" s="397"/>
      <c r="AG12" s="397">
        <v>1</v>
      </c>
      <c r="AH12" s="297"/>
      <c r="AI12" s="366"/>
    </row>
    <row r="13" spans="1:35" ht="19.5">
      <c r="A13" s="394" t="s">
        <v>1481</v>
      </c>
      <c r="B13" s="396">
        <v>1</v>
      </c>
      <c r="C13" s="396">
        <f t="shared" ref="C13:K13" si="10">SUM(C14:C18)</f>
        <v>0</v>
      </c>
      <c r="D13" s="396">
        <f t="shared" si="10"/>
        <v>0</v>
      </c>
      <c r="E13" s="396">
        <v>0</v>
      </c>
      <c r="F13" s="396">
        <f t="shared" si="10"/>
        <v>0</v>
      </c>
      <c r="G13" s="396">
        <f t="shared" si="10"/>
        <v>0</v>
      </c>
      <c r="H13" s="396">
        <f t="shared" si="10"/>
        <v>0</v>
      </c>
      <c r="I13" s="396">
        <f t="shared" si="10"/>
        <v>0</v>
      </c>
      <c r="J13" s="396">
        <f t="shared" si="10"/>
        <v>0</v>
      </c>
      <c r="K13" s="396">
        <f t="shared" si="10"/>
        <v>0</v>
      </c>
      <c r="L13" s="297"/>
      <c r="M13" s="394" t="s">
        <v>1487</v>
      </c>
      <c r="N13" s="395">
        <v>1</v>
      </c>
      <c r="O13" s="395">
        <v>1</v>
      </c>
      <c r="P13" s="403">
        <v>1</v>
      </c>
      <c r="Q13" s="403"/>
      <c r="R13" s="403"/>
      <c r="S13" s="403"/>
      <c r="T13" s="396">
        <f t="shared" si="6"/>
        <v>0</v>
      </c>
      <c r="U13" s="403"/>
      <c r="V13" s="403"/>
      <c r="W13" s="366"/>
      <c r="X13" s="390" t="s">
        <v>1488</v>
      </c>
      <c r="Y13" s="391">
        <f t="shared" si="3"/>
        <v>0</v>
      </c>
      <c r="Z13" s="392">
        <f t="shared" si="4"/>
        <v>0</v>
      </c>
      <c r="AA13" s="392">
        <f t="shared" si="4"/>
        <v>0</v>
      </c>
      <c r="AB13" s="392">
        <v>0</v>
      </c>
      <c r="AC13" s="397"/>
      <c r="AD13" s="397"/>
      <c r="AE13" s="392">
        <v>0</v>
      </c>
      <c r="AF13" s="397"/>
      <c r="AG13" s="397"/>
      <c r="AH13" s="297"/>
      <c r="AI13" s="366"/>
    </row>
    <row r="14" spans="1:35" ht="19.5">
      <c r="A14" s="394" t="s">
        <v>1483</v>
      </c>
      <c r="B14" s="396">
        <f>SUM(C14:K14)</f>
        <v>0</v>
      </c>
      <c r="C14" s="404"/>
      <c r="D14" s="404"/>
      <c r="E14" s="404"/>
      <c r="F14" s="404"/>
      <c r="G14" s="404"/>
      <c r="H14" s="404"/>
      <c r="I14" s="404"/>
      <c r="J14" s="404"/>
      <c r="K14" s="404"/>
      <c r="L14" s="297"/>
      <c r="M14" s="394" t="s">
        <v>1489</v>
      </c>
      <c r="N14" s="395" t="s">
        <v>1260</v>
      </c>
      <c r="O14" s="395" t="s">
        <v>1260</v>
      </c>
      <c r="P14" s="403" t="s">
        <v>1260</v>
      </c>
      <c r="Q14" s="403"/>
      <c r="R14" s="403"/>
      <c r="S14" s="403"/>
      <c r="T14" s="396">
        <f t="shared" si="6"/>
        <v>0</v>
      </c>
      <c r="U14" s="403"/>
      <c r="V14" s="403"/>
      <c r="W14" s="366"/>
      <c r="X14" s="390" t="s">
        <v>1490</v>
      </c>
      <c r="Y14" s="391">
        <f>SUM(Z14:AA14)</f>
        <v>0</v>
      </c>
      <c r="Z14" s="392">
        <f t="shared" si="4"/>
        <v>0</v>
      </c>
      <c r="AA14" s="392">
        <f t="shared" si="4"/>
        <v>0</v>
      </c>
      <c r="AB14" s="392">
        <v>0</v>
      </c>
      <c r="AC14" s="397"/>
      <c r="AD14" s="397"/>
      <c r="AE14" s="392">
        <v>0</v>
      </c>
      <c r="AF14" s="397"/>
      <c r="AG14" s="397"/>
      <c r="AH14" s="297"/>
      <c r="AI14" s="366"/>
    </row>
    <row r="15" spans="1:35" ht="19.5">
      <c r="A15" s="394" t="s">
        <v>1485</v>
      </c>
      <c r="B15" s="396">
        <f t="shared" ref="B15:B21" si="11">SUM(C15:K15)</f>
        <v>0</v>
      </c>
      <c r="C15" s="404"/>
      <c r="D15" s="404"/>
      <c r="E15" s="404"/>
      <c r="F15" s="404"/>
      <c r="G15" s="404"/>
      <c r="H15" s="404"/>
      <c r="I15" s="404"/>
      <c r="J15" s="404"/>
      <c r="K15" s="404"/>
      <c r="L15" s="297"/>
      <c r="M15" s="394" t="s">
        <v>1491</v>
      </c>
      <c r="N15" s="395">
        <f t="shared" si="8"/>
        <v>0</v>
      </c>
      <c r="O15" s="395">
        <f t="shared" si="8"/>
        <v>0</v>
      </c>
      <c r="P15" s="403"/>
      <c r="Q15" s="403"/>
      <c r="R15" s="403"/>
      <c r="S15" s="403"/>
      <c r="T15" s="396">
        <f t="shared" si="6"/>
        <v>0</v>
      </c>
      <c r="U15" s="403"/>
      <c r="V15" s="403"/>
      <c r="W15" s="366"/>
      <c r="X15" s="390" t="s">
        <v>1492</v>
      </c>
      <c r="Y15" s="391">
        <v>14</v>
      </c>
      <c r="Z15" s="392">
        <v>11</v>
      </c>
      <c r="AA15" s="392">
        <v>3</v>
      </c>
      <c r="AB15" s="392">
        <v>0</v>
      </c>
      <c r="AC15" s="397"/>
      <c r="AD15" s="397"/>
      <c r="AE15" s="392">
        <v>14</v>
      </c>
      <c r="AF15" s="397">
        <v>12</v>
      </c>
      <c r="AG15" s="397">
        <v>3</v>
      </c>
      <c r="AH15" s="297"/>
      <c r="AI15" s="366"/>
    </row>
    <row r="16" spans="1:35" ht="20.25" thickBot="1">
      <c r="A16" s="394" t="s">
        <v>1487</v>
      </c>
      <c r="B16" s="396">
        <v>1</v>
      </c>
      <c r="C16" s="404"/>
      <c r="D16" s="404"/>
      <c r="E16" s="275"/>
      <c r="F16" s="404"/>
      <c r="G16" s="404"/>
      <c r="H16" s="404"/>
      <c r="I16" s="404"/>
      <c r="J16" s="404"/>
      <c r="K16" s="404"/>
      <c r="L16" s="297"/>
      <c r="M16" s="394" t="s">
        <v>1493</v>
      </c>
      <c r="N16" s="395" t="s">
        <v>1260</v>
      </c>
      <c r="O16" s="395" t="s">
        <v>1260</v>
      </c>
      <c r="P16" s="403" t="s">
        <v>1260</v>
      </c>
      <c r="Q16" s="403"/>
      <c r="R16" s="403"/>
      <c r="S16" s="403"/>
      <c r="T16" s="396">
        <f t="shared" si="6"/>
        <v>0</v>
      </c>
      <c r="U16" s="403"/>
      <c r="V16" s="403"/>
      <c r="W16" s="366"/>
      <c r="X16" s="405" t="s">
        <v>1494</v>
      </c>
      <c r="Y16" s="406">
        <f t="shared" si="3"/>
        <v>0</v>
      </c>
      <c r="Z16" s="407">
        <f t="shared" si="4"/>
        <v>0</v>
      </c>
      <c r="AA16" s="407">
        <f t="shared" si="4"/>
        <v>0</v>
      </c>
      <c r="AB16" s="407">
        <v>0</v>
      </c>
      <c r="AC16" s="408"/>
      <c r="AD16" s="408"/>
      <c r="AE16" s="407">
        <v>0</v>
      </c>
      <c r="AF16" s="408"/>
      <c r="AG16" s="408"/>
      <c r="AH16" s="297"/>
      <c r="AI16" s="366"/>
    </row>
    <row r="17" spans="1:35">
      <c r="A17" s="394" t="s">
        <v>1489</v>
      </c>
      <c r="B17" s="396">
        <f t="shared" si="11"/>
        <v>0</v>
      </c>
      <c r="C17" s="404"/>
      <c r="D17" s="404"/>
      <c r="E17" s="404"/>
      <c r="F17" s="404"/>
      <c r="G17" s="404"/>
      <c r="H17" s="404"/>
      <c r="I17" s="404"/>
      <c r="J17" s="404"/>
      <c r="K17" s="404"/>
      <c r="L17" s="297"/>
      <c r="M17" s="409" t="s">
        <v>1495</v>
      </c>
      <c r="N17" s="395">
        <v>14</v>
      </c>
      <c r="O17" s="395">
        <v>14</v>
      </c>
      <c r="P17" s="396">
        <v>7</v>
      </c>
      <c r="Q17" s="396">
        <f t="shared" ref="Q17:V17" si="12">SUM(Q18:Q22)</f>
        <v>0</v>
      </c>
      <c r="R17" s="396">
        <v>7</v>
      </c>
      <c r="S17" s="396">
        <f t="shared" si="12"/>
        <v>0</v>
      </c>
      <c r="T17" s="396">
        <f t="shared" si="6"/>
        <v>0</v>
      </c>
      <c r="U17" s="396">
        <f t="shared" si="12"/>
        <v>0</v>
      </c>
      <c r="V17" s="396">
        <f t="shared" si="12"/>
        <v>0</v>
      </c>
      <c r="W17" s="366"/>
      <c r="X17" s="297" t="s">
        <v>1204</v>
      </c>
      <c r="Y17" s="297" t="s">
        <v>1205</v>
      </c>
      <c r="Z17" s="297"/>
      <c r="AA17" s="297" t="s">
        <v>1496</v>
      </c>
      <c r="AB17" s="297"/>
      <c r="AC17" s="297"/>
      <c r="AD17" s="410" t="s">
        <v>1207</v>
      </c>
      <c r="AE17" s="297"/>
      <c r="AF17" s="829" t="s">
        <v>1516</v>
      </c>
      <c r="AG17" s="915"/>
      <c r="AH17" s="297"/>
      <c r="AI17" s="366"/>
    </row>
    <row r="18" spans="1:35">
      <c r="A18" s="394" t="s">
        <v>1491</v>
      </c>
      <c r="B18" s="396">
        <f t="shared" si="11"/>
        <v>0</v>
      </c>
      <c r="C18" s="404"/>
      <c r="D18" s="404"/>
      <c r="E18" s="404"/>
      <c r="F18" s="404"/>
      <c r="G18" s="404"/>
      <c r="H18" s="404"/>
      <c r="I18" s="404"/>
      <c r="J18" s="404"/>
      <c r="K18" s="404"/>
      <c r="L18" s="297"/>
      <c r="M18" s="394" t="s">
        <v>1497</v>
      </c>
      <c r="N18" s="395">
        <v>10</v>
      </c>
      <c r="O18" s="395">
        <v>10</v>
      </c>
      <c r="P18" s="403">
        <v>5</v>
      </c>
      <c r="Q18" s="403"/>
      <c r="R18" s="403">
        <v>5</v>
      </c>
      <c r="S18" s="403"/>
      <c r="T18" s="396">
        <f t="shared" si="6"/>
        <v>0</v>
      </c>
      <c r="U18" s="403"/>
      <c r="V18" s="403"/>
      <c r="W18" s="366"/>
      <c r="X18" s="297"/>
      <c r="Y18" s="297"/>
      <c r="Z18" s="297"/>
      <c r="AA18" s="297" t="s">
        <v>1380</v>
      </c>
      <c r="AB18" s="297"/>
      <c r="AC18" s="297"/>
      <c r="AD18" s="297"/>
      <c r="AE18" s="297"/>
      <c r="AF18" s="297"/>
      <c r="AG18" s="297"/>
      <c r="AH18" s="297"/>
      <c r="AI18" s="366"/>
    </row>
    <row r="19" spans="1:35">
      <c r="A19" s="394" t="s">
        <v>1493</v>
      </c>
      <c r="B19" s="396" t="s">
        <v>1260</v>
      </c>
      <c r="C19" s="411"/>
      <c r="D19" s="412"/>
      <c r="E19" s="412"/>
      <c r="F19" s="412"/>
      <c r="G19" s="412"/>
      <c r="H19" s="412"/>
      <c r="I19" s="412"/>
      <c r="J19" s="412"/>
      <c r="K19" s="404"/>
      <c r="L19" s="297"/>
      <c r="M19" s="394" t="s">
        <v>1498</v>
      </c>
      <c r="N19" s="395" t="s">
        <v>1260</v>
      </c>
      <c r="O19" s="395" t="s">
        <v>1260</v>
      </c>
      <c r="P19" s="403"/>
      <c r="Q19" s="403"/>
      <c r="R19" s="403"/>
      <c r="S19" s="403"/>
      <c r="T19" s="396">
        <f t="shared" si="6"/>
        <v>0</v>
      </c>
      <c r="U19" s="403"/>
      <c r="V19" s="403"/>
      <c r="W19" s="366"/>
      <c r="X19" s="297"/>
      <c r="Y19" s="297"/>
      <c r="Z19" s="297"/>
      <c r="AA19" s="297"/>
      <c r="AB19" s="297"/>
      <c r="AC19" s="297"/>
      <c r="AD19" s="297"/>
      <c r="AE19" s="297"/>
      <c r="AF19" s="297"/>
      <c r="AG19" s="297"/>
      <c r="AH19" s="297"/>
      <c r="AI19" s="366"/>
    </row>
    <row r="20" spans="1:35">
      <c r="A20" s="394" t="s">
        <v>1499</v>
      </c>
      <c r="B20" s="396">
        <v>14</v>
      </c>
      <c r="C20" s="413"/>
      <c r="D20" s="413"/>
      <c r="E20" s="413"/>
      <c r="F20" s="413"/>
      <c r="G20" s="413"/>
      <c r="H20" s="413"/>
      <c r="I20" s="413"/>
      <c r="J20" s="413"/>
      <c r="K20" s="404"/>
      <c r="L20" s="297"/>
      <c r="M20" s="394" t="s">
        <v>1500</v>
      </c>
      <c r="N20" s="395">
        <f t="shared" si="8"/>
        <v>0</v>
      </c>
      <c r="O20" s="395">
        <f t="shared" si="8"/>
        <v>0</v>
      </c>
      <c r="P20" s="403"/>
      <c r="Q20" s="403"/>
      <c r="R20" s="403"/>
      <c r="S20" s="403"/>
      <c r="T20" s="396">
        <f t="shared" si="6"/>
        <v>0</v>
      </c>
      <c r="U20" s="403"/>
      <c r="V20" s="403"/>
      <c r="W20" s="366"/>
      <c r="X20" s="297" t="s">
        <v>1501</v>
      </c>
      <c r="Y20" s="297"/>
      <c r="Z20" s="297"/>
      <c r="AA20" s="297"/>
      <c r="AB20" s="297"/>
      <c r="AC20" s="297"/>
      <c r="AD20" s="297"/>
      <c r="AE20" s="297"/>
      <c r="AF20" s="297"/>
      <c r="AG20" s="297"/>
      <c r="AH20" s="297"/>
      <c r="AI20" s="366"/>
    </row>
    <row r="21" spans="1:35">
      <c r="A21" s="394" t="s">
        <v>1502</v>
      </c>
      <c r="B21" s="396">
        <f t="shared" si="11"/>
        <v>0</v>
      </c>
      <c r="C21" s="414"/>
      <c r="D21" s="414"/>
      <c r="E21" s="414"/>
      <c r="F21" s="414"/>
      <c r="G21" s="414"/>
      <c r="H21" s="414"/>
      <c r="I21" s="414"/>
      <c r="J21" s="414"/>
      <c r="K21" s="414"/>
      <c r="L21" s="297"/>
      <c r="M21" s="394" t="s">
        <v>1503</v>
      </c>
      <c r="N21" s="395">
        <v>4</v>
      </c>
      <c r="O21" s="395">
        <v>4</v>
      </c>
      <c r="P21" s="403">
        <v>2</v>
      </c>
      <c r="Q21" s="403"/>
      <c r="R21" s="403">
        <v>2</v>
      </c>
      <c r="S21" s="403"/>
      <c r="T21" s="396">
        <f t="shared" si="6"/>
        <v>0</v>
      </c>
      <c r="U21" s="403"/>
      <c r="V21" s="403"/>
      <c r="W21" s="366"/>
      <c r="X21" s="297" t="s">
        <v>1504</v>
      </c>
      <c r="Y21" s="297"/>
      <c r="Z21" s="297"/>
      <c r="AA21" s="297"/>
      <c r="AB21" s="297"/>
      <c r="AC21" s="297"/>
      <c r="AD21" s="297"/>
      <c r="AE21" s="297"/>
      <c r="AF21" s="297"/>
      <c r="AG21" s="297"/>
      <c r="AH21" s="297"/>
      <c r="AI21" s="366"/>
    </row>
    <row r="22" spans="1:35">
      <c r="A22" s="394" t="s">
        <v>1505</v>
      </c>
      <c r="B22" s="396">
        <v>15</v>
      </c>
      <c r="C22" s="396">
        <f t="shared" ref="C22:K22" si="13">SUM(C23:C24)</f>
        <v>0</v>
      </c>
      <c r="D22" s="396">
        <f t="shared" si="13"/>
        <v>0</v>
      </c>
      <c r="E22" s="396">
        <f t="shared" si="13"/>
        <v>0</v>
      </c>
      <c r="F22" s="396">
        <f t="shared" si="13"/>
        <v>0</v>
      </c>
      <c r="G22" s="396">
        <f t="shared" si="13"/>
        <v>0</v>
      </c>
      <c r="H22" s="396">
        <f t="shared" si="13"/>
        <v>0</v>
      </c>
      <c r="I22" s="396">
        <f t="shared" si="13"/>
        <v>0</v>
      </c>
      <c r="J22" s="396">
        <f t="shared" si="13"/>
        <v>0</v>
      </c>
      <c r="K22" s="396">
        <f t="shared" si="13"/>
        <v>0</v>
      </c>
      <c r="L22" s="297"/>
      <c r="M22" s="394" t="s">
        <v>1506</v>
      </c>
      <c r="N22" s="395">
        <f t="shared" si="8"/>
        <v>0</v>
      </c>
      <c r="O22" s="395">
        <f t="shared" si="8"/>
        <v>0</v>
      </c>
      <c r="P22" s="403"/>
      <c r="Q22" s="403"/>
      <c r="R22" s="403"/>
      <c r="S22" s="403"/>
      <c r="T22" s="396">
        <f t="shared" si="6"/>
        <v>0</v>
      </c>
      <c r="U22" s="403"/>
      <c r="V22" s="403"/>
      <c r="W22" s="366"/>
      <c r="X22" s="366"/>
      <c r="Y22" s="366"/>
      <c r="Z22" s="366"/>
      <c r="AA22" s="366"/>
      <c r="AB22" s="366"/>
      <c r="AC22" s="366"/>
      <c r="AD22" s="366"/>
      <c r="AE22" s="366"/>
      <c r="AF22" s="366"/>
      <c r="AG22" s="366"/>
      <c r="AH22" s="366"/>
      <c r="AI22" s="366"/>
    </row>
    <row r="23" spans="1:35">
      <c r="A23" s="394" t="s">
        <v>1507</v>
      </c>
      <c r="B23" s="396">
        <v>11</v>
      </c>
      <c r="C23" s="404"/>
      <c r="D23" s="404"/>
      <c r="E23" s="404"/>
      <c r="F23" s="404"/>
      <c r="G23" s="404"/>
      <c r="H23" s="404"/>
      <c r="I23" s="404"/>
      <c r="J23" s="404"/>
      <c r="K23" s="404"/>
      <c r="L23" s="297"/>
      <c r="M23" s="409" t="s">
        <v>1502</v>
      </c>
      <c r="N23" s="395">
        <f t="shared" si="8"/>
        <v>0</v>
      </c>
      <c r="O23" s="395">
        <f t="shared" si="8"/>
        <v>0</v>
      </c>
      <c r="P23" s="403"/>
      <c r="Q23" s="403"/>
      <c r="R23" s="403"/>
      <c r="S23" s="403"/>
      <c r="T23" s="396">
        <f t="shared" si="6"/>
        <v>0</v>
      </c>
      <c r="U23" s="403"/>
      <c r="V23" s="403"/>
      <c r="W23" s="366"/>
      <c r="X23" s="366"/>
      <c r="Y23" s="366"/>
      <c r="Z23" s="366"/>
      <c r="AA23" s="366"/>
      <c r="AB23" s="366"/>
      <c r="AC23" s="366"/>
      <c r="AD23" s="366"/>
      <c r="AE23" s="366"/>
      <c r="AF23" s="366"/>
      <c r="AG23" s="366"/>
      <c r="AH23" s="366"/>
      <c r="AI23" s="366"/>
    </row>
    <row r="24" spans="1:35">
      <c r="A24" s="394" t="s">
        <v>1508</v>
      </c>
      <c r="B24" s="396">
        <v>4</v>
      </c>
      <c r="C24" s="404"/>
      <c r="D24" s="404"/>
      <c r="E24" s="404"/>
      <c r="F24" s="404"/>
      <c r="G24" s="404"/>
      <c r="H24" s="404"/>
      <c r="I24" s="404"/>
      <c r="J24" s="404"/>
      <c r="K24" s="404"/>
      <c r="L24" s="297"/>
      <c r="M24" s="394" t="s">
        <v>1505</v>
      </c>
      <c r="N24" s="395">
        <v>15</v>
      </c>
      <c r="O24" s="395">
        <v>15</v>
      </c>
      <c r="P24" s="396">
        <v>8</v>
      </c>
      <c r="Q24" s="396">
        <f t="shared" ref="Q24:V24" si="14">SUM(Q25:Q26)</f>
        <v>0</v>
      </c>
      <c r="R24" s="396">
        <v>7</v>
      </c>
      <c r="S24" s="396">
        <f t="shared" si="14"/>
        <v>0</v>
      </c>
      <c r="T24" s="396">
        <f t="shared" si="6"/>
        <v>0</v>
      </c>
      <c r="U24" s="396">
        <f t="shared" si="14"/>
        <v>0</v>
      </c>
      <c r="V24" s="396">
        <f t="shared" si="14"/>
        <v>0</v>
      </c>
      <c r="W24" s="366"/>
      <c r="X24" s="366"/>
      <c r="Y24" s="366"/>
      <c r="Z24" s="366"/>
      <c r="AA24" s="366"/>
      <c r="AB24" s="366"/>
      <c r="AC24" s="366"/>
      <c r="AD24" s="366"/>
      <c r="AE24" s="366"/>
      <c r="AF24" s="366"/>
      <c r="AG24" s="366"/>
      <c r="AH24" s="366"/>
      <c r="AI24" s="366"/>
    </row>
    <row r="25" spans="1:35">
      <c r="A25" s="394" t="s">
        <v>1509</v>
      </c>
      <c r="B25" s="396">
        <v>15</v>
      </c>
      <c r="C25" s="396">
        <f t="shared" ref="C25:K25" si="15">SUM(C26:C31)</f>
        <v>0</v>
      </c>
      <c r="D25" s="396">
        <f t="shared" si="15"/>
        <v>0</v>
      </c>
      <c r="E25" s="396">
        <f t="shared" si="15"/>
        <v>0</v>
      </c>
      <c r="F25" s="396">
        <f t="shared" si="15"/>
        <v>0</v>
      </c>
      <c r="G25" s="396">
        <f t="shared" si="15"/>
        <v>0</v>
      </c>
      <c r="H25" s="396">
        <f t="shared" si="15"/>
        <v>0</v>
      </c>
      <c r="I25" s="396">
        <f t="shared" si="15"/>
        <v>0</v>
      </c>
      <c r="J25" s="396">
        <f t="shared" si="15"/>
        <v>0</v>
      </c>
      <c r="K25" s="396">
        <f t="shared" si="15"/>
        <v>0</v>
      </c>
      <c r="L25" s="297"/>
      <c r="M25" s="394" t="s">
        <v>1507</v>
      </c>
      <c r="N25" s="395">
        <v>11</v>
      </c>
      <c r="O25" s="395">
        <v>11</v>
      </c>
      <c r="P25" s="403">
        <v>6</v>
      </c>
      <c r="Q25" s="403"/>
      <c r="R25" s="403">
        <v>5</v>
      </c>
      <c r="S25" s="403"/>
      <c r="T25" s="396">
        <f t="shared" si="6"/>
        <v>0</v>
      </c>
      <c r="U25" s="403"/>
      <c r="V25" s="403"/>
      <c r="W25" s="366"/>
      <c r="X25" s="366"/>
      <c r="Y25" s="366"/>
      <c r="Z25" s="366"/>
      <c r="AA25" s="366"/>
      <c r="AB25" s="366"/>
      <c r="AC25" s="366"/>
      <c r="AD25" s="366"/>
      <c r="AE25" s="366"/>
      <c r="AF25" s="366"/>
      <c r="AG25" s="366"/>
      <c r="AH25" s="366"/>
      <c r="AI25" s="366"/>
    </row>
    <row r="26" spans="1:35">
      <c r="A26" s="394" t="s">
        <v>1510</v>
      </c>
      <c r="B26" s="396" t="s">
        <v>1260</v>
      </c>
      <c r="C26" s="404"/>
      <c r="D26" s="404"/>
      <c r="E26" s="404"/>
      <c r="F26" s="404"/>
      <c r="G26" s="404"/>
      <c r="H26" s="404"/>
      <c r="I26" s="404"/>
      <c r="J26" s="404"/>
      <c r="K26" s="404"/>
      <c r="L26" s="297"/>
      <c r="M26" s="394" t="s">
        <v>1508</v>
      </c>
      <c r="N26" s="395">
        <v>4</v>
      </c>
      <c r="O26" s="395">
        <v>4</v>
      </c>
      <c r="P26" s="403">
        <v>2</v>
      </c>
      <c r="Q26" s="403"/>
      <c r="R26" s="403">
        <v>2</v>
      </c>
      <c r="S26" s="403"/>
      <c r="T26" s="396">
        <f t="shared" si="6"/>
        <v>0</v>
      </c>
      <c r="U26" s="403"/>
      <c r="V26" s="403"/>
      <c r="W26" s="366"/>
      <c r="X26" s="366"/>
      <c r="Y26" s="366"/>
      <c r="Z26" s="366"/>
      <c r="AA26" s="366"/>
      <c r="AB26" s="366"/>
      <c r="AC26" s="366"/>
      <c r="AD26" s="366"/>
      <c r="AE26" s="366"/>
      <c r="AF26" s="366"/>
      <c r="AG26" s="366"/>
      <c r="AH26" s="366"/>
      <c r="AI26" s="366"/>
    </row>
    <row r="27" spans="1:35">
      <c r="A27" s="394" t="s">
        <v>1511</v>
      </c>
      <c r="B27" s="396">
        <v>7</v>
      </c>
      <c r="C27" s="404"/>
      <c r="D27" s="404"/>
      <c r="E27" s="404"/>
      <c r="F27" s="404"/>
      <c r="G27" s="404"/>
      <c r="H27" s="404"/>
      <c r="I27" s="404"/>
      <c r="J27" s="404"/>
      <c r="K27" s="404"/>
      <c r="L27" s="297"/>
      <c r="M27" s="394" t="s">
        <v>1509</v>
      </c>
      <c r="N27" s="395">
        <v>15</v>
      </c>
      <c r="O27" s="395">
        <v>15</v>
      </c>
      <c r="P27" s="396">
        <v>8</v>
      </c>
      <c r="Q27" s="396">
        <f t="shared" ref="Q27:V27" si="16">SUM(Q28:Q33)</f>
        <v>0</v>
      </c>
      <c r="R27" s="396">
        <v>7</v>
      </c>
      <c r="S27" s="396">
        <f t="shared" si="16"/>
        <v>0</v>
      </c>
      <c r="T27" s="396">
        <f t="shared" si="6"/>
        <v>0</v>
      </c>
      <c r="U27" s="396">
        <f t="shared" si="16"/>
        <v>0</v>
      </c>
      <c r="V27" s="396">
        <f t="shared" si="16"/>
        <v>0</v>
      </c>
      <c r="W27" s="366"/>
      <c r="X27" s="366"/>
      <c r="Y27" s="366"/>
      <c r="Z27" s="366"/>
      <c r="AA27" s="366"/>
      <c r="AB27" s="366"/>
      <c r="AC27" s="366"/>
      <c r="AD27" s="366"/>
      <c r="AE27" s="366"/>
      <c r="AF27" s="366"/>
      <c r="AG27" s="366"/>
      <c r="AH27" s="366"/>
      <c r="AI27" s="366"/>
    </row>
    <row r="28" spans="1:35">
      <c r="A28" s="394" t="s">
        <v>1512</v>
      </c>
      <c r="B28" s="396">
        <v>6</v>
      </c>
      <c r="C28" s="404"/>
      <c r="D28" s="404"/>
      <c r="E28" s="404"/>
      <c r="F28" s="404"/>
      <c r="G28" s="404"/>
      <c r="H28" s="404"/>
      <c r="I28" s="404"/>
      <c r="J28" s="404"/>
      <c r="K28" s="404"/>
      <c r="L28" s="297"/>
      <c r="M28" s="394" t="s">
        <v>1510</v>
      </c>
      <c r="N28" s="395" t="s">
        <v>1260</v>
      </c>
      <c r="O28" s="395" t="s">
        <v>1260</v>
      </c>
      <c r="P28" s="403"/>
      <c r="Q28" s="403"/>
      <c r="R28" s="403"/>
      <c r="S28" s="403"/>
      <c r="T28" s="396">
        <f t="shared" si="6"/>
        <v>0</v>
      </c>
      <c r="U28" s="403"/>
      <c r="V28" s="403"/>
      <c r="W28" s="366"/>
      <c r="X28" s="366"/>
      <c r="Y28" s="366"/>
      <c r="Z28" s="366"/>
      <c r="AA28" s="366"/>
      <c r="AB28" s="366"/>
      <c r="AC28" s="366"/>
      <c r="AD28" s="366"/>
      <c r="AE28" s="366"/>
      <c r="AF28" s="366"/>
      <c r="AG28" s="366"/>
      <c r="AH28" s="366"/>
      <c r="AI28" s="366"/>
    </row>
    <row r="29" spans="1:35">
      <c r="A29" s="394" t="s">
        <v>1513</v>
      </c>
      <c r="B29" s="396">
        <v>2</v>
      </c>
      <c r="C29" s="404"/>
      <c r="D29" s="404"/>
      <c r="E29" s="404"/>
      <c r="F29" s="404"/>
      <c r="G29" s="404"/>
      <c r="H29" s="404"/>
      <c r="I29" s="404"/>
      <c r="J29" s="404"/>
      <c r="K29" s="404"/>
      <c r="L29" s="297"/>
      <c r="M29" s="394" t="s">
        <v>1511</v>
      </c>
      <c r="N29" s="395">
        <v>7</v>
      </c>
      <c r="O29" s="395">
        <v>9</v>
      </c>
      <c r="P29" s="403">
        <v>3</v>
      </c>
      <c r="Q29" s="403"/>
      <c r="R29" s="403">
        <v>4</v>
      </c>
      <c r="S29" s="403"/>
      <c r="T29" s="396">
        <f t="shared" si="6"/>
        <v>0</v>
      </c>
      <c r="U29" s="403"/>
      <c r="V29" s="403"/>
      <c r="W29" s="366"/>
      <c r="X29" s="366"/>
      <c r="Y29" s="366"/>
      <c r="Z29" s="366"/>
      <c r="AA29" s="366"/>
      <c r="AB29" s="366"/>
      <c r="AC29" s="366"/>
      <c r="AD29" s="366"/>
      <c r="AE29" s="366"/>
      <c r="AF29" s="366"/>
      <c r="AG29" s="366"/>
      <c r="AH29" s="366"/>
      <c r="AI29" s="366"/>
    </row>
    <row r="30" spans="1:35">
      <c r="A30" s="394" t="s">
        <v>1514</v>
      </c>
      <c r="B30" s="396" t="s">
        <v>1260</v>
      </c>
      <c r="C30" s="404"/>
      <c r="D30" s="404"/>
      <c r="E30" s="404"/>
      <c r="F30" s="404"/>
      <c r="G30" s="404"/>
      <c r="H30" s="404"/>
      <c r="I30" s="404"/>
      <c r="J30" s="404"/>
      <c r="K30" s="404"/>
      <c r="L30" s="297"/>
      <c r="M30" s="394" t="s">
        <v>1512</v>
      </c>
      <c r="N30" s="395">
        <v>6</v>
      </c>
      <c r="O30" s="395">
        <v>4</v>
      </c>
      <c r="P30" s="403">
        <v>3</v>
      </c>
      <c r="Q30" s="403"/>
      <c r="R30" s="403">
        <v>3</v>
      </c>
      <c r="S30" s="403"/>
      <c r="T30" s="396">
        <f t="shared" si="6"/>
        <v>0</v>
      </c>
      <c r="U30" s="403"/>
      <c r="V30" s="403"/>
      <c r="W30" s="366"/>
      <c r="X30" s="366"/>
      <c r="Y30" s="366"/>
      <c r="Z30" s="366"/>
      <c r="AA30" s="366"/>
      <c r="AB30" s="366"/>
      <c r="AC30" s="366"/>
      <c r="AD30" s="366"/>
      <c r="AE30" s="366"/>
      <c r="AF30" s="366"/>
      <c r="AG30" s="366"/>
      <c r="AH30" s="366"/>
      <c r="AI30" s="366"/>
    </row>
    <row r="31" spans="1:35" ht="17.25" thickBot="1">
      <c r="A31" s="415" t="s">
        <v>1515</v>
      </c>
      <c r="B31" s="416">
        <f t="shared" ref="B31" si="17">SUM(C31:K31)</f>
        <v>0</v>
      </c>
      <c r="C31" s="417"/>
      <c r="D31" s="417"/>
      <c r="E31" s="417"/>
      <c r="F31" s="417"/>
      <c r="G31" s="417"/>
      <c r="H31" s="417"/>
      <c r="I31" s="417"/>
      <c r="J31" s="417"/>
      <c r="K31" s="417"/>
      <c r="L31" s="297"/>
      <c r="M31" s="394" t="s">
        <v>1513</v>
      </c>
      <c r="N31" s="395">
        <v>2</v>
      </c>
      <c r="O31" s="395">
        <v>2</v>
      </c>
      <c r="P31" s="403">
        <v>2</v>
      </c>
      <c r="Q31" s="403"/>
      <c r="R31" s="403"/>
      <c r="S31" s="403"/>
      <c r="T31" s="396">
        <f t="shared" si="6"/>
        <v>0</v>
      </c>
      <c r="U31" s="403"/>
      <c r="V31" s="403"/>
      <c r="W31" s="366"/>
      <c r="X31" s="366"/>
      <c r="Y31" s="366"/>
      <c r="Z31" s="366"/>
      <c r="AA31" s="366"/>
      <c r="AB31" s="366"/>
      <c r="AC31" s="366"/>
      <c r="AD31" s="366"/>
      <c r="AE31" s="366"/>
      <c r="AF31" s="366"/>
      <c r="AG31" s="366"/>
      <c r="AH31" s="366"/>
      <c r="AI31" s="366"/>
    </row>
    <row r="32" spans="1:35">
      <c r="A32" s="297"/>
      <c r="B32" s="297"/>
      <c r="C32" s="297"/>
      <c r="D32" s="297"/>
      <c r="E32" s="297"/>
      <c r="F32" s="297"/>
      <c r="G32" s="297"/>
      <c r="H32" s="297"/>
      <c r="I32" s="297"/>
      <c r="J32" s="297"/>
      <c r="K32" s="297"/>
      <c r="L32" s="297"/>
      <c r="M32" s="394" t="s">
        <v>1514</v>
      </c>
      <c r="N32" s="395" t="s">
        <v>1260</v>
      </c>
      <c r="O32" s="395" t="s">
        <v>1260</v>
      </c>
      <c r="P32" s="403"/>
      <c r="Q32" s="403"/>
      <c r="R32" s="403"/>
      <c r="S32" s="403"/>
      <c r="T32" s="396">
        <f t="shared" si="6"/>
        <v>0</v>
      </c>
      <c r="U32" s="403"/>
      <c r="V32" s="403"/>
      <c r="W32" s="366"/>
      <c r="X32" s="366"/>
      <c r="Y32" s="366"/>
      <c r="Z32" s="366"/>
      <c r="AA32" s="366"/>
      <c r="AB32" s="366"/>
      <c r="AC32" s="366"/>
      <c r="AD32" s="366"/>
      <c r="AE32" s="366"/>
      <c r="AF32" s="366"/>
      <c r="AG32" s="366"/>
      <c r="AH32" s="366"/>
      <c r="AI32" s="366"/>
    </row>
    <row r="33" spans="1:35" ht="17.25" thickBot="1">
      <c r="A33" s="366"/>
      <c r="B33" s="366"/>
      <c r="C33" s="418"/>
      <c r="D33" s="419"/>
      <c r="E33" s="418"/>
      <c r="F33" s="418"/>
      <c r="G33" s="418"/>
      <c r="H33" s="366"/>
      <c r="I33" s="366"/>
      <c r="J33" s="366"/>
      <c r="K33" s="366"/>
      <c r="L33" s="366"/>
      <c r="M33" s="415" t="s">
        <v>1515</v>
      </c>
      <c r="N33" s="420">
        <f t="shared" si="8"/>
        <v>0</v>
      </c>
      <c r="O33" s="420">
        <f t="shared" si="8"/>
        <v>0</v>
      </c>
      <c r="P33" s="421"/>
      <c r="Q33" s="421"/>
      <c r="R33" s="421"/>
      <c r="S33" s="421"/>
      <c r="T33" s="416">
        <f t="shared" si="6"/>
        <v>0</v>
      </c>
      <c r="U33" s="421"/>
      <c r="V33" s="421"/>
      <c r="W33" s="366"/>
      <c r="X33" s="366"/>
      <c r="Y33" s="366"/>
      <c r="Z33" s="366"/>
      <c r="AA33" s="366"/>
      <c r="AB33" s="366"/>
      <c r="AC33" s="366"/>
      <c r="AD33" s="366"/>
      <c r="AE33" s="366"/>
      <c r="AF33" s="366"/>
      <c r="AG33" s="366"/>
      <c r="AH33" s="366"/>
      <c r="AI33" s="366"/>
    </row>
    <row r="34" spans="1:35" ht="19.5">
      <c r="A34" s="366"/>
      <c r="B34" s="366"/>
      <c r="C34" s="362"/>
      <c r="D34" s="362"/>
      <c r="E34" s="422"/>
      <c r="F34" s="422"/>
      <c r="G34" s="422"/>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row>
    <row r="35" spans="1:35" ht="19.5">
      <c r="A35" s="366"/>
      <c r="B35" s="366"/>
      <c r="C35" s="362"/>
      <c r="D35" s="362"/>
      <c r="E35" s="422"/>
      <c r="F35" s="422"/>
      <c r="G35" s="422"/>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366"/>
      <c r="AG35" s="366"/>
      <c r="AH35" s="366"/>
      <c r="AI35" s="366"/>
    </row>
    <row r="36" spans="1:35" ht="19.5">
      <c r="A36" s="366"/>
      <c r="B36" s="366"/>
      <c r="C36" s="362"/>
      <c r="D36" s="362"/>
      <c r="E36" s="422"/>
      <c r="F36" s="422"/>
      <c r="G36" s="422"/>
      <c r="H36" s="366"/>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6"/>
      <c r="AI36" s="366"/>
    </row>
    <row r="37" spans="1:35" ht="19.5">
      <c r="A37" s="423"/>
      <c r="B37" s="422"/>
      <c r="C37" s="362"/>
      <c r="D37" s="362"/>
      <c r="E37" s="422"/>
      <c r="F37" s="422"/>
      <c r="G37" s="422"/>
      <c r="H37" s="366"/>
      <c r="I37" s="366"/>
      <c r="J37" s="366"/>
      <c r="K37" s="366"/>
      <c r="L37" s="366"/>
      <c r="M37" s="366"/>
      <c r="N37" s="366"/>
      <c r="O37" s="366"/>
      <c r="P37" s="366"/>
      <c r="Q37" s="366"/>
      <c r="R37" s="366"/>
      <c r="S37" s="366"/>
      <c r="T37" s="366"/>
      <c r="U37" s="366"/>
      <c r="V37" s="366"/>
      <c r="W37" s="366"/>
      <c r="X37" s="366"/>
      <c r="Y37" s="366"/>
      <c r="Z37" s="366"/>
      <c r="AA37" s="366"/>
      <c r="AB37" s="366"/>
      <c r="AC37" s="366"/>
      <c r="AD37" s="366"/>
      <c r="AE37" s="366"/>
      <c r="AF37" s="366"/>
      <c r="AG37" s="366"/>
      <c r="AH37" s="366"/>
      <c r="AI37" s="366"/>
    </row>
    <row r="38" spans="1:35">
      <c r="A38" s="366"/>
      <c r="B38" s="366"/>
      <c r="C38" s="424"/>
      <c r="D38" s="424"/>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66"/>
    </row>
    <row r="39" spans="1:35">
      <c r="A39" s="366"/>
      <c r="B39" s="366"/>
      <c r="C39" s="424"/>
      <c r="D39" s="424"/>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row>
    <row r="40" spans="1:35">
      <c r="A40" s="366"/>
      <c r="B40" s="366"/>
      <c r="C40" s="424"/>
      <c r="D40" s="424"/>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row>
    <row r="41" spans="1:35">
      <c r="A41" s="366"/>
      <c r="B41" s="366"/>
      <c r="C41" s="424"/>
      <c r="D41" s="424"/>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row>
    <row r="42" spans="1:35">
      <c r="A42" s="366"/>
      <c r="B42" s="366"/>
      <c r="C42" s="424"/>
      <c r="D42" s="424"/>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CC9ED9E6-A73F-4899-8EDE-78B230677DB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0C03-D12F-4D2E-8754-F1F85116580C}">
  <dimension ref="A1:X12"/>
  <sheetViews>
    <sheetView workbookViewId="0">
      <selection sqref="A1:X1048576"/>
    </sheetView>
  </sheetViews>
  <sheetFormatPr defaultRowHeight="16.5"/>
  <cols>
    <col min="2" max="2" width="10.5" customWidth="1"/>
  </cols>
  <sheetData>
    <row r="1" spans="1:24">
      <c r="J1" t="s">
        <v>1529</v>
      </c>
      <c r="U1" t="s">
        <v>1530</v>
      </c>
      <c r="X1" s="205" t="s">
        <v>1216</v>
      </c>
    </row>
    <row r="2" spans="1:24">
      <c r="K2" t="s">
        <v>1555</v>
      </c>
      <c r="U2" t="s">
        <v>1531</v>
      </c>
      <c r="V2" t="s">
        <v>1532</v>
      </c>
    </row>
    <row r="3" spans="1:24">
      <c r="A3" s="937" t="s">
        <v>1364</v>
      </c>
      <c r="B3" s="938"/>
      <c r="C3" s="939"/>
      <c r="D3" s="934" t="s">
        <v>1533</v>
      </c>
      <c r="E3" s="935"/>
      <c r="F3" s="935"/>
      <c r="G3" s="935"/>
      <c r="H3" s="935"/>
      <c r="I3" s="935"/>
      <c r="J3" s="935"/>
      <c r="K3" s="935"/>
      <c r="L3" s="936"/>
      <c r="M3" s="944" t="s">
        <v>1534</v>
      </c>
      <c r="N3" s="938"/>
      <c r="O3" s="939"/>
      <c r="P3" s="944" t="s">
        <v>1535</v>
      </c>
      <c r="Q3" s="938"/>
      <c r="R3" s="938"/>
      <c r="S3" s="938"/>
      <c r="T3" s="938"/>
      <c r="U3" s="939"/>
      <c r="V3" s="946" t="s">
        <v>1536</v>
      </c>
      <c r="W3" s="931" t="s">
        <v>1537</v>
      </c>
    </row>
    <row r="4" spans="1:24" ht="27">
      <c r="A4" s="940"/>
      <c r="B4" s="940"/>
      <c r="C4" s="941"/>
      <c r="D4" s="427" t="s">
        <v>1538</v>
      </c>
      <c r="E4" s="428"/>
      <c r="F4" s="428"/>
      <c r="G4" s="427" t="s">
        <v>1539</v>
      </c>
      <c r="H4" s="428"/>
      <c r="I4" s="428"/>
      <c r="J4" s="934" t="s">
        <v>1540</v>
      </c>
      <c r="K4" s="935"/>
      <c r="L4" s="936"/>
      <c r="M4" s="945"/>
      <c r="N4" s="942"/>
      <c r="O4" s="943"/>
      <c r="P4" s="945"/>
      <c r="Q4" s="942"/>
      <c r="R4" s="942"/>
      <c r="S4" s="942"/>
      <c r="T4" s="942"/>
      <c r="U4" s="943"/>
      <c r="V4" s="947"/>
      <c r="W4" s="932"/>
    </row>
    <row r="5" spans="1:24" ht="40.5" thickBot="1">
      <c r="A5" s="942"/>
      <c r="B5" s="942"/>
      <c r="C5" s="943"/>
      <c r="D5" s="429" t="s">
        <v>1541</v>
      </c>
      <c r="E5" s="429" t="s">
        <v>1542</v>
      </c>
      <c r="F5" s="429" t="s">
        <v>1543</v>
      </c>
      <c r="G5" s="429" t="s">
        <v>1541</v>
      </c>
      <c r="H5" s="429" t="s">
        <v>1542</v>
      </c>
      <c r="I5" s="429" t="s">
        <v>1543</v>
      </c>
      <c r="J5" s="429" t="s">
        <v>1541</v>
      </c>
      <c r="K5" s="429" t="s">
        <v>1542</v>
      </c>
      <c r="L5" s="429" t="s">
        <v>1543</v>
      </c>
      <c r="M5" s="429" t="s">
        <v>1541</v>
      </c>
      <c r="N5" s="429" t="s">
        <v>1542</v>
      </c>
      <c r="O5" s="429" t="s">
        <v>1543</v>
      </c>
      <c r="P5" s="429" t="s">
        <v>1541</v>
      </c>
      <c r="Q5" s="429" t="s">
        <v>1544</v>
      </c>
      <c r="R5" s="429" t="s">
        <v>1545</v>
      </c>
      <c r="S5" s="429" t="s">
        <v>1546</v>
      </c>
      <c r="T5" s="429" t="s">
        <v>1547</v>
      </c>
      <c r="U5" s="429" t="s">
        <v>1548</v>
      </c>
      <c r="V5" s="948"/>
      <c r="W5" s="933"/>
    </row>
    <row r="6" spans="1:24">
      <c r="A6" s="922" t="s">
        <v>1549</v>
      </c>
      <c r="B6" s="430" t="s">
        <v>1344</v>
      </c>
      <c r="C6" s="431">
        <v>313</v>
      </c>
      <c r="D6" s="431">
        <v>313</v>
      </c>
      <c r="E6" s="431">
        <v>139</v>
      </c>
      <c r="F6" s="431">
        <v>174</v>
      </c>
      <c r="G6" s="431">
        <v>15</v>
      </c>
      <c r="H6" s="431">
        <v>11</v>
      </c>
      <c r="I6" s="431">
        <v>4</v>
      </c>
      <c r="J6" s="431">
        <v>298</v>
      </c>
      <c r="K6" s="432">
        <v>128</v>
      </c>
      <c r="L6" s="433">
        <v>170</v>
      </c>
      <c r="M6" s="433">
        <v>77</v>
      </c>
      <c r="N6" s="433">
        <v>36</v>
      </c>
      <c r="O6" s="433">
        <v>41</v>
      </c>
      <c r="P6" s="925">
        <v>867</v>
      </c>
      <c r="Q6" s="916">
        <v>431342</v>
      </c>
      <c r="R6" s="916">
        <v>525</v>
      </c>
      <c r="S6" s="928" t="s">
        <v>1260</v>
      </c>
      <c r="T6" s="928" t="s">
        <v>1286</v>
      </c>
      <c r="U6" s="916" t="s">
        <v>1260</v>
      </c>
      <c r="V6" s="919" t="s">
        <v>1286</v>
      </c>
    </row>
    <row r="7" spans="1:24">
      <c r="A7" s="923"/>
      <c r="B7" s="434" t="s">
        <v>1550</v>
      </c>
      <c r="C7" s="431">
        <v>33</v>
      </c>
      <c r="D7" s="431">
        <v>33</v>
      </c>
      <c r="E7" s="431">
        <v>16</v>
      </c>
      <c r="F7" s="431">
        <v>17</v>
      </c>
      <c r="G7" s="431">
        <v>1</v>
      </c>
      <c r="H7" s="431">
        <v>1</v>
      </c>
      <c r="I7" s="431">
        <v>0</v>
      </c>
      <c r="J7" s="431">
        <v>32</v>
      </c>
      <c r="K7" s="432">
        <v>15</v>
      </c>
      <c r="L7" s="433">
        <v>1</v>
      </c>
      <c r="M7" s="433">
        <v>8</v>
      </c>
      <c r="N7" s="433">
        <v>4</v>
      </c>
      <c r="O7" s="433">
        <v>4</v>
      </c>
      <c r="P7" s="926"/>
      <c r="Q7" s="917"/>
      <c r="R7" s="917"/>
      <c r="S7" s="929"/>
      <c r="T7" s="929"/>
      <c r="U7" s="917"/>
      <c r="V7" s="920"/>
    </row>
    <row r="8" spans="1:24">
      <c r="A8" s="923"/>
      <c r="B8" s="435" t="s">
        <v>1551</v>
      </c>
      <c r="C8" s="436">
        <v>93</v>
      </c>
      <c r="D8" s="436">
        <v>93</v>
      </c>
      <c r="E8" s="436">
        <v>43</v>
      </c>
      <c r="F8" s="436">
        <v>50</v>
      </c>
      <c r="G8" s="436">
        <v>6</v>
      </c>
      <c r="H8" s="437">
        <v>5</v>
      </c>
      <c r="I8" s="436">
        <v>1</v>
      </c>
      <c r="J8" s="436">
        <v>87</v>
      </c>
      <c r="K8" s="438">
        <v>38</v>
      </c>
      <c r="L8" s="439">
        <v>49</v>
      </c>
      <c r="M8" s="439">
        <v>25</v>
      </c>
      <c r="N8" s="439">
        <v>12</v>
      </c>
      <c r="O8" s="439">
        <v>13</v>
      </c>
      <c r="P8" s="926"/>
      <c r="Q8" s="917"/>
      <c r="R8" s="917"/>
      <c r="S8" s="929"/>
      <c r="T8" s="929"/>
      <c r="U8" s="917"/>
      <c r="V8" s="920"/>
    </row>
    <row r="9" spans="1:24">
      <c r="A9" s="923"/>
      <c r="B9" s="435" t="s">
        <v>1552</v>
      </c>
      <c r="C9" s="436">
        <v>77</v>
      </c>
      <c r="D9" s="436">
        <v>77</v>
      </c>
      <c r="E9" s="436">
        <v>32</v>
      </c>
      <c r="F9" s="436">
        <v>45</v>
      </c>
      <c r="G9" s="436">
        <v>4</v>
      </c>
      <c r="H9" s="436">
        <v>3</v>
      </c>
      <c r="I9" s="436">
        <v>1</v>
      </c>
      <c r="J9" s="436">
        <v>73</v>
      </c>
      <c r="K9" s="438">
        <v>29</v>
      </c>
      <c r="L9" s="439">
        <v>44</v>
      </c>
      <c r="M9" s="439">
        <v>20</v>
      </c>
      <c r="N9" s="439">
        <v>11</v>
      </c>
      <c r="O9" s="439">
        <v>9</v>
      </c>
      <c r="P9" s="926"/>
      <c r="Q9" s="917"/>
      <c r="R9" s="917"/>
      <c r="S9" s="929"/>
      <c r="T9" s="929"/>
      <c r="U9" s="917"/>
      <c r="V9" s="920"/>
    </row>
    <row r="10" spans="1:24">
      <c r="A10" s="923"/>
      <c r="B10" s="435" t="s">
        <v>1553</v>
      </c>
      <c r="C10" s="436">
        <v>72</v>
      </c>
      <c r="D10" s="436">
        <v>72</v>
      </c>
      <c r="E10" s="436">
        <v>32</v>
      </c>
      <c r="F10" s="436">
        <v>40</v>
      </c>
      <c r="G10" s="436">
        <v>3</v>
      </c>
      <c r="H10" s="436">
        <v>1</v>
      </c>
      <c r="I10" s="436">
        <v>2</v>
      </c>
      <c r="J10" s="436">
        <v>69</v>
      </c>
      <c r="K10" s="438">
        <v>31</v>
      </c>
      <c r="L10" s="439">
        <v>38</v>
      </c>
      <c r="M10" s="439">
        <v>17</v>
      </c>
      <c r="N10" s="439">
        <v>5</v>
      </c>
      <c r="O10" s="439">
        <v>12</v>
      </c>
      <c r="P10" s="926"/>
      <c r="Q10" s="917"/>
      <c r="R10" s="917"/>
      <c r="S10" s="929"/>
      <c r="T10" s="929"/>
      <c r="U10" s="917"/>
      <c r="V10" s="920"/>
    </row>
    <row r="11" spans="1:24">
      <c r="A11" s="924"/>
      <c r="B11" s="435" t="s">
        <v>1554</v>
      </c>
      <c r="C11" s="436">
        <v>38</v>
      </c>
      <c r="D11" s="436">
        <v>38</v>
      </c>
      <c r="E11" s="436">
        <v>16</v>
      </c>
      <c r="F11" s="436">
        <v>22</v>
      </c>
      <c r="G11" s="436">
        <v>1</v>
      </c>
      <c r="H11" s="436">
        <v>1</v>
      </c>
      <c r="I11" s="436">
        <v>0</v>
      </c>
      <c r="J11" s="436">
        <v>37</v>
      </c>
      <c r="K11" s="438">
        <v>15</v>
      </c>
      <c r="L11" s="439">
        <v>22</v>
      </c>
      <c r="M11" s="439">
        <v>7</v>
      </c>
      <c r="N11" s="439">
        <v>4</v>
      </c>
      <c r="O11" s="439">
        <v>3</v>
      </c>
      <c r="P11" s="927"/>
      <c r="Q11" s="918"/>
      <c r="R11" s="918"/>
      <c r="S11" s="930"/>
      <c r="T11" s="930"/>
      <c r="U11" s="918"/>
      <c r="V11" s="921"/>
    </row>
    <row r="12" spans="1:24">
      <c r="W12" t="s">
        <v>1556</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B880D37C-A59F-45EA-BB5E-AB57E8BE700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A070-1E98-46DF-A6F5-0996DDA98ED4}">
  <dimension ref="A1:X12"/>
  <sheetViews>
    <sheetView workbookViewId="0">
      <selection activeCell="X1" sqref="X1"/>
    </sheetView>
  </sheetViews>
  <sheetFormatPr defaultRowHeight="16.5"/>
  <cols>
    <col min="2" max="2" width="10.5" customWidth="1"/>
  </cols>
  <sheetData>
    <row r="1" spans="1:24">
      <c r="J1" t="s">
        <v>1529</v>
      </c>
      <c r="U1" t="s">
        <v>1530</v>
      </c>
      <c r="X1" s="205" t="s">
        <v>1216</v>
      </c>
    </row>
    <row r="2" spans="1:24">
      <c r="K2" t="s">
        <v>1834</v>
      </c>
      <c r="U2" t="s">
        <v>1531</v>
      </c>
      <c r="V2" t="s">
        <v>1532</v>
      </c>
    </row>
    <row r="3" spans="1:24">
      <c r="A3" s="937" t="s">
        <v>1364</v>
      </c>
      <c r="B3" s="938"/>
      <c r="C3" s="939"/>
      <c r="D3" s="934" t="s">
        <v>1533</v>
      </c>
      <c r="E3" s="935"/>
      <c r="F3" s="935"/>
      <c r="G3" s="935"/>
      <c r="H3" s="935"/>
      <c r="I3" s="935"/>
      <c r="J3" s="935"/>
      <c r="K3" s="935"/>
      <c r="L3" s="936"/>
      <c r="M3" s="944" t="s">
        <v>1534</v>
      </c>
      <c r="N3" s="938"/>
      <c r="O3" s="939"/>
      <c r="P3" s="944" t="s">
        <v>1535</v>
      </c>
      <c r="Q3" s="938"/>
      <c r="R3" s="938"/>
      <c r="S3" s="938"/>
      <c r="T3" s="938"/>
      <c r="U3" s="939"/>
      <c r="V3" s="946" t="s">
        <v>1536</v>
      </c>
      <c r="W3" s="931" t="s">
        <v>1537</v>
      </c>
    </row>
    <row r="4" spans="1:24" ht="27">
      <c r="A4" s="940"/>
      <c r="B4" s="940"/>
      <c r="C4" s="941"/>
      <c r="D4" s="427" t="s">
        <v>1538</v>
      </c>
      <c r="E4" s="428"/>
      <c r="F4" s="428"/>
      <c r="G4" s="427" t="s">
        <v>1539</v>
      </c>
      <c r="H4" s="428"/>
      <c r="I4" s="428"/>
      <c r="J4" s="934" t="s">
        <v>1540</v>
      </c>
      <c r="K4" s="935"/>
      <c r="L4" s="936"/>
      <c r="M4" s="945"/>
      <c r="N4" s="942"/>
      <c r="O4" s="943"/>
      <c r="P4" s="945"/>
      <c r="Q4" s="942"/>
      <c r="R4" s="942"/>
      <c r="S4" s="942"/>
      <c r="T4" s="942"/>
      <c r="U4" s="943"/>
      <c r="V4" s="947"/>
      <c r="W4" s="932"/>
    </row>
    <row r="5" spans="1:24" ht="40.5" thickBot="1">
      <c r="A5" s="942"/>
      <c r="B5" s="942"/>
      <c r="C5" s="943"/>
      <c r="D5" s="429" t="s">
        <v>1541</v>
      </c>
      <c r="E5" s="429" t="s">
        <v>1542</v>
      </c>
      <c r="F5" s="429" t="s">
        <v>1543</v>
      </c>
      <c r="G5" s="429" t="s">
        <v>1541</v>
      </c>
      <c r="H5" s="429" t="s">
        <v>1542</v>
      </c>
      <c r="I5" s="429" t="s">
        <v>1543</v>
      </c>
      <c r="J5" s="429" t="s">
        <v>1541</v>
      </c>
      <c r="K5" s="429" t="s">
        <v>1542</v>
      </c>
      <c r="L5" s="429" t="s">
        <v>1543</v>
      </c>
      <c r="M5" s="429" t="s">
        <v>1541</v>
      </c>
      <c r="N5" s="429" t="s">
        <v>1542</v>
      </c>
      <c r="O5" s="429" t="s">
        <v>1543</v>
      </c>
      <c r="P5" s="429" t="s">
        <v>1541</v>
      </c>
      <c r="Q5" s="429" t="s">
        <v>1544</v>
      </c>
      <c r="R5" s="429" t="s">
        <v>1545</v>
      </c>
      <c r="S5" s="429" t="s">
        <v>1546</v>
      </c>
      <c r="T5" s="429" t="s">
        <v>1547</v>
      </c>
      <c r="U5" s="429" t="s">
        <v>1548</v>
      </c>
      <c r="V5" s="948"/>
      <c r="W5" s="933"/>
    </row>
    <row r="6" spans="1:24">
      <c r="A6" s="922" t="s">
        <v>1549</v>
      </c>
      <c r="B6" s="430" t="s">
        <v>1344</v>
      </c>
      <c r="C6" s="431">
        <v>296</v>
      </c>
      <c r="D6" s="431">
        <v>296</v>
      </c>
      <c r="E6" s="431">
        <v>127</v>
      </c>
      <c r="F6" s="431">
        <v>169</v>
      </c>
      <c r="G6" s="431">
        <v>17</v>
      </c>
      <c r="H6" s="431">
        <v>13</v>
      </c>
      <c r="I6" s="431">
        <v>4</v>
      </c>
      <c r="J6" s="431">
        <v>279</v>
      </c>
      <c r="K6" s="432">
        <v>114</v>
      </c>
      <c r="L6" s="433">
        <v>165</v>
      </c>
      <c r="M6" s="433">
        <v>73</v>
      </c>
      <c r="N6" s="433">
        <v>34</v>
      </c>
      <c r="O6" s="433">
        <v>39</v>
      </c>
      <c r="P6" s="925">
        <v>599</v>
      </c>
      <c r="Q6" s="916">
        <v>203</v>
      </c>
      <c r="R6" s="916">
        <v>396</v>
      </c>
      <c r="S6" s="928" t="s">
        <v>1260</v>
      </c>
      <c r="T6" s="928" t="s">
        <v>1286</v>
      </c>
      <c r="U6" s="916" t="s">
        <v>1260</v>
      </c>
      <c r="V6" s="919" t="s">
        <v>1286</v>
      </c>
    </row>
    <row r="7" spans="1:24">
      <c r="A7" s="923"/>
      <c r="B7" s="434" t="s">
        <v>1550</v>
      </c>
      <c r="C7" s="431">
        <v>27</v>
      </c>
      <c r="D7" s="431">
        <v>27</v>
      </c>
      <c r="E7" s="431">
        <v>13</v>
      </c>
      <c r="F7" s="431">
        <v>14</v>
      </c>
      <c r="G7" s="431">
        <v>1</v>
      </c>
      <c r="H7" s="431">
        <v>1</v>
      </c>
      <c r="I7" s="431">
        <v>0</v>
      </c>
      <c r="J7" s="431">
        <v>26</v>
      </c>
      <c r="K7" s="432">
        <v>12</v>
      </c>
      <c r="L7" s="433">
        <v>14</v>
      </c>
      <c r="M7" s="433">
        <v>6</v>
      </c>
      <c r="N7" s="433">
        <v>3</v>
      </c>
      <c r="O7" s="433">
        <v>3</v>
      </c>
      <c r="P7" s="926"/>
      <c r="Q7" s="917"/>
      <c r="R7" s="917"/>
      <c r="S7" s="929"/>
      <c r="T7" s="929"/>
      <c r="U7" s="917"/>
      <c r="V7" s="920"/>
    </row>
    <row r="8" spans="1:24">
      <c r="A8" s="923"/>
      <c r="B8" s="435" t="s">
        <v>1551</v>
      </c>
      <c r="C8" s="436">
        <v>84</v>
      </c>
      <c r="D8" s="436">
        <v>84</v>
      </c>
      <c r="E8" s="436">
        <v>36</v>
      </c>
      <c r="F8" s="436">
        <v>48</v>
      </c>
      <c r="G8" s="436">
        <v>8</v>
      </c>
      <c r="H8" s="437">
        <v>6</v>
      </c>
      <c r="I8" s="436">
        <v>2</v>
      </c>
      <c r="J8" s="436">
        <v>76</v>
      </c>
      <c r="K8" s="438">
        <v>30</v>
      </c>
      <c r="L8" s="439">
        <v>46</v>
      </c>
      <c r="M8" s="439">
        <v>25</v>
      </c>
      <c r="N8" s="439">
        <v>12</v>
      </c>
      <c r="O8" s="439">
        <v>13</v>
      </c>
      <c r="P8" s="926"/>
      <c r="Q8" s="917"/>
      <c r="R8" s="917"/>
      <c r="S8" s="929"/>
      <c r="T8" s="929"/>
      <c r="U8" s="917"/>
      <c r="V8" s="920"/>
    </row>
    <row r="9" spans="1:24">
      <c r="A9" s="923"/>
      <c r="B9" s="435" t="s">
        <v>1552</v>
      </c>
      <c r="C9" s="436">
        <v>80</v>
      </c>
      <c r="D9" s="436">
        <v>80</v>
      </c>
      <c r="E9" s="436">
        <v>34</v>
      </c>
      <c r="F9" s="436">
        <v>46</v>
      </c>
      <c r="G9" s="436">
        <v>2</v>
      </c>
      <c r="H9" s="436">
        <v>2</v>
      </c>
      <c r="I9" s="436">
        <v>0</v>
      </c>
      <c r="J9" s="436">
        <v>78</v>
      </c>
      <c r="K9" s="438">
        <v>32</v>
      </c>
      <c r="L9" s="439">
        <v>46</v>
      </c>
      <c r="M9" s="439">
        <v>19</v>
      </c>
      <c r="N9" s="439">
        <v>10</v>
      </c>
      <c r="O9" s="439">
        <v>9</v>
      </c>
      <c r="P9" s="926"/>
      <c r="Q9" s="917"/>
      <c r="R9" s="917"/>
      <c r="S9" s="929"/>
      <c r="T9" s="929"/>
      <c r="U9" s="917"/>
      <c r="V9" s="920"/>
    </row>
    <row r="10" spans="1:24">
      <c r="A10" s="923"/>
      <c r="B10" s="435" t="s">
        <v>1553</v>
      </c>
      <c r="C10" s="436">
        <v>62</v>
      </c>
      <c r="D10" s="436">
        <v>62</v>
      </c>
      <c r="E10" s="436">
        <v>27</v>
      </c>
      <c r="F10" s="436">
        <v>35</v>
      </c>
      <c r="G10" s="436">
        <v>5</v>
      </c>
      <c r="H10" s="436">
        <v>3</v>
      </c>
      <c r="I10" s="436">
        <v>2</v>
      </c>
      <c r="J10" s="436">
        <v>57</v>
      </c>
      <c r="K10" s="438">
        <v>24</v>
      </c>
      <c r="L10" s="439">
        <v>33</v>
      </c>
      <c r="M10" s="439">
        <v>15</v>
      </c>
      <c r="N10" s="439">
        <v>5</v>
      </c>
      <c r="O10" s="439">
        <v>10</v>
      </c>
      <c r="P10" s="926"/>
      <c r="Q10" s="917"/>
      <c r="R10" s="917"/>
      <c r="S10" s="929"/>
      <c r="T10" s="929"/>
      <c r="U10" s="917"/>
      <c r="V10" s="920"/>
    </row>
    <row r="11" spans="1:24">
      <c r="A11" s="924"/>
      <c r="B11" s="435" t="s">
        <v>1554</v>
      </c>
      <c r="C11" s="436">
        <v>43</v>
      </c>
      <c r="D11" s="436">
        <v>43</v>
      </c>
      <c r="E11" s="436">
        <v>17</v>
      </c>
      <c r="F11" s="436">
        <v>26</v>
      </c>
      <c r="G11" s="436">
        <v>1</v>
      </c>
      <c r="H11" s="436">
        <v>1</v>
      </c>
      <c r="I11" s="436">
        <v>0</v>
      </c>
      <c r="J11" s="436">
        <v>42</v>
      </c>
      <c r="K11" s="438">
        <v>16</v>
      </c>
      <c r="L11" s="439">
        <v>26</v>
      </c>
      <c r="M11" s="439">
        <v>8</v>
      </c>
      <c r="N11" s="439">
        <v>4</v>
      </c>
      <c r="O11" s="439">
        <v>4</v>
      </c>
      <c r="P11" s="927"/>
      <c r="Q11" s="918"/>
      <c r="R11" s="918"/>
      <c r="S11" s="930"/>
      <c r="T11" s="930"/>
      <c r="U11" s="918"/>
      <c r="V11" s="921"/>
    </row>
    <row r="12" spans="1:24">
      <c r="W12" t="s">
        <v>1835</v>
      </c>
    </row>
  </sheetData>
  <mergeCells count="15">
    <mergeCell ref="U6:U11"/>
    <mergeCell ref="V6:V11"/>
    <mergeCell ref="A6:A11"/>
    <mergeCell ref="P6:P11"/>
    <mergeCell ref="Q6:Q11"/>
    <mergeCell ref="R6:R11"/>
    <mergeCell ref="S6:S11"/>
    <mergeCell ref="T6:T11"/>
    <mergeCell ref="A3:C5"/>
    <mergeCell ref="D3:L3"/>
    <mergeCell ref="M3:O4"/>
    <mergeCell ref="P3:U4"/>
    <mergeCell ref="V3:V5"/>
    <mergeCell ref="W3:W5"/>
    <mergeCell ref="J4:L4"/>
  </mergeCells>
  <phoneticPr fontId="14" type="noConversion"/>
  <hyperlinks>
    <hyperlink ref="X1" location="預告統計資料發布時間表!A1" display="返回發布時間表" xr:uid="{9CDE7F97-FF49-43AD-84E7-5953FE6A12D6}"/>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E836-F154-4FEA-BE25-3C76A2915BB7}">
  <dimension ref="A1:V30"/>
  <sheetViews>
    <sheetView topLeftCell="F1" workbookViewId="0">
      <selection activeCell="V2" sqref="V2"/>
    </sheetView>
  </sheetViews>
  <sheetFormatPr defaultRowHeight="16.5"/>
  <cols>
    <col min="1" max="1" width="14.75" bestFit="1" customWidth="1"/>
    <col min="3" max="4" width="12.375" bestFit="1" customWidth="1"/>
    <col min="5" max="5" width="14.75" bestFit="1" customWidth="1"/>
    <col min="6" max="8" width="12.375" bestFit="1" customWidth="1"/>
    <col min="9" max="9" width="17.125" bestFit="1" customWidth="1"/>
    <col min="10" max="10" width="14.75" bestFit="1" customWidth="1"/>
    <col min="11" max="11" width="17.5" customWidth="1"/>
    <col min="12" max="12" width="23" bestFit="1" customWidth="1"/>
    <col min="13" max="13" width="12.375" bestFit="1" customWidth="1"/>
    <col min="14" max="14" width="10" bestFit="1" customWidth="1"/>
    <col min="15" max="15" width="17.125" bestFit="1" customWidth="1"/>
    <col min="16" max="16" width="19.5" bestFit="1" customWidth="1"/>
    <col min="17" max="17" width="8.875" bestFit="1" customWidth="1"/>
  </cols>
  <sheetData>
    <row r="1" spans="1:22" ht="17.25" thickBot="1">
      <c r="A1" s="440" t="s">
        <v>1213</v>
      </c>
      <c r="B1" s="441"/>
      <c r="C1" s="441"/>
      <c r="D1" s="441"/>
      <c r="E1" s="441"/>
      <c r="F1" s="441"/>
      <c r="G1" s="442" t="s">
        <v>1214</v>
      </c>
      <c r="H1" s="950" t="s">
        <v>1557</v>
      </c>
      <c r="I1" s="950"/>
      <c r="J1" s="443"/>
      <c r="K1" s="440" t="s">
        <v>1213</v>
      </c>
      <c r="L1" s="441"/>
      <c r="M1" s="441"/>
      <c r="N1" s="441"/>
      <c r="O1" s="441"/>
      <c r="P1" s="441"/>
      <c r="Q1" s="441"/>
      <c r="R1" s="441"/>
      <c r="S1" s="442" t="s">
        <v>1214</v>
      </c>
      <c r="T1" s="950" t="s">
        <v>1305</v>
      </c>
      <c r="U1" s="950"/>
      <c r="V1" s="443"/>
    </row>
    <row r="2" spans="1:22" ht="17.25" thickBot="1">
      <c r="A2" s="444" t="s">
        <v>1558</v>
      </c>
      <c r="B2" s="445" t="s">
        <v>1559</v>
      </c>
      <c r="C2" s="446"/>
      <c r="D2" s="446"/>
      <c r="E2" s="446"/>
      <c r="F2" s="446"/>
      <c r="G2" s="442" t="s">
        <v>1560</v>
      </c>
      <c r="H2" s="950" t="s">
        <v>1561</v>
      </c>
      <c r="I2" s="950"/>
      <c r="J2" s="365" t="s">
        <v>1306</v>
      </c>
      <c r="K2" s="444" t="s">
        <v>1558</v>
      </c>
      <c r="L2" s="445" t="s">
        <v>1559</v>
      </c>
      <c r="M2" s="446"/>
      <c r="N2" s="446"/>
      <c r="O2" s="446"/>
      <c r="P2" s="446"/>
      <c r="Q2" s="446"/>
      <c r="R2" s="446"/>
      <c r="S2" s="442" t="s">
        <v>1560</v>
      </c>
      <c r="T2" s="950" t="s">
        <v>1561</v>
      </c>
      <c r="U2" s="950"/>
      <c r="V2" s="365" t="s">
        <v>1306</v>
      </c>
    </row>
    <row r="3" spans="1:22">
      <c r="A3" s="441"/>
      <c r="B3" s="441"/>
      <c r="C3" s="441"/>
      <c r="D3" s="441"/>
      <c r="E3" s="441"/>
      <c r="F3" s="441"/>
      <c r="G3" s="441"/>
      <c r="H3" s="441"/>
      <c r="I3" s="441"/>
      <c r="J3" s="443"/>
      <c r="K3" s="441"/>
      <c r="L3" s="441"/>
      <c r="M3" s="441"/>
      <c r="N3" s="441"/>
      <c r="O3" s="441"/>
      <c r="P3" s="441"/>
      <c r="Q3" s="441"/>
      <c r="R3" s="441"/>
      <c r="S3" s="441"/>
      <c r="T3" s="441"/>
      <c r="U3" s="441"/>
      <c r="V3" s="443"/>
    </row>
    <row r="4" spans="1:22" ht="21">
      <c r="A4" s="951" t="s">
        <v>1562</v>
      </c>
      <c r="B4" s="951"/>
      <c r="C4" s="951"/>
      <c r="D4" s="951"/>
      <c r="E4" s="951"/>
      <c r="F4" s="951"/>
      <c r="G4" s="951"/>
      <c r="H4" s="951"/>
      <c r="I4" s="951"/>
      <c r="J4" s="443"/>
      <c r="K4" s="951" t="s">
        <v>1563</v>
      </c>
      <c r="L4" s="951"/>
      <c r="M4" s="951"/>
      <c r="N4" s="951"/>
      <c r="O4" s="951"/>
      <c r="P4" s="951"/>
      <c r="Q4" s="951"/>
      <c r="R4" s="951"/>
      <c r="S4" s="951"/>
      <c r="T4" s="951"/>
      <c r="U4" s="951"/>
      <c r="V4" s="443"/>
    </row>
    <row r="5" spans="1:22">
      <c r="A5" s="441"/>
      <c r="B5" s="441"/>
      <c r="C5" s="441"/>
      <c r="D5" s="441"/>
      <c r="E5" s="441"/>
      <c r="F5" s="441"/>
      <c r="G5" s="447"/>
      <c r="H5" s="441"/>
      <c r="I5" s="441"/>
      <c r="J5" s="443"/>
      <c r="K5" s="441"/>
      <c r="L5" s="441"/>
      <c r="M5" s="441"/>
      <c r="N5" s="441"/>
      <c r="O5" s="441"/>
      <c r="P5" s="441"/>
      <c r="Q5" s="441"/>
      <c r="R5" s="441"/>
      <c r="S5" s="441"/>
      <c r="T5" s="447" t="s">
        <v>1564</v>
      </c>
      <c r="U5" s="447"/>
      <c r="V5" s="443"/>
    </row>
    <row r="6" spans="1:22" ht="17.25" thickBot="1">
      <c r="A6" s="441"/>
      <c r="B6" s="952" t="s">
        <v>1590</v>
      </c>
      <c r="C6" s="952"/>
      <c r="D6" s="952"/>
      <c r="E6" s="952"/>
      <c r="F6" s="952"/>
      <c r="G6" s="952"/>
      <c r="H6" s="443"/>
      <c r="I6" s="447" t="s">
        <v>1565</v>
      </c>
      <c r="J6" s="443"/>
      <c r="K6" s="952" t="s">
        <v>1591</v>
      </c>
      <c r="L6" s="952"/>
      <c r="M6" s="952"/>
      <c r="N6" s="952"/>
      <c r="O6" s="952"/>
      <c r="P6" s="952"/>
      <c r="Q6" s="952"/>
      <c r="R6" s="952"/>
      <c r="S6" s="952"/>
      <c r="T6" s="952"/>
      <c r="U6" s="952"/>
      <c r="V6" s="443"/>
    </row>
    <row r="7" spans="1:22">
      <c r="A7" s="448" t="s">
        <v>1566</v>
      </c>
      <c r="B7" s="449" t="s">
        <v>1567</v>
      </c>
      <c r="C7" s="953" t="s">
        <v>1568</v>
      </c>
      <c r="D7" s="953"/>
      <c r="E7" s="953"/>
      <c r="F7" s="953"/>
      <c r="G7" s="954" t="s">
        <v>1569</v>
      </c>
      <c r="H7" s="954"/>
      <c r="I7" s="954"/>
      <c r="J7" s="443"/>
      <c r="K7" s="448" t="s">
        <v>1566</v>
      </c>
      <c r="L7" s="449" t="s">
        <v>1567</v>
      </c>
      <c r="M7" s="955" t="s">
        <v>1569</v>
      </c>
      <c r="N7" s="955"/>
      <c r="O7" s="955"/>
      <c r="P7" s="955"/>
      <c r="Q7" s="955"/>
      <c r="R7" s="955"/>
      <c r="S7" s="955"/>
      <c r="T7" s="955"/>
      <c r="U7" s="955"/>
      <c r="V7" s="443"/>
    </row>
    <row r="8" spans="1:22" ht="50.25" thickBot="1">
      <c r="A8" s="446"/>
      <c r="B8" s="450" t="s">
        <v>1570</v>
      </c>
      <c r="C8" s="451" t="s">
        <v>1571</v>
      </c>
      <c r="D8" s="451" t="s">
        <v>1572</v>
      </c>
      <c r="E8" s="451" t="s">
        <v>1573</v>
      </c>
      <c r="F8" s="451" t="s">
        <v>1574</v>
      </c>
      <c r="G8" s="452" t="s">
        <v>1575</v>
      </c>
      <c r="H8" s="452" t="s">
        <v>1576</v>
      </c>
      <c r="I8" s="451" t="s">
        <v>1577</v>
      </c>
      <c r="J8" s="443"/>
      <c r="K8" s="446"/>
      <c r="L8" s="450" t="s">
        <v>1570</v>
      </c>
      <c r="M8" s="453" t="s">
        <v>1578</v>
      </c>
      <c r="N8" s="451" t="s">
        <v>1579</v>
      </c>
      <c r="O8" s="451" t="s">
        <v>1580</v>
      </c>
      <c r="P8" s="451" t="s">
        <v>1581</v>
      </c>
      <c r="Q8" s="454" t="s">
        <v>1582</v>
      </c>
      <c r="R8" s="455" t="s">
        <v>1583</v>
      </c>
      <c r="S8" s="949" t="s">
        <v>1584</v>
      </c>
      <c r="T8" s="949"/>
      <c r="U8" s="949"/>
      <c r="V8" s="443"/>
    </row>
    <row r="9" spans="1:22">
      <c r="A9" s="456" t="s">
        <v>1585</v>
      </c>
      <c r="B9" s="457" t="s">
        <v>1286</v>
      </c>
      <c r="C9" s="458" t="s">
        <v>1286</v>
      </c>
      <c r="D9" s="459" t="s">
        <v>1286</v>
      </c>
      <c r="E9" s="459" t="s">
        <v>1286</v>
      </c>
      <c r="F9" s="460" t="s">
        <v>1286</v>
      </c>
      <c r="G9" s="459" t="s">
        <v>1286</v>
      </c>
      <c r="H9" s="459" t="s">
        <v>1286</v>
      </c>
      <c r="I9" s="459" t="s">
        <v>1286</v>
      </c>
      <c r="J9" s="443"/>
      <c r="K9" s="456" t="s">
        <v>1585</v>
      </c>
      <c r="L9" s="457" t="s">
        <v>1286</v>
      </c>
      <c r="M9" s="458" t="s">
        <v>1286</v>
      </c>
      <c r="N9" s="459" t="s">
        <v>1286</v>
      </c>
      <c r="O9" s="459" t="s">
        <v>1286</v>
      </c>
      <c r="P9" s="460" t="s">
        <v>1286</v>
      </c>
      <c r="Q9" s="461" t="s">
        <v>1286</v>
      </c>
      <c r="R9" s="461" t="s">
        <v>1286</v>
      </c>
      <c r="S9" s="957" t="s">
        <v>1286</v>
      </c>
      <c r="T9" s="957"/>
      <c r="U9" s="957"/>
      <c r="V9" s="443"/>
    </row>
    <row r="10" spans="1:22">
      <c r="A10" s="456"/>
      <c r="B10" s="462"/>
      <c r="C10" s="463"/>
      <c r="D10" s="464"/>
      <c r="E10" s="464"/>
      <c r="F10" s="464"/>
      <c r="G10" s="441"/>
      <c r="H10" s="441"/>
      <c r="I10" s="441"/>
      <c r="J10" s="443"/>
      <c r="K10" s="456"/>
      <c r="L10" s="462"/>
      <c r="M10" s="463"/>
      <c r="N10" s="464"/>
      <c r="O10" s="464"/>
      <c r="P10" s="464"/>
      <c r="Q10" s="465"/>
      <c r="R10" s="465"/>
      <c r="S10" s="956"/>
      <c r="T10" s="956"/>
      <c r="U10" s="956"/>
      <c r="V10" s="443"/>
    </row>
    <row r="11" spans="1:22">
      <c r="A11" s="466"/>
      <c r="B11" s="457"/>
      <c r="C11" s="467"/>
      <c r="D11" s="468"/>
      <c r="E11" s="468"/>
      <c r="F11" s="441"/>
      <c r="G11" s="441"/>
      <c r="H11" s="441"/>
      <c r="I11" s="441"/>
      <c r="J11" s="443"/>
      <c r="K11" s="456"/>
      <c r="L11" s="462"/>
      <c r="M11" s="463"/>
      <c r="N11" s="464"/>
      <c r="O11" s="464"/>
      <c r="P11" s="464"/>
      <c r="Q11" s="465"/>
      <c r="R11" s="465"/>
      <c r="S11" s="956"/>
      <c r="T11" s="956"/>
      <c r="U11" s="956"/>
      <c r="V11" s="443"/>
    </row>
    <row r="12" spans="1:22">
      <c r="A12" s="456"/>
      <c r="B12" s="469"/>
      <c r="C12" s="470"/>
      <c r="D12" s="471"/>
      <c r="E12" s="471"/>
      <c r="F12" s="471"/>
      <c r="G12" s="441"/>
      <c r="H12" s="441"/>
      <c r="I12" s="441"/>
      <c r="J12" s="443"/>
      <c r="K12" s="456"/>
      <c r="L12" s="462"/>
      <c r="M12" s="463"/>
      <c r="N12" s="464"/>
      <c r="O12" s="464"/>
      <c r="P12" s="464"/>
      <c r="Q12" s="465"/>
      <c r="R12" s="465"/>
      <c r="S12" s="956"/>
      <c r="T12" s="956"/>
      <c r="U12" s="956"/>
      <c r="V12" s="443"/>
    </row>
    <row r="13" spans="1:22">
      <c r="A13" s="456"/>
      <c r="B13" s="469"/>
      <c r="C13" s="470"/>
      <c r="D13" s="471"/>
      <c r="E13" s="471"/>
      <c r="F13" s="471"/>
      <c r="G13" s="441"/>
      <c r="H13" s="441"/>
      <c r="I13" s="441"/>
      <c r="J13" s="443"/>
      <c r="K13" s="456"/>
      <c r="L13" s="469"/>
      <c r="M13" s="470"/>
      <c r="N13" s="471"/>
      <c r="O13" s="471"/>
      <c r="P13" s="471"/>
      <c r="Q13" s="472"/>
      <c r="R13" s="472"/>
      <c r="S13" s="956"/>
      <c r="T13" s="956"/>
      <c r="U13" s="956"/>
      <c r="V13" s="443"/>
    </row>
    <row r="14" spans="1:22">
      <c r="A14" s="456"/>
      <c r="B14" s="469"/>
      <c r="C14" s="470"/>
      <c r="D14" s="471"/>
      <c r="E14" s="471"/>
      <c r="F14" s="471"/>
      <c r="G14" s="441"/>
      <c r="H14" s="441"/>
      <c r="I14" s="441"/>
      <c r="J14" s="443"/>
      <c r="K14" s="456"/>
      <c r="L14" s="469"/>
      <c r="M14" s="470"/>
      <c r="N14" s="471"/>
      <c r="O14" s="471"/>
      <c r="P14" s="471"/>
      <c r="Q14" s="472"/>
      <c r="R14" s="472"/>
      <c r="S14" s="956"/>
      <c r="T14" s="956"/>
      <c r="U14" s="956"/>
      <c r="V14" s="443"/>
    </row>
    <row r="15" spans="1:22">
      <c r="A15" s="456"/>
      <c r="B15" s="469"/>
      <c r="C15" s="470"/>
      <c r="D15" s="471"/>
      <c r="E15" s="471"/>
      <c r="F15" s="471"/>
      <c r="G15" s="441"/>
      <c r="H15" s="441"/>
      <c r="I15" s="441"/>
      <c r="J15" s="443"/>
      <c r="K15" s="456"/>
      <c r="L15" s="469"/>
      <c r="M15" s="470"/>
      <c r="N15" s="471"/>
      <c r="O15" s="471"/>
      <c r="P15" s="471"/>
      <c r="Q15" s="472"/>
      <c r="R15" s="472"/>
      <c r="S15" s="956"/>
      <c r="T15" s="956"/>
      <c r="U15" s="956"/>
      <c r="V15" s="443"/>
    </row>
    <row r="16" spans="1:22">
      <c r="A16" s="456"/>
      <c r="B16" s="469"/>
      <c r="C16" s="470"/>
      <c r="D16" s="471"/>
      <c r="E16" s="471"/>
      <c r="F16" s="471"/>
      <c r="G16" s="441"/>
      <c r="H16" s="441"/>
      <c r="I16" s="441"/>
      <c r="J16" s="443"/>
      <c r="K16" s="456"/>
      <c r="L16" s="469"/>
      <c r="M16" s="470"/>
      <c r="N16" s="471"/>
      <c r="O16" s="471"/>
      <c r="P16" s="471"/>
      <c r="Q16" s="472"/>
      <c r="R16" s="472"/>
      <c r="S16" s="956"/>
      <c r="T16" s="956"/>
      <c r="U16" s="956"/>
      <c r="V16" s="443"/>
    </row>
    <row r="17" spans="1:22">
      <c r="A17" s="456"/>
      <c r="B17" s="462"/>
      <c r="C17" s="463"/>
      <c r="D17" s="464"/>
      <c r="E17" s="464"/>
      <c r="F17" s="464"/>
      <c r="G17" s="441"/>
      <c r="H17" s="441"/>
      <c r="I17" s="441"/>
      <c r="J17" s="443"/>
      <c r="K17" s="456"/>
      <c r="L17" s="469"/>
      <c r="M17" s="470"/>
      <c r="N17" s="471"/>
      <c r="O17" s="471"/>
      <c r="P17" s="471"/>
      <c r="Q17" s="472"/>
      <c r="R17" s="472"/>
      <c r="S17" s="956"/>
      <c r="T17" s="956"/>
      <c r="U17" s="956"/>
      <c r="V17" s="443"/>
    </row>
    <row r="18" spans="1:22">
      <c r="A18" s="466"/>
      <c r="B18" s="457"/>
      <c r="C18" s="467"/>
      <c r="D18" s="468"/>
      <c r="E18" s="468"/>
      <c r="F18" s="441"/>
      <c r="G18" s="441"/>
      <c r="H18" s="441"/>
      <c r="I18" s="441"/>
      <c r="J18" s="443"/>
      <c r="K18" s="456"/>
      <c r="L18" s="462"/>
      <c r="M18" s="463"/>
      <c r="N18" s="464"/>
      <c r="O18" s="464"/>
      <c r="P18" s="464"/>
      <c r="Q18" s="465"/>
      <c r="R18" s="465"/>
      <c r="S18" s="956"/>
      <c r="T18" s="956"/>
      <c r="U18" s="956"/>
      <c r="V18" s="443"/>
    </row>
    <row r="19" spans="1:22">
      <c r="A19" s="456"/>
      <c r="B19" s="469"/>
      <c r="C19" s="470"/>
      <c r="D19" s="471"/>
      <c r="E19" s="471"/>
      <c r="F19" s="471"/>
      <c r="G19" s="441"/>
      <c r="H19" s="441"/>
      <c r="I19" s="441"/>
      <c r="J19" s="443"/>
      <c r="K19" s="456"/>
      <c r="L19" s="469"/>
      <c r="M19" s="470"/>
      <c r="N19" s="471"/>
      <c r="O19" s="471"/>
      <c r="P19" s="471"/>
      <c r="Q19" s="472"/>
      <c r="R19" s="472"/>
      <c r="S19" s="956"/>
      <c r="T19" s="956"/>
      <c r="U19" s="956"/>
      <c r="V19" s="443"/>
    </row>
    <row r="20" spans="1:22">
      <c r="A20" s="456"/>
      <c r="B20" s="469"/>
      <c r="C20" s="470"/>
      <c r="D20" s="471"/>
      <c r="E20" s="471"/>
      <c r="F20" s="471"/>
      <c r="G20" s="441"/>
      <c r="H20" s="441"/>
      <c r="I20" s="441"/>
      <c r="J20" s="443"/>
      <c r="K20" s="456"/>
      <c r="L20" s="469"/>
      <c r="M20" s="470"/>
      <c r="N20" s="471"/>
      <c r="O20" s="471"/>
      <c r="P20" s="471"/>
      <c r="Q20" s="472"/>
      <c r="R20" s="472"/>
      <c r="S20" s="956"/>
      <c r="T20" s="956"/>
      <c r="U20" s="956"/>
      <c r="V20" s="443"/>
    </row>
    <row r="21" spans="1:22">
      <c r="A21" s="456"/>
      <c r="B21" s="469"/>
      <c r="C21" s="470"/>
      <c r="D21" s="471"/>
      <c r="E21" s="471"/>
      <c r="F21" s="471"/>
      <c r="G21" s="441"/>
      <c r="H21" s="441"/>
      <c r="I21" s="441"/>
      <c r="J21" s="443"/>
      <c r="K21" s="456"/>
      <c r="L21" s="469"/>
      <c r="M21" s="470"/>
      <c r="N21" s="471"/>
      <c r="O21" s="471"/>
      <c r="P21" s="471"/>
      <c r="Q21" s="472"/>
      <c r="R21" s="472"/>
      <c r="S21" s="956"/>
      <c r="T21" s="956"/>
      <c r="U21" s="956"/>
      <c r="V21" s="443"/>
    </row>
    <row r="22" spans="1:22">
      <c r="A22" s="456"/>
      <c r="B22" s="469"/>
      <c r="C22" s="470"/>
      <c r="D22" s="471"/>
      <c r="E22" s="471"/>
      <c r="F22" s="471"/>
      <c r="G22" s="441"/>
      <c r="H22" s="441"/>
      <c r="I22" s="441"/>
      <c r="J22" s="443"/>
      <c r="K22" s="456"/>
      <c r="L22" s="469"/>
      <c r="M22" s="470"/>
      <c r="N22" s="471"/>
      <c r="O22" s="471"/>
      <c r="P22" s="471"/>
      <c r="Q22" s="472"/>
      <c r="R22" s="472"/>
      <c r="S22" s="956"/>
      <c r="T22" s="956"/>
      <c r="U22" s="956"/>
      <c r="V22" s="443"/>
    </row>
    <row r="23" spans="1:22">
      <c r="A23" s="456"/>
      <c r="B23" s="469"/>
      <c r="C23" s="470"/>
      <c r="D23" s="471"/>
      <c r="E23" s="471"/>
      <c r="F23" s="471"/>
      <c r="G23" s="441"/>
      <c r="H23" s="441"/>
      <c r="I23" s="441"/>
      <c r="J23" s="443"/>
      <c r="K23" s="456"/>
      <c r="L23" s="469"/>
      <c r="M23" s="470"/>
      <c r="N23" s="471"/>
      <c r="O23" s="471"/>
      <c r="P23" s="471"/>
      <c r="Q23" s="472"/>
      <c r="R23" s="472"/>
      <c r="S23" s="956"/>
      <c r="T23" s="956"/>
      <c r="U23" s="956"/>
      <c r="V23" s="443"/>
    </row>
    <row r="24" spans="1:22">
      <c r="A24" s="466"/>
      <c r="B24" s="469"/>
      <c r="C24" s="470"/>
      <c r="D24" s="471"/>
      <c r="E24" s="471"/>
      <c r="F24" s="471"/>
      <c r="G24" s="441"/>
      <c r="H24" s="441"/>
      <c r="I24" s="441"/>
      <c r="J24" s="443"/>
      <c r="K24" s="456"/>
      <c r="L24" s="469"/>
      <c r="M24" s="470"/>
      <c r="N24" s="471"/>
      <c r="O24" s="471"/>
      <c r="P24" s="471"/>
      <c r="Q24" s="472"/>
      <c r="R24" s="472"/>
      <c r="S24" s="956"/>
      <c r="T24" s="956"/>
      <c r="U24" s="956"/>
      <c r="V24" s="443"/>
    </row>
    <row r="25" spans="1:22" ht="17.25" thickBot="1">
      <c r="A25" s="451"/>
      <c r="B25" s="473"/>
      <c r="C25" s="474"/>
      <c r="D25" s="475"/>
      <c r="E25" s="475"/>
      <c r="F25" s="475"/>
      <c r="G25" s="446"/>
      <c r="H25" s="446"/>
      <c r="I25" s="446"/>
      <c r="J25" s="443"/>
      <c r="K25" s="476"/>
      <c r="L25" s="477"/>
      <c r="M25" s="478"/>
      <c r="N25" s="445"/>
      <c r="O25" s="445"/>
      <c r="P25" s="445"/>
      <c r="Q25" s="446"/>
      <c r="R25" s="446"/>
      <c r="S25" s="958"/>
      <c r="T25" s="958"/>
      <c r="U25" s="958"/>
      <c r="V25" s="443"/>
    </row>
    <row r="26" spans="1:22">
      <c r="A26" s="443"/>
      <c r="B26" s="443"/>
      <c r="C26" s="443"/>
      <c r="D26" s="443"/>
      <c r="E26" s="443"/>
      <c r="F26" s="443"/>
      <c r="G26" s="443"/>
      <c r="H26" s="443"/>
      <c r="I26" s="443"/>
      <c r="J26" s="443"/>
      <c r="K26" s="479" t="s">
        <v>1586</v>
      </c>
      <c r="L26" s="480"/>
      <c r="M26" s="480" t="s">
        <v>1252</v>
      </c>
      <c r="N26" s="441"/>
      <c r="O26" s="480" t="s">
        <v>1253</v>
      </c>
      <c r="P26" s="441"/>
      <c r="Q26" s="441"/>
      <c r="R26" s="441" t="s">
        <v>1587</v>
      </c>
      <c r="S26" s="441"/>
      <c r="T26" s="441" t="s">
        <v>1592</v>
      </c>
      <c r="U26" s="441"/>
      <c r="V26" s="443"/>
    </row>
    <row r="27" spans="1:22">
      <c r="A27" s="443"/>
      <c r="B27" s="443"/>
      <c r="C27" s="443"/>
      <c r="D27" s="443"/>
      <c r="E27" s="443"/>
      <c r="F27" s="443"/>
      <c r="G27" s="443"/>
      <c r="H27" s="443"/>
      <c r="I27" s="443"/>
      <c r="J27" s="443"/>
      <c r="K27" s="481"/>
      <c r="L27" s="481"/>
      <c r="M27" s="479"/>
      <c r="N27" s="441"/>
      <c r="O27" s="480" t="s">
        <v>1254</v>
      </c>
      <c r="P27" s="482"/>
      <c r="Q27" s="482"/>
      <c r="R27" s="482"/>
      <c r="S27" s="447"/>
      <c r="T27" s="441"/>
      <c r="U27" s="441"/>
      <c r="V27" s="443"/>
    </row>
    <row r="28" spans="1:22">
      <c r="A28" s="443"/>
      <c r="B28" s="443"/>
      <c r="C28" s="443"/>
      <c r="D28" s="443"/>
      <c r="E28" s="443"/>
      <c r="F28" s="443"/>
      <c r="G28" s="443"/>
      <c r="H28" s="443"/>
      <c r="I28" s="443"/>
      <c r="J28" s="443"/>
      <c r="K28" s="441"/>
      <c r="L28" s="441"/>
      <c r="M28" s="441"/>
      <c r="N28" s="441"/>
      <c r="O28" s="441"/>
      <c r="P28" s="441"/>
      <c r="Q28" s="441"/>
      <c r="R28" s="441"/>
      <c r="S28" s="441"/>
      <c r="T28" s="441"/>
      <c r="U28" s="441"/>
      <c r="V28" s="443"/>
    </row>
    <row r="29" spans="1:22">
      <c r="A29" s="443"/>
      <c r="B29" s="443"/>
      <c r="C29" s="443"/>
      <c r="D29" s="443"/>
      <c r="E29" s="443"/>
      <c r="F29" s="443"/>
      <c r="G29" s="443"/>
      <c r="H29" s="443"/>
      <c r="I29" s="443"/>
      <c r="J29" s="443"/>
      <c r="K29" s="441" t="s">
        <v>1588</v>
      </c>
      <c r="L29" s="441"/>
      <c r="M29" s="441"/>
      <c r="N29" s="441"/>
      <c r="O29" s="441"/>
      <c r="P29" s="441"/>
      <c r="Q29" s="441"/>
      <c r="R29" s="441"/>
      <c r="S29" s="441"/>
      <c r="T29" s="441"/>
      <c r="U29" s="441"/>
      <c r="V29" s="443"/>
    </row>
    <row r="30" spans="1:22">
      <c r="A30" s="443"/>
      <c r="B30" s="443"/>
      <c r="C30" s="443"/>
      <c r="D30" s="443"/>
      <c r="E30" s="443"/>
      <c r="F30" s="443"/>
      <c r="G30" s="443"/>
      <c r="H30" s="443"/>
      <c r="I30" s="443"/>
      <c r="J30" s="443"/>
      <c r="K30" s="441" t="s">
        <v>1589</v>
      </c>
      <c r="L30" s="441"/>
      <c r="M30" s="441"/>
      <c r="N30" s="441"/>
      <c r="O30" s="441"/>
      <c r="P30" s="441"/>
      <c r="Q30" s="441"/>
      <c r="R30" s="441"/>
      <c r="S30" s="441"/>
      <c r="T30" s="441"/>
      <c r="U30" s="441"/>
      <c r="V30" s="443"/>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xr:uid="{620B23EC-96D6-4629-A082-11E9A64F9557}"/>
    <hyperlink ref="J2" location="預告統計資料發布時間表!A1" display="回發布時間表" xr:uid="{EB9ADDAE-E4C8-42E3-9389-F1ABE5535CF1}"/>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0A38-ADEB-42AC-B2B1-341BECAFFD50}">
  <dimension ref="A1:L31"/>
  <sheetViews>
    <sheetView workbookViewId="0">
      <selection activeCell="I2" sqref="I2"/>
    </sheetView>
  </sheetViews>
  <sheetFormatPr defaultRowHeight="16.5"/>
  <cols>
    <col min="1" max="1" width="14.75" bestFit="1" customWidth="1"/>
    <col min="3" max="6" width="12.375" bestFit="1" customWidth="1"/>
    <col min="7" max="7" width="12.375" customWidth="1"/>
    <col min="8" max="8" width="40.375" customWidth="1"/>
    <col min="9" max="9" width="14.75" bestFit="1" customWidth="1"/>
  </cols>
  <sheetData>
    <row r="1" spans="1:9" ht="17.25" thickBot="1">
      <c r="A1" s="440" t="s">
        <v>1213</v>
      </c>
      <c r="B1" s="441"/>
      <c r="C1" s="441"/>
      <c r="D1" s="441"/>
      <c r="E1" s="442" t="s">
        <v>1214</v>
      </c>
      <c r="F1" s="950" t="s">
        <v>1557</v>
      </c>
      <c r="G1" s="950"/>
      <c r="H1" s="950"/>
      <c r="I1" s="443"/>
    </row>
    <row r="2" spans="1:9" ht="17.25" thickBot="1">
      <c r="A2" s="444" t="s">
        <v>1558</v>
      </c>
      <c r="B2" s="445" t="s">
        <v>1559</v>
      </c>
      <c r="C2" s="446"/>
      <c r="D2" s="446"/>
      <c r="E2" s="442" t="s">
        <v>1560</v>
      </c>
      <c r="F2" s="950" t="s">
        <v>1595</v>
      </c>
      <c r="G2" s="950"/>
      <c r="H2" s="950"/>
      <c r="I2" s="365" t="s">
        <v>1306</v>
      </c>
    </row>
    <row r="3" spans="1:9">
      <c r="A3" s="441"/>
      <c r="B3" s="441"/>
      <c r="C3" s="441"/>
      <c r="D3" s="441"/>
      <c r="E3" s="441"/>
      <c r="F3" s="441"/>
      <c r="G3" s="441"/>
      <c r="H3" s="441"/>
      <c r="I3" s="443"/>
    </row>
    <row r="4" spans="1:9" ht="21">
      <c r="A4" s="951" t="s">
        <v>1594</v>
      </c>
      <c r="B4" s="951"/>
      <c r="C4" s="951"/>
      <c r="D4" s="951"/>
      <c r="E4" s="951"/>
      <c r="F4" s="951"/>
      <c r="G4" s="951"/>
      <c r="H4" s="951"/>
      <c r="I4" s="443"/>
    </row>
    <row r="5" spans="1:9">
      <c r="A5" s="441"/>
      <c r="B5" s="441"/>
      <c r="C5" s="441"/>
      <c r="D5" s="441"/>
      <c r="E5" s="447"/>
      <c r="F5" s="441"/>
      <c r="G5" s="441"/>
      <c r="H5" s="441"/>
      <c r="I5" s="443"/>
    </row>
    <row r="6" spans="1:9">
      <c r="A6" s="441"/>
      <c r="B6" s="441"/>
      <c r="C6" s="441"/>
      <c r="D6" s="441"/>
      <c r="E6" s="447"/>
      <c r="F6" s="441"/>
      <c r="G6" s="441"/>
      <c r="H6" s="441" t="s">
        <v>1599</v>
      </c>
      <c r="I6" s="443"/>
    </row>
    <row r="7" spans="1:9" ht="17.25" thickBot="1">
      <c r="A7" s="441"/>
      <c r="B7" s="952" t="s">
        <v>1590</v>
      </c>
      <c r="C7" s="952"/>
      <c r="D7" s="952"/>
      <c r="E7" s="952"/>
      <c r="F7" s="443"/>
      <c r="G7" s="443"/>
      <c r="H7" s="447" t="s">
        <v>1600</v>
      </c>
      <c r="I7" s="443"/>
    </row>
    <row r="8" spans="1:9">
      <c r="A8" s="448" t="s">
        <v>1566</v>
      </c>
      <c r="B8" s="449" t="s">
        <v>1567</v>
      </c>
      <c r="C8" s="953" t="s">
        <v>1597</v>
      </c>
      <c r="D8" s="953"/>
      <c r="E8" s="954" t="s">
        <v>1598</v>
      </c>
      <c r="F8" s="954"/>
      <c r="G8" s="954"/>
      <c r="H8" s="954"/>
      <c r="I8" s="443"/>
    </row>
    <row r="9" spans="1:9" ht="17.25" thickBot="1">
      <c r="A9" s="446"/>
      <c r="B9" s="450" t="s">
        <v>1570</v>
      </c>
      <c r="C9" s="451" t="s">
        <v>1601</v>
      </c>
      <c r="D9" s="451" t="s">
        <v>1602</v>
      </c>
      <c r="E9" s="483" t="s">
        <v>1604</v>
      </c>
      <c r="F9" s="483" t="s">
        <v>1605</v>
      </c>
      <c r="G9" s="483" t="s">
        <v>1606</v>
      </c>
      <c r="H9" s="451" t="s">
        <v>1607</v>
      </c>
      <c r="I9" s="443"/>
    </row>
    <row r="10" spans="1:9">
      <c r="A10" s="456" t="s">
        <v>1585</v>
      </c>
      <c r="B10" s="457"/>
      <c r="C10" s="458"/>
      <c r="D10" s="459"/>
      <c r="E10" s="459"/>
      <c r="F10" s="459"/>
      <c r="G10" s="459"/>
      <c r="H10" s="459"/>
      <c r="I10" s="443"/>
    </row>
    <row r="11" spans="1:9">
      <c r="A11" s="456" t="s">
        <v>1596</v>
      </c>
      <c r="B11" s="462"/>
      <c r="C11" s="463"/>
      <c r="D11" s="464"/>
      <c r="E11" s="441"/>
      <c r="F11" s="441"/>
      <c r="G11" s="441"/>
      <c r="H11" s="441"/>
      <c r="I11" s="443"/>
    </row>
    <row r="12" spans="1:9">
      <c r="A12" s="466"/>
      <c r="B12" s="457"/>
      <c r="C12" s="467"/>
      <c r="D12" s="468"/>
      <c r="E12" s="441"/>
      <c r="F12" s="441"/>
      <c r="G12" s="441"/>
      <c r="H12" s="441"/>
      <c r="I12" s="443"/>
    </row>
    <row r="13" spans="1:9">
      <c r="A13" s="456"/>
      <c r="B13" s="469"/>
      <c r="C13" s="470"/>
      <c r="D13" s="471"/>
      <c r="E13" s="441"/>
      <c r="F13" s="441"/>
      <c r="G13" s="441"/>
      <c r="H13" s="441"/>
      <c r="I13" s="443"/>
    </row>
    <row r="14" spans="1:9">
      <c r="A14" s="456"/>
      <c r="B14" s="469"/>
      <c r="C14" s="470"/>
      <c r="D14" s="471"/>
      <c r="E14" s="441"/>
      <c r="F14" s="441"/>
      <c r="G14" s="441"/>
      <c r="H14" s="441"/>
      <c r="I14" s="443"/>
    </row>
    <row r="15" spans="1:9">
      <c r="A15" s="456"/>
      <c r="B15" s="469"/>
      <c r="C15" s="470"/>
      <c r="D15" s="471"/>
      <c r="E15" s="441"/>
      <c r="F15" s="441"/>
      <c r="G15" s="441"/>
      <c r="H15" s="441"/>
      <c r="I15" s="443"/>
    </row>
    <row r="16" spans="1:9">
      <c r="A16" s="456"/>
      <c r="B16" s="469"/>
      <c r="C16" s="470"/>
      <c r="D16" s="471"/>
      <c r="E16" s="441"/>
      <c r="F16" s="441"/>
      <c r="G16" s="441"/>
      <c r="H16" s="441"/>
      <c r="I16" s="443"/>
    </row>
    <row r="17" spans="1:12">
      <c r="A17" s="456"/>
      <c r="B17" s="469"/>
      <c r="C17" s="470"/>
      <c r="D17" s="471"/>
      <c r="E17" s="441"/>
      <c r="F17" s="441"/>
      <c r="G17" s="441"/>
      <c r="H17" s="441"/>
      <c r="I17" s="443"/>
    </row>
    <row r="18" spans="1:12">
      <c r="A18" s="456"/>
      <c r="B18" s="462"/>
      <c r="C18" s="463"/>
      <c r="D18" s="464"/>
      <c r="E18" s="441"/>
      <c r="F18" s="441"/>
      <c r="G18" s="441"/>
      <c r="H18" s="441"/>
      <c r="I18" s="443"/>
    </row>
    <row r="19" spans="1:12">
      <c r="A19" s="466"/>
      <c r="B19" s="457"/>
      <c r="C19" s="467"/>
      <c r="D19" s="468"/>
      <c r="E19" s="441"/>
      <c r="F19" s="441"/>
      <c r="G19" s="441"/>
      <c r="H19" s="441"/>
      <c r="I19" s="443"/>
    </row>
    <row r="20" spans="1:12">
      <c r="A20" s="456"/>
      <c r="B20" s="469"/>
      <c r="C20" s="470"/>
      <c r="D20" s="471"/>
      <c r="E20" s="441"/>
      <c r="F20" s="441"/>
      <c r="G20" s="441"/>
      <c r="H20" s="441"/>
      <c r="I20" s="443"/>
    </row>
    <row r="21" spans="1:12">
      <c r="A21" s="456"/>
      <c r="B21" s="469"/>
      <c r="C21" s="470"/>
      <c r="D21" s="471"/>
      <c r="E21" s="441"/>
      <c r="F21" s="441"/>
      <c r="G21" s="441"/>
      <c r="H21" s="441"/>
      <c r="I21" s="443"/>
    </row>
    <row r="22" spans="1:12">
      <c r="A22" s="456"/>
      <c r="B22" s="469"/>
      <c r="C22" s="470"/>
      <c r="D22" s="471"/>
      <c r="E22" s="441"/>
      <c r="F22" s="441"/>
      <c r="G22" s="441"/>
      <c r="H22" s="441"/>
      <c r="I22" s="443"/>
    </row>
    <row r="23" spans="1:12">
      <c r="A23" s="456"/>
      <c r="B23" s="469"/>
      <c r="C23" s="470"/>
      <c r="D23" s="471"/>
      <c r="E23" s="441"/>
      <c r="F23" s="441"/>
      <c r="G23" s="441"/>
      <c r="H23" s="441"/>
      <c r="I23" s="443"/>
    </row>
    <row r="24" spans="1:12">
      <c r="A24" s="456"/>
      <c r="B24" s="469"/>
      <c r="C24" s="470"/>
      <c r="D24" s="471"/>
      <c r="E24" s="441"/>
      <c r="F24" s="441"/>
      <c r="G24" s="441"/>
      <c r="H24" s="441"/>
      <c r="I24" s="443"/>
    </row>
    <row r="25" spans="1:12">
      <c r="A25" s="466"/>
      <c r="B25" s="469"/>
      <c r="C25" s="470"/>
      <c r="D25" s="471"/>
      <c r="E25" s="441"/>
      <c r="F25" s="441"/>
      <c r="G25" s="441"/>
      <c r="H25" s="441"/>
      <c r="I25" s="443"/>
    </row>
    <row r="26" spans="1:12" ht="17.25" thickBot="1">
      <c r="A26" s="451"/>
      <c r="B26" s="473"/>
      <c r="C26" s="474"/>
      <c r="D26" s="475"/>
      <c r="E26" s="446"/>
      <c r="F26" s="446"/>
      <c r="G26" s="446"/>
      <c r="H26" s="446"/>
      <c r="I26" s="443"/>
    </row>
    <row r="27" spans="1:12">
      <c r="A27" s="479" t="s">
        <v>1586</v>
      </c>
      <c r="B27" s="480"/>
      <c r="C27" s="480" t="s">
        <v>1252</v>
      </c>
      <c r="D27" s="441"/>
      <c r="E27" s="480" t="s">
        <v>1253</v>
      </c>
      <c r="F27" s="441"/>
      <c r="G27" s="441"/>
      <c r="H27" s="441" t="s">
        <v>1587</v>
      </c>
      <c r="I27" s="441"/>
      <c r="J27" s="441"/>
      <c r="K27" s="441"/>
      <c r="L27" s="443"/>
    </row>
    <row r="28" spans="1:12">
      <c r="A28" s="481"/>
      <c r="B28" s="481"/>
      <c r="C28" s="479"/>
      <c r="D28" s="441"/>
      <c r="E28" s="480" t="s">
        <v>1254</v>
      </c>
      <c r="F28" s="482"/>
      <c r="G28" s="482"/>
      <c r="H28" s="482"/>
      <c r="I28" s="447" t="s">
        <v>1608</v>
      </c>
      <c r="J28" s="441"/>
      <c r="K28" s="441"/>
      <c r="L28" s="443"/>
    </row>
    <row r="29" spans="1:12">
      <c r="A29" s="441"/>
      <c r="B29" s="441"/>
      <c r="C29" s="441"/>
      <c r="D29" s="441"/>
      <c r="E29" s="441"/>
      <c r="F29" s="441"/>
      <c r="G29" s="441"/>
      <c r="H29" s="441"/>
      <c r="I29" s="441"/>
      <c r="J29" s="441"/>
      <c r="K29" s="441"/>
      <c r="L29" s="443"/>
    </row>
    <row r="30" spans="1:12">
      <c r="A30" s="441" t="s">
        <v>1588</v>
      </c>
      <c r="B30" s="441"/>
      <c r="C30" s="441"/>
      <c r="D30" s="441"/>
      <c r="E30" s="441"/>
      <c r="F30" s="441"/>
      <c r="G30" s="441"/>
      <c r="H30" s="441"/>
      <c r="I30" s="441"/>
      <c r="J30" s="441"/>
      <c r="K30" s="441"/>
      <c r="L30" s="443"/>
    </row>
    <row r="31" spans="1:12">
      <c r="A31" s="441" t="s">
        <v>1589</v>
      </c>
      <c r="B31" s="441"/>
      <c r="C31" s="441"/>
      <c r="D31" s="441"/>
      <c r="E31" s="441"/>
      <c r="F31" s="441"/>
      <c r="G31" s="441"/>
      <c r="H31" s="441"/>
      <c r="I31" s="441"/>
      <c r="J31" s="441"/>
      <c r="K31" s="441"/>
      <c r="L31" s="443"/>
    </row>
  </sheetData>
  <protectedRanges>
    <protectedRange sqref="E8:I10 B11:B26 C22:I22 C19:I19 B8:D10" name="範圍1"/>
    <protectedRange sqref="F28:I28 K28:L28 D27:E31 J27:J31" name="範圍1_1"/>
  </protectedRanges>
  <mergeCells count="6">
    <mergeCell ref="F1:H1"/>
    <mergeCell ref="F2:H2"/>
    <mergeCell ref="A4:H4"/>
    <mergeCell ref="B7:E7"/>
    <mergeCell ref="C8:D8"/>
    <mergeCell ref="E8:H8"/>
  </mergeCells>
  <phoneticPr fontId="14" type="noConversion"/>
  <hyperlinks>
    <hyperlink ref="I2" location="預告統計資料發布時間表!A1" display="回發布時間表" xr:uid="{F657026E-EBC3-4E19-8A0F-5142C094E317}"/>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A4C9B-C0EB-4210-ABE1-051D5E3139EE}">
  <dimension ref="A1:M30"/>
  <sheetViews>
    <sheetView workbookViewId="0">
      <selection activeCell="M2" sqref="M2"/>
    </sheetView>
  </sheetViews>
  <sheetFormatPr defaultRowHeight="16.5"/>
  <cols>
    <col min="1" max="1" width="17.5" customWidth="1"/>
    <col min="2" max="2" width="23" bestFit="1" customWidth="1"/>
    <col min="3" max="3" width="23" customWidth="1"/>
    <col min="4" max="4" width="12.375" bestFit="1" customWidth="1"/>
    <col min="5" max="5" width="10" bestFit="1" customWidth="1"/>
    <col min="6" max="6" width="17.125" bestFit="1" customWidth="1"/>
    <col min="7" max="7" width="19.5" bestFit="1" customWidth="1"/>
    <col min="8" max="8" width="8.875" customWidth="1"/>
    <col min="9" max="12" width="9" customWidth="1"/>
  </cols>
  <sheetData>
    <row r="1" spans="1:13" ht="17.25" thickBot="1">
      <c r="A1" s="440" t="s">
        <v>1213</v>
      </c>
      <c r="B1" s="441"/>
      <c r="C1" s="441"/>
      <c r="D1" s="441"/>
      <c r="E1" s="441"/>
      <c r="F1" s="441"/>
      <c r="G1" s="441"/>
      <c r="H1" s="441"/>
      <c r="I1" s="441"/>
      <c r="J1" s="442" t="s">
        <v>1214</v>
      </c>
      <c r="K1" s="950" t="s">
        <v>1305</v>
      </c>
      <c r="L1" s="950"/>
      <c r="M1" s="443"/>
    </row>
    <row r="2" spans="1:13" ht="17.25" thickBot="1">
      <c r="A2" s="444" t="s">
        <v>1558</v>
      </c>
      <c r="B2" s="445" t="s">
        <v>1559</v>
      </c>
      <c r="C2" s="445"/>
      <c r="D2" s="446"/>
      <c r="E2" s="446"/>
      <c r="F2" s="446"/>
      <c r="G2" s="446"/>
      <c r="H2" s="446"/>
      <c r="I2" s="446"/>
      <c r="J2" s="442" t="s">
        <v>1560</v>
      </c>
      <c r="K2" s="950" t="s">
        <v>1610</v>
      </c>
      <c r="L2" s="950"/>
      <c r="M2" s="365" t="s">
        <v>1306</v>
      </c>
    </row>
    <row r="3" spans="1:13">
      <c r="A3" s="441"/>
      <c r="B3" s="441"/>
      <c r="C3" s="441"/>
      <c r="D3" s="441"/>
      <c r="E3" s="441"/>
      <c r="F3" s="441"/>
      <c r="G3" s="441"/>
      <c r="H3" s="441"/>
      <c r="I3" s="441"/>
      <c r="J3" s="441"/>
      <c r="K3" s="441"/>
      <c r="L3" s="441"/>
      <c r="M3" s="443"/>
    </row>
    <row r="4" spans="1:13" ht="21">
      <c r="A4" s="951" t="s">
        <v>1609</v>
      </c>
      <c r="B4" s="951"/>
      <c r="C4" s="951"/>
      <c r="D4" s="951"/>
      <c r="E4" s="951"/>
      <c r="F4" s="951"/>
      <c r="G4" s="951"/>
      <c r="H4" s="951"/>
      <c r="I4" s="951"/>
      <c r="J4" s="951"/>
      <c r="K4" s="951"/>
      <c r="L4" s="951"/>
      <c r="M4" s="443"/>
    </row>
    <row r="5" spans="1:13">
      <c r="A5" s="441"/>
      <c r="B5" s="441"/>
      <c r="C5" s="441"/>
      <c r="D5" s="441"/>
      <c r="E5" s="441"/>
      <c r="F5" s="441"/>
      <c r="G5" s="441"/>
      <c r="H5" s="441"/>
      <c r="I5" s="441"/>
      <c r="J5" s="441"/>
      <c r="K5" s="447" t="s">
        <v>1564</v>
      </c>
      <c r="L5" s="447"/>
      <c r="M5" s="443"/>
    </row>
    <row r="6" spans="1:13" ht="17.25" thickBot="1">
      <c r="A6" s="952" t="s">
        <v>1591</v>
      </c>
      <c r="B6" s="952"/>
      <c r="C6" s="952"/>
      <c r="D6" s="952"/>
      <c r="E6" s="952"/>
      <c r="F6" s="952"/>
      <c r="G6" s="952"/>
      <c r="H6" s="952"/>
      <c r="I6" s="952"/>
      <c r="J6" s="952"/>
      <c r="K6" s="952"/>
      <c r="L6" s="952"/>
      <c r="M6" s="443"/>
    </row>
    <row r="7" spans="1:13" ht="17.25" thickBot="1">
      <c r="A7" s="448" t="s">
        <v>1611</v>
      </c>
      <c r="B7" s="449"/>
      <c r="C7" s="487"/>
      <c r="D7" s="955" t="s">
        <v>1621</v>
      </c>
      <c r="E7" s="955"/>
      <c r="F7" s="955"/>
      <c r="G7" s="955"/>
      <c r="H7" s="955"/>
      <c r="I7" s="955"/>
      <c r="J7" s="955"/>
      <c r="K7" s="955"/>
      <c r="L7" s="955"/>
      <c r="M7" s="443"/>
    </row>
    <row r="8" spans="1:13" ht="17.25" thickBot="1">
      <c r="A8" s="484" t="s">
        <v>1612</v>
      </c>
      <c r="B8" s="450"/>
      <c r="C8" s="456" t="s">
        <v>1620</v>
      </c>
      <c r="D8" s="493" t="s">
        <v>1604</v>
      </c>
      <c r="E8" s="451" t="s">
        <v>1622</v>
      </c>
      <c r="F8" s="451" t="s">
        <v>1623</v>
      </c>
      <c r="G8" s="451" t="s">
        <v>1624</v>
      </c>
      <c r="H8" s="494"/>
      <c r="I8" s="494"/>
      <c r="J8" s="959" t="s">
        <v>1626</v>
      </c>
      <c r="K8" s="959"/>
      <c r="L8" s="959"/>
    </row>
    <row r="9" spans="1:13" ht="57" customHeight="1" thickBot="1">
      <c r="A9" s="485" t="s">
        <v>1613</v>
      </c>
      <c r="B9" s="486" t="s">
        <v>1615</v>
      </c>
      <c r="C9" s="490" t="s">
        <v>1596</v>
      </c>
      <c r="D9" s="458"/>
      <c r="E9" s="459"/>
      <c r="F9" s="459"/>
      <c r="G9" s="460"/>
      <c r="H9" s="465"/>
      <c r="I9" s="465"/>
      <c r="J9" s="956"/>
      <c r="K9" s="956"/>
      <c r="L9" s="956"/>
      <c r="M9" s="443"/>
    </row>
    <row r="10" spans="1:13" ht="57.75" customHeight="1" thickBot="1">
      <c r="A10" s="485" t="s">
        <v>1616</v>
      </c>
      <c r="B10" s="485" t="s">
        <v>1617</v>
      </c>
      <c r="C10" s="491" t="s">
        <v>1596</v>
      </c>
      <c r="D10" s="463"/>
      <c r="E10" s="464"/>
      <c r="F10" s="464"/>
      <c r="G10" s="464"/>
      <c r="H10" s="465"/>
      <c r="I10" s="465"/>
      <c r="J10" s="956"/>
      <c r="K10" s="956"/>
      <c r="L10" s="956"/>
      <c r="M10" s="443"/>
    </row>
    <row r="11" spans="1:13" ht="62.25" customHeight="1" thickBot="1">
      <c r="A11" s="485" t="s">
        <v>1618</v>
      </c>
      <c r="B11" s="485" t="s">
        <v>1617</v>
      </c>
      <c r="C11" s="491" t="s">
        <v>1596</v>
      </c>
      <c r="D11" s="463"/>
      <c r="E11" s="464"/>
      <c r="F11" s="464"/>
      <c r="G11" s="464"/>
      <c r="H11" s="465"/>
      <c r="I11" s="465"/>
      <c r="J11" s="956"/>
      <c r="K11" s="956"/>
      <c r="L11" s="956"/>
      <c r="M11" s="443"/>
    </row>
    <row r="12" spans="1:13" ht="58.5" customHeight="1" thickBot="1">
      <c r="A12" s="485" t="s">
        <v>1619</v>
      </c>
      <c r="B12" s="485" t="s">
        <v>1617</v>
      </c>
      <c r="C12" s="492" t="s">
        <v>1596</v>
      </c>
      <c r="D12" s="463"/>
      <c r="E12" s="464"/>
      <c r="F12" s="464"/>
      <c r="G12" s="464"/>
      <c r="H12" s="472"/>
      <c r="I12" s="472"/>
      <c r="J12" s="956"/>
      <c r="K12" s="956"/>
      <c r="L12" s="956"/>
      <c r="M12" s="443"/>
    </row>
    <row r="13" spans="1:13">
      <c r="A13" s="456"/>
      <c r="B13" s="469"/>
      <c r="C13" s="488"/>
      <c r="D13" s="470"/>
      <c r="E13" s="471"/>
      <c r="F13" s="471"/>
      <c r="G13" s="471"/>
      <c r="H13" s="472"/>
      <c r="I13" s="472"/>
      <c r="J13" s="956"/>
      <c r="K13" s="956"/>
      <c r="L13" s="956"/>
      <c r="M13" s="443"/>
    </row>
    <row r="14" spans="1:13">
      <c r="A14" s="456"/>
      <c r="B14" s="469"/>
      <c r="C14" s="488"/>
      <c r="D14" s="470"/>
      <c r="E14" s="471"/>
      <c r="F14" s="471"/>
      <c r="G14" s="471"/>
      <c r="H14" s="472"/>
      <c r="I14" s="472"/>
      <c r="J14" s="956"/>
      <c r="K14" s="956"/>
      <c r="L14" s="956"/>
      <c r="M14" s="443"/>
    </row>
    <row r="15" spans="1:13">
      <c r="A15" s="456"/>
      <c r="B15" s="469"/>
      <c r="C15" s="488"/>
      <c r="D15" s="470"/>
      <c r="E15" s="471"/>
      <c r="F15" s="471"/>
      <c r="G15" s="471"/>
      <c r="H15" s="472"/>
      <c r="I15" s="472"/>
      <c r="J15" s="956"/>
      <c r="K15" s="956"/>
      <c r="L15" s="956"/>
      <c r="M15" s="443"/>
    </row>
    <row r="16" spans="1:13">
      <c r="A16" s="456"/>
      <c r="B16" s="469"/>
      <c r="C16" s="488"/>
      <c r="D16" s="470"/>
      <c r="E16" s="471"/>
      <c r="F16" s="471"/>
      <c r="G16" s="471"/>
      <c r="H16" s="472"/>
      <c r="I16" s="472"/>
      <c r="J16" s="956"/>
      <c r="K16" s="956"/>
      <c r="L16" s="956"/>
      <c r="M16" s="443"/>
    </row>
    <row r="17" spans="1:13">
      <c r="A17" s="456"/>
      <c r="B17" s="469"/>
      <c r="C17" s="488"/>
      <c r="D17" s="470"/>
      <c r="E17" s="471"/>
      <c r="F17" s="471"/>
      <c r="G17" s="471"/>
      <c r="H17" s="465"/>
      <c r="I17" s="465"/>
      <c r="J17" s="956"/>
      <c r="K17" s="956"/>
      <c r="L17" s="956"/>
      <c r="M17" s="443"/>
    </row>
    <row r="18" spans="1:13">
      <c r="A18" s="456"/>
      <c r="B18" s="462"/>
      <c r="C18" s="489"/>
      <c r="D18" s="463"/>
      <c r="E18" s="464"/>
      <c r="F18" s="464"/>
      <c r="G18" s="464"/>
      <c r="H18" s="472"/>
      <c r="I18" s="472"/>
      <c r="J18" s="956"/>
      <c r="K18" s="956"/>
      <c r="L18" s="956"/>
      <c r="M18" s="443"/>
    </row>
    <row r="19" spans="1:13">
      <c r="A19" s="456"/>
      <c r="B19" s="469"/>
      <c r="C19" s="488"/>
      <c r="D19" s="470"/>
      <c r="E19" s="471"/>
      <c r="F19" s="471"/>
      <c r="G19" s="471"/>
      <c r="H19" s="472"/>
      <c r="I19" s="472"/>
      <c r="J19" s="956"/>
      <c r="K19" s="956"/>
      <c r="L19" s="956"/>
      <c r="M19" s="443"/>
    </row>
    <row r="20" spans="1:13">
      <c r="A20" s="456"/>
      <c r="B20" s="469"/>
      <c r="C20" s="488"/>
      <c r="D20" s="470"/>
      <c r="E20" s="471"/>
      <c r="F20" s="471"/>
      <c r="G20" s="471"/>
      <c r="H20" s="472"/>
      <c r="I20" s="472"/>
      <c r="J20" s="956"/>
      <c r="K20" s="956"/>
      <c r="L20" s="956"/>
      <c r="M20" s="443"/>
    </row>
    <row r="21" spans="1:13">
      <c r="A21" s="456"/>
      <c r="B21" s="469"/>
      <c r="C21" s="488"/>
      <c r="D21" s="470"/>
      <c r="E21" s="471"/>
      <c r="F21" s="471"/>
      <c r="G21" s="471"/>
      <c r="H21" s="472"/>
      <c r="I21" s="472"/>
      <c r="J21" s="956"/>
      <c r="K21" s="956"/>
      <c r="L21" s="956"/>
      <c r="M21" s="443"/>
    </row>
    <row r="22" spans="1:13">
      <c r="A22" s="456"/>
      <c r="B22" s="469"/>
      <c r="C22" s="488"/>
      <c r="D22" s="470"/>
      <c r="E22" s="471"/>
      <c r="F22" s="471"/>
      <c r="G22" s="471"/>
      <c r="H22" s="472"/>
      <c r="I22" s="472"/>
      <c r="J22" s="956"/>
      <c r="K22" s="956"/>
      <c r="L22" s="956"/>
      <c r="M22" s="443"/>
    </row>
    <row r="23" spans="1:13">
      <c r="A23" s="456"/>
      <c r="B23" s="469"/>
      <c r="C23" s="488"/>
      <c r="D23" s="470"/>
      <c r="E23" s="471"/>
      <c r="F23" s="471"/>
      <c r="G23" s="471"/>
      <c r="H23" s="472"/>
      <c r="I23" s="472"/>
      <c r="J23" s="956"/>
      <c r="K23" s="956"/>
      <c r="L23" s="956"/>
      <c r="M23" s="443"/>
    </row>
    <row r="24" spans="1:13" ht="17.25" thickBot="1">
      <c r="A24" s="456"/>
      <c r="B24" s="469"/>
      <c r="C24" s="488"/>
      <c r="D24" s="470"/>
      <c r="E24" s="471"/>
      <c r="F24" s="471"/>
      <c r="G24" s="471"/>
      <c r="H24" s="446"/>
      <c r="I24" s="446"/>
      <c r="J24" s="958"/>
      <c r="K24" s="958"/>
      <c r="L24" s="958"/>
      <c r="M24" s="443"/>
    </row>
    <row r="25" spans="1:13" ht="17.25" thickBot="1">
      <c r="A25" s="476"/>
      <c r="B25" s="477"/>
      <c r="C25" s="478"/>
      <c r="D25" s="478"/>
      <c r="E25" s="445"/>
      <c r="F25" s="445"/>
      <c r="G25" s="445"/>
      <c r="H25" s="441"/>
      <c r="I25" s="441" t="s">
        <v>1627</v>
      </c>
      <c r="J25" s="441"/>
      <c r="K25" s="441" t="s">
        <v>1628</v>
      </c>
      <c r="L25" s="441"/>
      <c r="M25" s="443"/>
    </row>
    <row r="26" spans="1:13">
      <c r="A26" s="479" t="s">
        <v>1586</v>
      </c>
      <c r="B26" s="480"/>
      <c r="C26" s="480"/>
      <c r="D26" s="480" t="s">
        <v>1252</v>
      </c>
      <c r="E26" s="441"/>
      <c r="F26" s="480" t="s">
        <v>1253</v>
      </c>
      <c r="G26" s="441"/>
      <c r="H26" s="482"/>
      <c r="I26" s="482"/>
      <c r="J26" s="447"/>
      <c r="K26" s="441"/>
      <c r="L26" s="441"/>
      <c r="M26" s="443"/>
    </row>
    <row r="27" spans="1:13">
      <c r="A27" s="481"/>
      <c r="B27" s="481"/>
      <c r="C27" s="481"/>
      <c r="D27" s="479"/>
      <c r="E27" s="441"/>
      <c r="F27" s="480" t="s">
        <v>1254</v>
      </c>
      <c r="G27" s="482"/>
      <c r="H27" s="441"/>
      <c r="I27" s="441"/>
      <c r="J27" s="441"/>
      <c r="K27" s="441"/>
      <c r="L27" s="441"/>
      <c r="M27" s="443"/>
    </row>
    <row r="28" spans="1:13">
      <c r="A28" s="441"/>
      <c r="B28" s="441"/>
      <c r="C28" s="441"/>
      <c r="D28" s="441"/>
      <c r="E28" s="441"/>
      <c r="F28" s="441"/>
      <c r="G28" s="441"/>
      <c r="H28" s="441"/>
      <c r="I28" s="441"/>
      <c r="J28" s="441"/>
      <c r="K28" s="441"/>
      <c r="L28" s="441"/>
      <c r="M28" s="443"/>
    </row>
    <row r="29" spans="1:13">
      <c r="A29" s="441" t="s">
        <v>1588</v>
      </c>
      <c r="B29" s="441"/>
      <c r="C29" s="441"/>
      <c r="D29" s="441"/>
      <c r="E29" s="441"/>
      <c r="F29" s="441"/>
      <c r="G29" s="441"/>
      <c r="H29" s="441"/>
      <c r="I29" s="441"/>
      <c r="J29" s="441"/>
      <c r="K29" s="441"/>
      <c r="L29" s="441"/>
      <c r="M29" s="443"/>
    </row>
    <row r="30" spans="1:13">
      <c r="A30" s="441" t="s">
        <v>1589</v>
      </c>
      <c r="B30" s="441"/>
      <c r="C30" s="441"/>
      <c r="D30" s="441"/>
      <c r="E30" s="441"/>
      <c r="F30" s="441"/>
      <c r="G30" s="441"/>
      <c r="M30" s="443"/>
    </row>
  </sheetData>
  <protectedRanges>
    <protectedRange sqref="A7:A9 A18 A21" name="範圍1"/>
    <protectedRange sqref="H8:L9 H16:J16 H23:J23 H26:J26 L16 L23 L26 E8:F30 K10:K29 G27 M27 M24 M17 G24 G17 M9:M10 G8:G10" name="範圍1_1"/>
  </protectedRanges>
  <mergeCells count="22">
    <mergeCell ref="J20:L20"/>
    <mergeCell ref="J21:L21"/>
    <mergeCell ref="J22:L22"/>
    <mergeCell ref="J23:L23"/>
    <mergeCell ref="J24:L24"/>
    <mergeCell ref="J19:L19"/>
    <mergeCell ref="J8:L8"/>
    <mergeCell ref="J9:L9"/>
    <mergeCell ref="J10:L10"/>
    <mergeCell ref="J11:L11"/>
    <mergeCell ref="J12:L12"/>
    <mergeCell ref="J13:L13"/>
    <mergeCell ref="J14:L14"/>
    <mergeCell ref="J15:L15"/>
    <mergeCell ref="J16:L16"/>
    <mergeCell ref="J17:L17"/>
    <mergeCell ref="J18:L18"/>
    <mergeCell ref="K1:L1"/>
    <mergeCell ref="K2:L2"/>
    <mergeCell ref="A4:L4"/>
    <mergeCell ref="A6:L6"/>
    <mergeCell ref="D7:L7"/>
  </mergeCells>
  <phoneticPr fontId="14" type="noConversion"/>
  <hyperlinks>
    <hyperlink ref="M2" location="預告統計資料發布時間表!A1" display="回發布時間表" xr:uid="{62EE9B20-EFA3-4F2A-AFC1-4BE73E499801}"/>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5ED2-D734-49BB-B43F-CF6A96A6DE75}">
  <dimension ref="A1:AS36"/>
  <sheetViews>
    <sheetView topLeftCell="W1" zoomScaleNormal="100" workbookViewId="0">
      <selection activeCell="AS1" sqref="AS1"/>
    </sheetView>
  </sheetViews>
  <sheetFormatPr defaultRowHeight="16.5"/>
  <cols>
    <col min="3" max="3" width="11.5" customWidth="1"/>
    <col min="21" max="21" width="14.625" customWidth="1"/>
    <col min="22" max="22" width="17.875" customWidth="1"/>
    <col min="23" max="23" width="13" customWidth="1"/>
  </cols>
  <sheetData>
    <row r="1" spans="1:45">
      <c r="A1" s="495" t="s">
        <v>1638</v>
      </c>
      <c r="B1" s="496"/>
      <c r="C1" s="496"/>
      <c r="D1" s="496"/>
      <c r="E1" s="496"/>
      <c r="F1" s="496"/>
      <c r="G1" s="496"/>
      <c r="H1" s="496"/>
      <c r="I1" s="496"/>
      <c r="J1" s="496"/>
      <c r="K1" s="496"/>
      <c r="L1" s="496"/>
      <c r="M1" s="496"/>
      <c r="N1" s="496"/>
      <c r="O1" s="496"/>
      <c r="P1" s="496"/>
      <c r="Q1" s="496"/>
      <c r="R1" s="496"/>
      <c r="S1" s="496"/>
      <c r="T1" s="496"/>
      <c r="U1" s="496"/>
      <c r="V1" s="496"/>
      <c r="W1" s="496"/>
      <c r="X1" s="495" t="s">
        <v>1638</v>
      </c>
      <c r="Y1" s="497"/>
      <c r="Z1" s="496"/>
      <c r="AA1" s="496"/>
      <c r="AB1" s="496"/>
      <c r="AC1" s="496"/>
      <c r="AD1" s="496"/>
      <c r="AE1" s="496"/>
      <c r="AF1" s="496"/>
      <c r="AG1" s="496"/>
      <c r="AH1" s="496"/>
      <c r="AI1" s="496"/>
      <c r="AJ1" s="496"/>
      <c r="AK1" s="496"/>
      <c r="AL1" s="496"/>
      <c r="AM1" s="496"/>
      <c r="AN1" s="496"/>
      <c r="AO1" s="496"/>
      <c r="AP1" s="496"/>
      <c r="AQ1" s="496"/>
      <c r="AS1" s="178" t="s">
        <v>1216</v>
      </c>
    </row>
    <row r="2" spans="1:45">
      <c r="A2" s="495" t="s">
        <v>1639</v>
      </c>
      <c r="B2" s="498" t="s">
        <v>1640</v>
      </c>
      <c r="C2" s="499"/>
      <c r="D2" s="499"/>
      <c r="E2" s="499"/>
      <c r="F2" s="499"/>
      <c r="G2" s="499"/>
      <c r="H2" s="499"/>
      <c r="I2" s="499"/>
      <c r="J2" s="499"/>
      <c r="K2" s="499"/>
      <c r="L2" s="499"/>
      <c r="M2" s="499"/>
      <c r="N2" s="499"/>
      <c r="O2" s="499"/>
      <c r="P2" s="499"/>
      <c r="Q2" s="499"/>
      <c r="R2" s="499"/>
      <c r="S2" s="499"/>
      <c r="T2" s="499"/>
      <c r="U2" s="499"/>
      <c r="V2" s="499"/>
      <c r="W2" s="499"/>
      <c r="X2" s="495" t="s">
        <v>1639</v>
      </c>
      <c r="Y2" s="498" t="s">
        <v>1640</v>
      </c>
      <c r="Z2" s="500"/>
      <c r="AA2" s="501"/>
      <c r="AB2" s="499"/>
      <c r="AC2" s="499"/>
      <c r="AD2" s="499"/>
      <c r="AE2" s="499"/>
      <c r="AF2" s="499"/>
      <c r="AG2" s="499"/>
      <c r="AH2" s="499"/>
      <c r="AI2" s="499"/>
      <c r="AJ2" s="499"/>
      <c r="AK2" s="499"/>
      <c r="AL2" s="499"/>
      <c r="AM2" s="499"/>
      <c r="AN2" s="499"/>
      <c r="AO2" s="499"/>
      <c r="AP2" s="499"/>
      <c r="AQ2" s="499"/>
      <c r="AS2" s="181"/>
    </row>
    <row r="3" spans="1:45" ht="27.75">
      <c r="A3" s="502"/>
      <c r="B3" s="502"/>
      <c r="C3" s="502"/>
      <c r="D3" s="502"/>
      <c r="E3" s="502"/>
      <c r="F3" s="502"/>
      <c r="G3" s="502" t="s">
        <v>1641</v>
      </c>
      <c r="H3" s="502"/>
      <c r="I3" s="502"/>
      <c r="J3" s="502"/>
      <c r="K3" s="502"/>
      <c r="L3" s="502"/>
      <c r="M3" s="502"/>
      <c r="N3" s="502"/>
      <c r="O3" s="502"/>
      <c r="P3" s="502"/>
      <c r="Q3" s="502"/>
      <c r="R3" s="502"/>
      <c r="S3" s="502"/>
      <c r="T3" s="502"/>
      <c r="U3" s="502"/>
      <c r="V3" s="502"/>
      <c r="W3" s="502"/>
      <c r="X3" s="502"/>
      <c r="Y3" s="502"/>
      <c r="Z3" s="502"/>
      <c r="AA3" s="502"/>
      <c r="AB3" s="502"/>
      <c r="AC3" s="502" t="s">
        <v>1642</v>
      </c>
      <c r="AD3" s="502"/>
      <c r="AE3" s="502"/>
      <c r="AF3" s="502"/>
      <c r="AG3" s="502"/>
      <c r="AH3" s="502"/>
      <c r="AI3" s="502"/>
      <c r="AJ3" s="502"/>
      <c r="AK3" s="502"/>
      <c r="AL3" s="502"/>
      <c r="AM3" s="502"/>
      <c r="AN3" s="502"/>
      <c r="AO3" s="502"/>
      <c r="AP3" s="502"/>
      <c r="AQ3" s="502"/>
      <c r="AS3" s="181"/>
    </row>
    <row r="4" spans="1:45" ht="17.25" thickBot="1">
      <c r="A4" s="960" t="s">
        <v>1701</v>
      </c>
      <c r="B4" s="960"/>
      <c r="C4" s="960"/>
      <c r="D4" s="960"/>
      <c r="E4" s="960"/>
      <c r="F4" s="960"/>
      <c r="G4" s="960"/>
      <c r="H4" s="960"/>
      <c r="I4" s="960"/>
      <c r="J4" s="960"/>
      <c r="K4" s="960"/>
      <c r="L4" s="960"/>
      <c r="M4" s="960"/>
      <c r="N4" s="960"/>
      <c r="O4" s="960"/>
      <c r="P4" s="960"/>
      <c r="Q4" s="960"/>
      <c r="R4" s="960"/>
      <c r="S4" s="960"/>
      <c r="T4" s="960"/>
      <c r="U4" s="960"/>
      <c r="V4" s="960"/>
      <c r="W4" s="960"/>
      <c r="X4" s="960" t="s">
        <v>1702</v>
      </c>
      <c r="Y4" s="960"/>
      <c r="Z4" s="960"/>
      <c r="AA4" s="960"/>
      <c r="AB4" s="960"/>
      <c r="AC4" s="960"/>
      <c r="AD4" s="960"/>
      <c r="AE4" s="960"/>
      <c r="AF4" s="960"/>
      <c r="AG4" s="960"/>
      <c r="AH4" s="960"/>
      <c r="AI4" s="960"/>
      <c r="AJ4" s="960"/>
      <c r="AK4" s="960"/>
      <c r="AL4" s="960"/>
      <c r="AM4" s="960"/>
      <c r="AN4" s="960"/>
      <c r="AO4" s="960"/>
      <c r="AP4" s="960"/>
      <c r="AQ4" s="960"/>
      <c r="AS4" s="181"/>
    </row>
    <row r="5" spans="1:45">
      <c r="A5" s="961" t="s">
        <v>1643</v>
      </c>
      <c r="B5" s="916" t="s">
        <v>1644</v>
      </c>
      <c r="C5" s="916" t="s">
        <v>1645</v>
      </c>
      <c r="D5" s="916" t="s">
        <v>1646</v>
      </c>
      <c r="E5" s="965" t="s">
        <v>1647</v>
      </c>
      <c r="F5" s="966"/>
      <c r="G5" s="966"/>
      <c r="H5" s="966"/>
      <c r="I5" s="966"/>
      <c r="J5" s="966"/>
      <c r="K5" s="966"/>
      <c r="L5" s="966"/>
      <c r="M5" s="966"/>
      <c r="N5" s="966"/>
      <c r="O5" s="966"/>
      <c r="P5" s="967"/>
      <c r="Q5" s="919" t="s">
        <v>1648</v>
      </c>
      <c r="R5" s="968"/>
      <c r="S5" s="969"/>
      <c r="T5" s="916" t="s">
        <v>1649</v>
      </c>
      <c r="U5" s="972" t="s">
        <v>1650</v>
      </c>
      <c r="V5" s="973"/>
      <c r="W5" s="961"/>
      <c r="X5" s="961" t="s">
        <v>1643</v>
      </c>
      <c r="Y5" s="1002" t="s">
        <v>1651</v>
      </c>
      <c r="Z5" s="1003"/>
      <c r="AA5" s="1003"/>
      <c r="AB5" s="922"/>
      <c r="AC5" s="972" t="s">
        <v>1652</v>
      </c>
      <c r="AD5" s="973"/>
      <c r="AE5" s="973"/>
      <c r="AF5" s="973"/>
      <c r="AG5" s="973"/>
      <c r="AH5" s="973"/>
      <c r="AI5" s="973"/>
      <c r="AJ5" s="973"/>
      <c r="AK5" s="973"/>
      <c r="AL5" s="973"/>
      <c r="AM5" s="973"/>
      <c r="AN5" s="973"/>
      <c r="AO5" s="973"/>
      <c r="AP5" s="973"/>
      <c r="AQ5" s="973"/>
      <c r="AS5" s="182"/>
    </row>
    <row r="6" spans="1:45">
      <c r="A6" s="962"/>
      <c r="B6" s="917"/>
      <c r="C6" s="917"/>
      <c r="D6" s="917"/>
      <c r="E6" s="974" t="s">
        <v>1653</v>
      </c>
      <c r="F6" s="975"/>
      <c r="G6" s="976"/>
      <c r="H6" s="977" t="s">
        <v>1654</v>
      </c>
      <c r="I6" s="978"/>
      <c r="J6" s="924"/>
      <c r="K6" s="977" t="s">
        <v>1655</v>
      </c>
      <c r="L6" s="978"/>
      <c r="M6" s="924"/>
      <c r="N6" s="977" t="s">
        <v>1656</v>
      </c>
      <c r="O6" s="978"/>
      <c r="P6" s="924"/>
      <c r="Q6" s="920"/>
      <c r="R6" s="970"/>
      <c r="S6" s="971"/>
      <c r="T6" s="917"/>
      <c r="U6" s="979" t="s">
        <v>1657</v>
      </c>
      <c r="V6" s="987" t="s">
        <v>1658</v>
      </c>
      <c r="W6" s="987" t="s">
        <v>1659</v>
      </c>
      <c r="X6" s="962"/>
      <c r="Y6" s="977"/>
      <c r="Z6" s="978"/>
      <c r="AA6" s="978"/>
      <c r="AB6" s="924"/>
      <c r="AC6" s="981" t="s">
        <v>1660</v>
      </c>
      <c r="AD6" s="982"/>
      <c r="AE6" s="983" t="s">
        <v>1661</v>
      </c>
      <c r="AF6" s="984"/>
      <c r="AG6" s="984"/>
      <c r="AH6" s="984"/>
      <c r="AI6" s="984"/>
      <c r="AJ6" s="984"/>
      <c r="AK6" s="984"/>
      <c r="AL6" s="985"/>
      <c r="AM6" s="986" t="s">
        <v>1662</v>
      </c>
      <c r="AN6" s="986" t="s">
        <v>1663</v>
      </c>
      <c r="AO6" s="986" t="s">
        <v>1664</v>
      </c>
      <c r="AP6" s="991" t="s">
        <v>1665</v>
      </c>
      <c r="AQ6" s="992"/>
      <c r="AS6" s="182"/>
    </row>
    <row r="7" spans="1:45">
      <c r="A7" s="962"/>
      <c r="B7" s="917"/>
      <c r="C7" s="917"/>
      <c r="D7" s="917"/>
      <c r="E7" s="979" t="s">
        <v>1614</v>
      </c>
      <c r="F7" s="979" t="s">
        <v>1666</v>
      </c>
      <c r="G7" s="979" t="s">
        <v>1667</v>
      </c>
      <c r="H7" s="979" t="s">
        <v>1614</v>
      </c>
      <c r="I7" s="979" t="s">
        <v>1666</v>
      </c>
      <c r="J7" s="979" t="s">
        <v>1667</v>
      </c>
      <c r="K7" s="979" t="s">
        <v>1614</v>
      </c>
      <c r="L7" s="979" t="s">
        <v>1666</v>
      </c>
      <c r="M7" s="979" t="s">
        <v>1667</v>
      </c>
      <c r="N7" s="979" t="s">
        <v>1614</v>
      </c>
      <c r="O7" s="979" t="s">
        <v>1666</v>
      </c>
      <c r="P7" s="979" t="s">
        <v>1667</v>
      </c>
      <c r="Q7" s="979" t="s">
        <v>1614</v>
      </c>
      <c r="R7" s="979" t="s">
        <v>1666</v>
      </c>
      <c r="S7" s="979" t="s">
        <v>1667</v>
      </c>
      <c r="T7" s="917"/>
      <c r="U7" s="929"/>
      <c r="V7" s="917"/>
      <c r="W7" s="917"/>
      <c r="X7" s="962"/>
      <c r="Y7" s="996" t="s">
        <v>1653</v>
      </c>
      <c r="Z7" s="999" t="s">
        <v>1668</v>
      </c>
      <c r="AA7" s="1008" t="s">
        <v>1669</v>
      </c>
      <c r="AB7" s="1008" t="s">
        <v>1670</v>
      </c>
      <c r="AC7" s="1010" t="s">
        <v>1671</v>
      </c>
      <c r="AD7" s="993" t="s">
        <v>1672</v>
      </c>
      <c r="AE7" s="986" t="s">
        <v>1673</v>
      </c>
      <c r="AF7" s="986" t="s">
        <v>1674</v>
      </c>
      <c r="AG7" s="986" t="s">
        <v>1675</v>
      </c>
      <c r="AH7" s="986" t="s">
        <v>1676</v>
      </c>
      <c r="AI7" s="988" t="s">
        <v>1677</v>
      </c>
      <c r="AJ7" s="989"/>
      <c r="AK7" s="989"/>
      <c r="AL7" s="990"/>
      <c r="AM7" s="986"/>
      <c r="AN7" s="986"/>
      <c r="AO7" s="986"/>
      <c r="AP7" s="993" t="s">
        <v>1678</v>
      </c>
      <c r="AQ7" s="994" t="s">
        <v>1679</v>
      </c>
      <c r="AS7" s="182"/>
    </row>
    <row r="8" spans="1:45">
      <c r="A8" s="963"/>
      <c r="B8" s="917"/>
      <c r="C8" s="917"/>
      <c r="D8" s="917"/>
      <c r="E8" s="929"/>
      <c r="F8" s="929"/>
      <c r="G8" s="929"/>
      <c r="H8" s="929"/>
      <c r="I8" s="929"/>
      <c r="J8" s="929"/>
      <c r="K8" s="929"/>
      <c r="L8" s="929"/>
      <c r="M8" s="929"/>
      <c r="N8" s="929"/>
      <c r="O8" s="929"/>
      <c r="P8" s="929"/>
      <c r="Q8" s="929"/>
      <c r="R8" s="929"/>
      <c r="S8" s="929"/>
      <c r="T8" s="917"/>
      <c r="U8" s="929"/>
      <c r="V8" s="917"/>
      <c r="W8" s="917"/>
      <c r="X8" s="963"/>
      <c r="Y8" s="997"/>
      <c r="Z8" s="1000"/>
      <c r="AA8" s="996"/>
      <c r="AB8" s="996"/>
      <c r="AC8" s="1011"/>
      <c r="AD8" s="986"/>
      <c r="AE8" s="986"/>
      <c r="AF8" s="986"/>
      <c r="AG8" s="986"/>
      <c r="AH8" s="986"/>
      <c r="AI8" s="987" t="s">
        <v>1680</v>
      </c>
      <c r="AJ8" s="988" t="s">
        <v>1681</v>
      </c>
      <c r="AK8" s="989"/>
      <c r="AL8" s="990"/>
      <c r="AM8" s="986"/>
      <c r="AN8" s="986"/>
      <c r="AO8" s="986"/>
      <c r="AP8" s="986"/>
      <c r="AQ8" s="995"/>
      <c r="AS8" s="182"/>
    </row>
    <row r="9" spans="1:45">
      <c r="A9" s="963"/>
      <c r="B9" s="917"/>
      <c r="C9" s="917"/>
      <c r="D9" s="917"/>
      <c r="E9" s="929"/>
      <c r="F9" s="929"/>
      <c r="G9" s="929"/>
      <c r="H9" s="929"/>
      <c r="I9" s="929"/>
      <c r="J9" s="929"/>
      <c r="K9" s="929"/>
      <c r="L9" s="929"/>
      <c r="M9" s="929"/>
      <c r="N9" s="929"/>
      <c r="O9" s="929"/>
      <c r="P9" s="929"/>
      <c r="Q9" s="929"/>
      <c r="R9" s="929"/>
      <c r="S9" s="929"/>
      <c r="T9" s="917"/>
      <c r="U9" s="929"/>
      <c r="V9" s="917"/>
      <c r="W9" s="917"/>
      <c r="X9" s="963"/>
      <c r="Y9" s="997"/>
      <c r="Z9" s="1000"/>
      <c r="AA9" s="996"/>
      <c r="AB9" s="996"/>
      <c r="AC9" s="1011"/>
      <c r="AD9" s="986"/>
      <c r="AE9" s="986"/>
      <c r="AF9" s="986"/>
      <c r="AG9" s="986"/>
      <c r="AH9" s="986"/>
      <c r="AI9" s="917"/>
      <c r="AJ9" s="503" t="s">
        <v>1653</v>
      </c>
      <c r="AK9" s="503" t="s">
        <v>1682</v>
      </c>
      <c r="AL9" s="503" t="s">
        <v>1683</v>
      </c>
      <c r="AM9" s="986"/>
      <c r="AN9" s="986"/>
      <c r="AO9" s="986"/>
      <c r="AP9" s="986"/>
      <c r="AQ9" s="995"/>
      <c r="AS9" s="183"/>
    </row>
    <row r="10" spans="1:45" ht="17.25" thickBot="1">
      <c r="A10" s="964"/>
      <c r="B10" s="504" t="s">
        <v>1684</v>
      </c>
      <c r="C10" s="505" t="s">
        <v>1685</v>
      </c>
      <c r="D10" s="505" t="s">
        <v>1686</v>
      </c>
      <c r="E10" s="505" t="s">
        <v>1686</v>
      </c>
      <c r="F10" s="505" t="s">
        <v>1686</v>
      </c>
      <c r="G10" s="505" t="s">
        <v>1686</v>
      </c>
      <c r="H10" s="505" t="s">
        <v>1686</v>
      </c>
      <c r="I10" s="505" t="s">
        <v>1686</v>
      </c>
      <c r="J10" s="505" t="s">
        <v>1686</v>
      </c>
      <c r="K10" s="505" t="s">
        <v>1686</v>
      </c>
      <c r="L10" s="505" t="s">
        <v>1686</v>
      </c>
      <c r="M10" s="505" t="s">
        <v>1686</v>
      </c>
      <c r="N10" s="505" t="s">
        <v>1686</v>
      </c>
      <c r="O10" s="505" t="s">
        <v>1686</v>
      </c>
      <c r="P10" s="505" t="s">
        <v>1686</v>
      </c>
      <c r="Q10" s="505" t="s">
        <v>1686</v>
      </c>
      <c r="R10" s="505" t="s">
        <v>1686</v>
      </c>
      <c r="S10" s="505" t="s">
        <v>1686</v>
      </c>
      <c r="T10" s="505" t="s">
        <v>1684</v>
      </c>
      <c r="U10" s="980"/>
      <c r="V10" s="1004"/>
      <c r="W10" s="1004"/>
      <c r="X10" s="964"/>
      <c r="Y10" s="998"/>
      <c r="Z10" s="1001"/>
      <c r="AA10" s="1009"/>
      <c r="AB10" s="1009"/>
      <c r="AC10" s="506" t="s">
        <v>1687</v>
      </c>
      <c r="AD10" s="505" t="s">
        <v>1688</v>
      </c>
      <c r="AE10" s="505" t="s">
        <v>1689</v>
      </c>
      <c r="AF10" s="505" t="s">
        <v>1690</v>
      </c>
      <c r="AG10" s="505" t="s">
        <v>1691</v>
      </c>
      <c r="AH10" s="505" t="s">
        <v>1691</v>
      </c>
      <c r="AI10" s="505" t="s">
        <v>1691</v>
      </c>
      <c r="AJ10" s="506" t="s">
        <v>1692</v>
      </c>
      <c r="AK10" s="506" t="s">
        <v>1692</v>
      </c>
      <c r="AL10" s="506" t="s">
        <v>1692</v>
      </c>
      <c r="AM10" s="505" t="s">
        <v>1689</v>
      </c>
      <c r="AN10" s="505" t="s">
        <v>1689</v>
      </c>
      <c r="AO10" s="505" t="s">
        <v>1693</v>
      </c>
      <c r="AP10" s="507" t="s">
        <v>1694</v>
      </c>
      <c r="AQ10" s="508" t="s">
        <v>1694</v>
      </c>
      <c r="AS10" s="181"/>
    </row>
    <row r="11" spans="1:45">
      <c r="A11" s="509" t="s">
        <v>1603</v>
      </c>
      <c r="B11" s="510">
        <v>10</v>
      </c>
      <c r="C11" s="510">
        <v>3191</v>
      </c>
      <c r="D11" s="510">
        <v>7529</v>
      </c>
      <c r="E11" s="511">
        <v>128</v>
      </c>
      <c r="F11" s="511">
        <v>82</v>
      </c>
      <c r="G11" s="511">
        <v>46</v>
      </c>
      <c r="H11" s="511">
        <v>10</v>
      </c>
      <c r="I11" s="511">
        <v>8</v>
      </c>
      <c r="J11" s="511">
        <v>2</v>
      </c>
      <c r="K11" s="511">
        <v>86</v>
      </c>
      <c r="L11" s="511">
        <v>57</v>
      </c>
      <c r="M11" s="511">
        <v>29</v>
      </c>
      <c r="N11" s="511">
        <v>32</v>
      </c>
      <c r="O11" s="511">
        <v>17</v>
      </c>
      <c r="P11" s="511">
        <v>15</v>
      </c>
      <c r="Q11" s="510">
        <v>924</v>
      </c>
      <c r="R11" s="510">
        <v>450</v>
      </c>
      <c r="S11" s="510">
        <v>474</v>
      </c>
      <c r="T11" s="510">
        <v>11</v>
      </c>
      <c r="U11" s="510">
        <v>15244831</v>
      </c>
      <c r="V11" s="510">
        <v>14289518</v>
      </c>
      <c r="W11" s="510">
        <v>955313</v>
      </c>
      <c r="X11" s="509" t="s">
        <v>1603</v>
      </c>
      <c r="Y11" s="510">
        <v>10</v>
      </c>
      <c r="Z11" s="510">
        <v>9</v>
      </c>
      <c r="AA11" s="510">
        <v>1</v>
      </c>
      <c r="AB11" s="510">
        <v>0</v>
      </c>
      <c r="AC11" s="510">
        <v>129</v>
      </c>
      <c r="AD11" s="510">
        <v>263</v>
      </c>
      <c r="AE11" s="530" t="s">
        <v>1260</v>
      </c>
      <c r="AF11" s="530" t="s">
        <v>1260</v>
      </c>
      <c r="AG11" s="510">
        <v>1</v>
      </c>
      <c r="AH11" s="510">
        <v>0</v>
      </c>
      <c r="AI11" s="510">
        <v>0</v>
      </c>
      <c r="AJ11" s="510">
        <v>4</v>
      </c>
      <c r="AK11" s="510">
        <v>1</v>
      </c>
      <c r="AL11" s="510">
        <v>3</v>
      </c>
      <c r="AM11" s="510">
        <v>0</v>
      </c>
      <c r="AN11" s="510" t="s">
        <v>1260</v>
      </c>
      <c r="AO11" s="510">
        <v>1</v>
      </c>
      <c r="AP11" s="510">
        <v>6087</v>
      </c>
      <c r="AQ11" s="510">
        <v>8463</v>
      </c>
      <c r="AS11" s="181"/>
    </row>
    <row r="12" spans="1:45">
      <c r="A12" s="512"/>
      <c r="B12" s="513"/>
      <c r="C12" s="514"/>
      <c r="D12" s="514"/>
      <c r="E12" s="515"/>
      <c r="F12" s="515"/>
      <c r="G12" s="515"/>
      <c r="H12" s="515"/>
      <c r="I12" s="515"/>
      <c r="J12" s="515"/>
      <c r="K12" s="515"/>
      <c r="L12" s="515"/>
      <c r="M12" s="515"/>
      <c r="N12" s="515"/>
      <c r="O12" s="515"/>
      <c r="P12" s="515"/>
      <c r="Q12" s="514"/>
      <c r="R12" s="514"/>
      <c r="S12" s="514"/>
      <c r="T12" s="514"/>
      <c r="U12" s="514"/>
      <c r="V12" s="514"/>
      <c r="W12" s="514"/>
      <c r="X12" s="512"/>
      <c r="Y12" s="512"/>
      <c r="Z12" s="514"/>
      <c r="AA12" s="514"/>
      <c r="AB12" s="514"/>
      <c r="AC12" s="514"/>
      <c r="AD12" s="514"/>
      <c r="AE12" s="514"/>
      <c r="AF12" s="514"/>
      <c r="AG12" s="514"/>
      <c r="AH12" s="514"/>
      <c r="AI12" s="514"/>
      <c r="AJ12" s="514"/>
      <c r="AK12" s="514"/>
      <c r="AL12" s="514"/>
      <c r="AM12" s="514"/>
      <c r="AN12" s="514"/>
      <c r="AO12" s="514"/>
      <c r="AP12" s="516"/>
      <c r="AQ12" s="516"/>
      <c r="AS12" s="181"/>
    </row>
    <row r="13" spans="1:45">
      <c r="A13" s="512"/>
      <c r="B13" s="515"/>
      <c r="C13" s="514"/>
      <c r="D13" s="514"/>
      <c r="E13" s="515"/>
      <c r="F13" s="515"/>
      <c r="G13" s="515"/>
      <c r="H13" s="515"/>
      <c r="I13" s="515"/>
      <c r="J13" s="515"/>
      <c r="K13" s="515"/>
      <c r="L13" s="515"/>
      <c r="M13" s="515"/>
      <c r="N13" s="515"/>
      <c r="O13" s="515"/>
      <c r="P13" s="515"/>
      <c r="Q13" s="514"/>
      <c r="R13" s="514"/>
      <c r="S13" s="514"/>
      <c r="T13" s="514"/>
      <c r="U13" s="514"/>
      <c r="V13" s="514"/>
      <c r="W13" s="514"/>
      <c r="X13" s="512"/>
      <c r="Y13" s="512"/>
      <c r="Z13" s="514"/>
      <c r="AA13" s="514"/>
      <c r="AB13" s="514"/>
      <c r="AC13" s="514"/>
      <c r="AD13" s="514"/>
      <c r="AE13" s="514"/>
      <c r="AF13" s="514"/>
      <c r="AG13" s="514"/>
      <c r="AH13" s="514"/>
      <c r="AI13" s="514"/>
      <c r="AJ13" s="514"/>
      <c r="AK13" s="514"/>
      <c r="AL13" s="514"/>
      <c r="AM13" s="514"/>
      <c r="AN13" s="514"/>
      <c r="AO13" s="514"/>
      <c r="AP13" s="516"/>
      <c r="AQ13" s="516"/>
      <c r="AS13" s="181"/>
    </row>
    <row r="14" spans="1:45">
      <c r="A14" s="512"/>
      <c r="B14" s="515"/>
      <c r="C14" s="514"/>
      <c r="D14" s="514"/>
      <c r="E14" s="515"/>
      <c r="F14" s="515"/>
      <c r="G14" s="515"/>
      <c r="H14" s="515"/>
      <c r="I14" s="515"/>
      <c r="J14" s="515"/>
      <c r="K14" s="515"/>
      <c r="L14" s="515"/>
      <c r="M14" s="515"/>
      <c r="N14" s="515"/>
      <c r="O14" s="515"/>
      <c r="P14" s="515"/>
      <c r="Q14" s="514"/>
      <c r="R14" s="514"/>
      <c r="S14" s="514"/>
      <c r="T14" s="514"/>
      <c r="U14" s="514"/>
      <c r="V14" s="514"/>
      <c r="W14" s="514"/>
      <c r="X14" s="512"/>
      <c r="Y14" s="512"/>
      <c r="Z14" s="514"/>
      <c r="AA14" s="514"/>
      <c r="AB14" s="514"/>
      <c r="AC14" s="514"/>
      <c r="AD14" s="514"/>
      <c r="AE14" s="514"/>
      <c r="AF14" s="514"/>
      <c r="AG14" s="514"/>
      <c r="AH14" s="514"/>
      <c r="AI14" s="514"/>
      <c r="AJ14" s="514"/>
      <c r="AK14" s="514"/>
      <c r="AL14" s="514"/>
      <c r="AM14" s="514"/>
      <c r="AN14" s="514"/>
      <c r="AO14" s="514"/>
      <c r="AP14" s="516"/>
      <c r="AQ14" s="516"/>
      <c r="AS14" s="181"/>
    </row>
    <row r="15" spans="1:45">
      <c r="A15" s="512"/>
      <c r="B15" s="515"/>
      <c r="C15" s="514"/>
      <c r="D15" s="514"/>
      <c r="E15" s="515"/>
      <c r="F15" s="515"/>
      <c r="G15" s="515"/>
      <c r="H15" s="515"/>
      <c r="I15" s="515"/>
      <c r="J15" s="515"/>
      <c r="K15" s="515"/>
      <c r="L15" s="515"/>
      <c r="M15" s="515"/>
      <c r="N15" s="515"/>
      <c r="O15" s="515"/>
      <c r="P15" s="515"/>
      <c r="Q15" s="514"/>
      <c r="R15" s="514"/>
      <c r="S15" s="514"/>
      <c r="T15" s="514"/>
      <c r="U15" s="514"/>
      <c r="V15" s="514"/>
      <c r="W15" s="514"/>
      <c r="X15" s="512"/>
      <c r="Y15" s="512"/>
      <c r="Z15" s="514"/>
      <c r="AA15" s="514"/>
      <c r="AB15" s="514"/>
      <c r="AC15" s="514"/>
      <c r="AD15" s="514"/>
      <c r="AE15" s="514"/>
      <c r="AF15" s="514"/>
      <c r="AG15" s="514"/>
      <c r="AH15" s="514"/>
      <c r="AI15" s="514"/>
      <c r="AJ15" s="514"/>
      <c r="AK15" s="514"/>
      <c r="AL15" s="514"/>
      <c r="AM15" s="514"/>
      <c r="AN15" s="514"/>
      <c r="AO15" s="514"/>
      <c r="AP15" s="516"/>
      <c r="AQ15" s="516"/>
      <c r="AS15" s="181"/>
    </row>
    <row r="16" spans="1:45">
      <c r="A16" s="512"/>
      <c r="B16" s="515"/>
      <c r="C16" s="514"/>
      <c r="D16" s="514"/>
      <c r="E16" s="515"/>
      <c r="F16" s="515"/>
      <c r="G16" s="515"/>
      <c r="H16" s="515"/>
      <c r="I16" s="515"/>
      <c r="J16" s="515"/>
      <c r="K16" s="515"/>
      <c r="L16" s="515"/>
      <c r="M16" s="515"/>
      <c r="N16" s="515"/>
      <c r="O16" s="515"/>
      <c r="P16" s="515"/>
      <c r="Q16" s="514"/>
      <c r="R16" s="514"/>
      <c r="S16" s="514"/>
      <c r="T16" s="514"/>
      <c r="U16" s="514"/>
      <c r="V16" s="514"/>
      <c r="W16" s="514"/>
      <c r="X16" s="512"/>
      <c r="Y16" s="512"/>
      <c r="Z16" s="514"/>
      <c r="AA16" s="514"/>
      <c r="AB16" s="514"/>
      <c r="AC16" s="514"/>
      <c r="AD16" s="514"/>
      <c r="AE16" s="514"/>
      <c r="AF16" s="514"/>
      <c r="AG16" s="514"/>
      <c r="AH16" s="514"/>
      <c r="AI16" s="514"/>
      <c r="AJ16" s="514"/>
      <c r="AK16" s="514"/>
      <c r="AL16" s="514"/>
      <c r="AM16" s="514"/>
      <c r="AN16" s="514"/>
      <c r="AO16" s="514"/>
      <c r="AP16" s="516"/>
      <c r="AQ16" s="516"/>
      <c r="AS16" s="181"/>
    </row>
    <row r="17" spans="1:45">
      <c r="A17" s="512"/>
      <c r="B17" s="515"/>
      <c r="C17" s="514"/>
      <c r="D17" s="514"/>
      <c r="E17" s="515"/>
      <c r="F17" s="515"/>
      <c r="G17" s="515"/>
      <c r="H17" s="515"/>
      <c r="I17" s="515"/>
      <c r="J17" s="515"/>
      <c r="K17" s="515"/>
      <c r="L17" s="515"/>
      <c r="M17" s="515"/>
      <c r="N17" s="515"/>
      <c r="O17" s="515"/>
      <c r="P17" s="515"/>
      <c r="Q17" s="514"/>
      <c r="R17" s="514"/>
      <c r="S17" s="514"/>
      <c r="T17" s="514"/>
      <c r="U17" s="514"/>
      <c r="V17" s="514"/>
      <c r="W17" s="514"/>
      <c r="X17" s="512"/>
      <c r="Y17" s="512"/>
      <c r="Z17" s="514"/>
      <c r="AA17" s="514"/>
      <c r="AB17" s="514"/>
      <c r="AC17" s="514"/>
      <c r="AD17" s="514"/>
      <c r="AE17" s="514"/>
      <c r="AF17" s="514"/>
      <c r="AG17" s="514"/>
      <c r="AH17" s="514"/>
      <c r="AI17" s="514"/>
      <c r="AJ17" s="514"/>
      <c r="AK17" s="514"/>
      <c r="AL17" s="514"/>
      <c r="AM17" s="514"/>
      <c r="AN17" s="514"/>
      <c r="AO17" s="514"/>
      <c r="AP17" s="516"/>
      <c r="AQ17" s="516"/>
      <c r="AS17" s="181"/>
    </row>
    <row r="18" spans="1:45">
      <c r="A18" s="512"/>
      <c r="B18" s="515"/>
      <c r="C18" s="514"/>
      <c r="D18" s="514"/>
      <c r="E18" s="515"/>
      <c r="F18" s="515"/>
      <c r="G18" s="515"/>
      <c r="H18" s="515"/>
      <c r="I18" s="515"/>
      <c r="J18" s="515"/>
      <c r="K18" s="515"/>
      <c r="L18" s="515"/>
      <c r="M18" s="515"/>
      <c r="N18" s="515"/>
      <c r="O18" s="515"/>
      <c r="P18" s="515"/>
      <c r="Q18" s="514"/>
      <c r="R18" s="514"/>
      <c r="S18" s="514"/>
      <c r="T18" s="514"/>
      <c r="U18" s="514"/>
      <c r="V18" s="514"/>
      <c r="W18" s="514"/>
      <c r="X18" s="512"/>
      <c r="Y18" s="512"/>
      <c r="Z18" s="514"/>
      <c r="AA18" s="514"/>
      <c r="AB18" s="514"/>
      <c r="AC18" s="514"/>
      <c r="AD18" s="514"/>
      <c r="AE18" s="514"/>
      <c r="AF18" s="514"/>
      <c r="AG18" s="514"/>
      <c r="AH18" s="514"/>
      <c r="AI18" s="514"/>
      <c r="AJ18" s="514"/>
      <c r="AK18" s="514"/>
      <c r="AL18" s="514"/>
      <c r="AM18" s="514"/>
      <c r="AN18" s="514"/>
      <c r="AO18" s="514"/>
      <c r="AP18" s="516"/>
      <c r="AQ18" s="516"/>
    </row>
    <row r="19" spans="1:45">
      <c r="A19" s="512"/>
      <c r="B19" s="515"/>
      <c r="C19" s="514"/>
      <c r="D19" s="514"/>
      <c r="E19" s="515"/>
      <c r="F19" s="515"/>
      <c r="G19" s="515"/>
      <c r="H19" s="515"/>
      <c r="I19" s="515"/>
      <c r="J19" s="515"/>
      <c r="K19" s="515"/>
      <c r="L19" s="515"/>
      <c r="M19" s="515"/>
      <c r="N19" s="515"/>
      <c r="O19" s="515"/>
      <c r="P19" s="515"/>
      <c r="Q19" s="514"/>
      <c r="R19" s="514"/>
      <c r="S19" s="514"/>
      <c r="T19" s="514"/>
      <c r="U19" s="514"/>
      <c r="V19" s="514"/>
      <c r="W19" s="514"/>
      <c r="X19" s="512"/>
      <c r="Y19" s="512"/>
      <c r="Z19" s="514"/>
      <c r="AA19" s="514"/>
      <c r="AB19" s="514"/>
      <c r="AC19" s="514"/>
      <c r="AD19" s="514"/>
      <c r="AE19" s="514"/>
      <c r="AF19" s="514"/>
      <c r="AG19" s="514"/>
      <c r="AH19" s="514"/>
      <c r="AI19" s="514"/>
      <c r="AJ19" s="514"/>
      <c r="AK19" s="514"/>
      <c r="AL19" s="514"/>
      <c r="AM19" s="514"/>
      <c r="AN19" s="514"/>
      <c r="AO19" s="514"/>
      <c r="AP19" s="516"/>
      <c r="AQ19" s="516"/>
    </row>
    <row r="20" spans="1:45">
      <c r="A20" s="512"/>
      <c r="B20" s="515"/>
      <c r="C20" s="514"/>
      <c r="D20" s="514"/>
      <c r="E20" s="515"/>
      <c r="F20" s="515"/>
      <c r="G20" s="515"/>
      <c r="H20" s="515"/>
      <c r="I20" s="515"/>
      <c r="J20" s="515"/>
      <c r="K20" s="515"/>
      <c r="L20" s="515"/>
      <c r="M20" s="515"/>
      <c r="N20" s="515"/>
      <c r="O20" s="515"/>
      <c r="P20" s="515"/>
      <c r="Q20" s="514"/>
      <c r="R20" s="514"/>
      <c r="S20" s="514"/>
      <c r="T20" s="514"/>
      <c r="U20" s="514"/>
      <c r="V20" s="514"/>
      <c r="W20" s="514"/>
      <c r="X20" s="512"/>
      <c r="Y20" s="512"/>
      <c r="Z20" s="514"/>
      <c r="AA20" s="514"/>
      <c r="AB20" s="514"/>
      <c r="AC20" s="514"/>
      <c r="AD20" s="514"/>
      <c r="AE20" s="514"/>
      <c r="AF20" s="514"/>
      <c r="AG20" s="514"/>
      <c r="AH20" s="514"/>
      <c r="AI20" s="514"/>
      <c r="AJ20" s="514"/>
      <c r="AK20" s="514"/>
      <c r="AL20" s="514"/>
      <c r="AM20" s="514"/>
      <c r="AN20" s="514"/>
      <c r="AO20" s="514"/>
      <c r="AP20" s="516"/>
      <c r="AQ20" s="516"/>
    </row>
    <row r="21" spans="1:45">
      <c r="A21" s="512"/>
      <c r="B21" s="515"/>
      <c r="C21" s="514"/>
      <c r="D21" s="514"/>
      <c r="E21" s="515"/>
      <c r="F21" s="515"/>
      <c r="G21" s="515"/>
      <c r="H21" s="515"/>
      <c r="I21" s="515"/>
      <c r="J21" s="515"/>
      <c r="K21" s="515"/>
      <c r="L21" s="515"/>
      <c r="M21" s="515"/>
      <c r="N21" s="515"/>
      <c r="O21" s="515"/>
      <c r="P21" s="515"/>
      <c r="Q21" s="514"/>
      <c r="R21" s="514"/>
      <c r="S21" s="514"/>
      <c r="T21" s="514"/>
      <c r="U21" s="514"/>
      <c r="V21" s="514"/>
      <c r="W21" s="514"/>
      <c r="X21" s="512"/>
      <c r="Y21" s="512"/>
      <c r="Z21" s="514"/>
      <c r="AA21" s="514"/>
      <c r="AB21" s="514"/>
      <c r="AC21" s="514"/>
      <c r="AD21" s="514"/>
      <c r="AE21" s="514"/>
      <c r="AF21" s="514"/>
      <c r="AG21" s="514"/>
      <c r="AH21" s="514"/>
      <c r="AI21" s="514"/>
      <c r="AJ21" s="514"/>
      <c r="AK21" s="514"/>
      <c r="AL21" s="514"/>
      <c r="AM21" s="514"/>
      <c r="AN21" s="514"/>
      <c r="AO21" s="514"/>
      <c r="AP21" s="516"/>
      <c r="AQ21" s="516"/>
    </row>
    <row r="22" spans="1:45">
      <c r="A22" s="512"/>
      <c r="B22" s="515"/>
      <c r="C22" s="514"/>
      <c r="D22" s="514"/>
      <c r="E22" s="515"/>
      <c r="F22" s="515"/>
      <c r="G22" s="515"/>
      <c r="H22" s="515"/>
      <c r="I22" s="515"/>
      <c r="J22" s="515"/>
      <c r="K22" s="515"/>
      <c r="L22" s="515"/>
      <c r="M22" s="515"/>
      <c r="N22" s="515"/>
      <c r="O22" s="515"/>
      <c r="P22" s="515"/>
      <c r="Q22" s="514"/>
      <c r="R22" s="514"/>
      <c r="S22" s="514"/>
      <c r="T22" s="514"/>
      <c r="U22" s="514"/>
      <c r="V22" s="514"/>
      <c r="W22" s="514"/>
      <c r="X22" s="512"/>
      <c r="Y22" s="512"/>
      <c r="Z22" s="514"/>
      <c r="AA22" s="514"/>
      <c r="AB22" s="514"/>
      <c r="AC22" s="514"/>
      <c r="AD22" s="514"/>
      <c r="AE22" s="514"/>
      <c r="AF22" s="514"/>
      <c r="AG22" s="514"/>
      <c r="AH22" s="514"/>
      <c r="AI22" s="514"/>
      <c r="AJ22" s="514"/>
      <c r="AK22" s="514"/>
      <c r="AL22" s="514"/>
      <c r="AM22" s="514"/>
      <c r="AN22" s="514"/>
      <c r="AO22" s="514"/>
      <c r="AP22" s="516"/>
      <c r="AQ22" s="516"/>
    </row>
    <row r="23" spans="1:45">
      <c r="A23" s="512"/>
      <c r="B23" s="515"/>
      <c r="C23" s="514"/>
      <c r="D23" s="514"/>
      <c r="E23" s="515"/>
      <c r="F23" s="515"/>
      <c r="G23" s="515"/>
      <c r="H23" s="515"/>
      <c r="I23" s="515"/>
      <c r="J23" s="515"/>
      <c r="K23" s="515"/>
      <c r="L23" s="515"/>
      <c r="M23" s="515"/>
      <c r="N23" s="515"/>
      <c r="O23" s="515"/>
      <c r="P23" s="515"/>
      <c r="Q23" s="514"/>
      <c r="R23" s="514"/>
      <c r="S23" s="514"/>
      <c r="T23" s="514"/>
      <c r="U23" s="514"/>
      <c r="V23" s="514"/>
      <c r="W23" s="514"/>
      <c r="X23" s="512"/>
      <c r="Y23" s="512"/>
      <c r="Z23" s="514"/>
      <c r="AA23" s="514"/>
      <c r="AB23" s="514"/>
      <c r="AC23" s="514"/>
      <c r="AD23" s="514"/>
      <c r="AE23" s="514"/>
      <c r="AF23" s="514"/>
      <c r="AG23" s="514"/>
      <c r="AH23" s="514"/>
      <c r="AI23" s="514"/>
      <c r="AJ23" s="514"/>
      <c r="AK23" s="514"/>
      <c r="AL23" s="514"/>
      <c r="AM23" s="514"/>
      <c r="AN23" s="514"/>
      <c r="AO23" s="514"/>
      <c r="AP23" s="516"/>
      <c r="AQ23" s="516"/>
    </row>
    <row r="24" spans="1:45">
      <c r="A24" s="517"/>
      <c r="B24" s="517"/>
      <c r="C24" s="518"/>
      <c r="D24" s="518"/>
      <c r="E24" s="517"/>
      <c r="F24" s="517"/>
      <c r="G24" s="517"/>
      <c r="H24" s="517"/>
      <c r="I24" s="517"/>
      <c r="J24" s="517"/>
      <c r="K24" s="517"/>
      <c r="L24" s="517"/>
      <c r="M24" s="517"/>
      <c r="N24" s="517"/>
      <c r="O24" s="517"/>
      <c r="P24" s="517"/>
      <c r="Q24" s="518"/>
      <c r="R24" s="518"/>
      <c r="S24" s="518"/>
      <c r="T24" s="518"/>
      <c r="U24" s="518"/>
      <c r="V24" s="518"/>
      <c r="W24" s="518"/>
      <c r="X24" s="517"/>
      <c r="Y24" s="517"/>
      <c r="Z24" s="518"/>
      <c r="AA24" s="518"/>
      <c r="AB24" s="518"/>
      <c r="AC24" s="518"/>
      <c r="AD24" s="518"/>
      <c r="AE24" s="518"/>
      <c r="AF24" s="518"/>
      <c r="AG24" s="518"/>
      <c r="AH24" s="518"/>
      <c r="AI24" s="518"/>
      <c r="AJ24" s="518"/>
      <c r="AK24" s="518"/>
      <c r="AL24" s="518"/>
      <c r="AM24" s="518"/>
      <c r="AN24" s="518"/>
      <c r="AO24" s="518"/>
      <c r="AP24" s="519"/>
      <c r="AQ24" s="519"/>
    </row>
    <row r="25" spans="1:45">
      <c r="A25" s="517"/>
      <c r="B25" s="517"/>
      <c r="C25" s="518"/>
      <c r="D25" s="518"/>
      <c r="E25" s="517"/>
      <c r="F25" s="517"/>
      <c r="G25" s="517"/>
      <c r="H25" s="517"/>
      <c r="I25" s="517"/>
      <c r="J25" s="517"/>
      <c r="K25" s="517"/>
      <c r="L25" s="517"/>
      <c r="M25" s="517"/>
      <c r="N25" s="517"/>
      <c r="O25" s="517"/>
      <c r="P25" s="517"/>
      <c r="Q25" s="518"/>
      <c r="R25" s="518"/>
      <c r="S25" s="518"/>
      <c r="T25" s="518"/>
      <c r="U25" s="518"/>
      <c r="V25" s="518"/>
      <c r="W25" s="518"/>
      <c r="X25" s="517"/>
      <c r="Y25" s="517"/>
      <c r="Z25" s="518"/>
      <c r="AA25" s="518"/>
      <c r="AB25" s="518"/>
      <c r="AC25" s="518"/>
      <c r="AD25" s="518"/>
      <c r="AE25" s="518"/>
      <c r="AF25" s="518"/>
      <c r="AG25" s="518"/>
      <c r="AH25" s="518"/>
      <c r="AI25" s="518"/>
      <c r="AJ25" s="518"/>
      <c r="AK25" s="518"/>
      <c r="AL25" s="518"/>
      <c r="AM25" s="518"/>
      <c r="AN25" s="518"/>
      <c r="AO25" s="518"/>
      <c r="AP25" s="519"/>
      <c r="AQ25" s="519"/>
    </row>
    <row r="26" spans="1:45">
      <c r="A26" s="517"/>
      <c r="B26" s="517"/>
      <c r="C26" s="518"/>
      <c r="D26" s="518"/>
      <c r="E26" s="517"/>
      <c r="F26" s="517"/>
      <c r="G26" s="517"/>
      <c r="H26" s="517"/>
      <c r="I26" s="517"/>
      <c r="J26" s="517"/>
      <c r="K26" s="517"/>
      <c r="L26" s="517"/>
      <c r="M26" s="517"/>
      <c r="N26" s="517"/>
      <c r="O26" s="517"/>
      <c r="P26" s="517"/>
      <c r="Q26" s="518"/>
      <c r="R26" s="518"/>
      <c r="S26" s="518"/>
      <c r="T26" s="518"/>
      <c r="U26" s="518"/>
      <c r="V26" s="518"/>
      <c r="W26" s="518"/>
      <c r="X26" s="517"/>
      <c r="Y26" s="517"/>
      <c r="Z26" s="518"/>
      <c r="AA26" s="518"/>
      <c r="AB26" s="518"/>
      <c r="AC26" s="518"/>
      <c r="AD26" s="518"/>
      <c r="AE26" s="518"/>
      <c r="AF26" s="518"/>
      <c r="AG26" s="518"/>
      <c r="AH26" s="518"/>
      <c r="AI26" s="518"/>
      <c r="AJ26" s="518"/>
      <c r="AK26" s="518"/>
      <c r="AL26" s="518"/>
      <c r="AM26" s="518"/>
      <c r="AN26" s="518"/>
      <c r="AO26" s="518"/>
      <c r="AP26" s="519"/>
      <c r="AQ26" s="519"/>
    </row>
    <row r="27" spans="1:45">
      <c r="A27" s="517"/>
      <c r="B27" s="517"/>
      <c r="C27" s="518"/>
      <c r="D27" s="518"/>
      <c r="E27" s="517"/>
      <c r="F27" s="517"/>
      <c r="G27" s="517"/>
      <c r="H27" s="517"/>
      <c r="I27" s="517"/>
      <c r="J27" s="517"/>
      <c r="K27" s="517"/>
      <c r="L27" s="517"/>
      <c r="M27" s="517"/>
      <c r="N27" s="517"/>
      <c r="O27" s="517"/>
      <c r="P27" s="517"/>
      <c r="Q27" s="518"/>
      <c r="R27" s="518"/>
      <c r="S27" s="518"/>
      <c r="T27" s="518"/>
      <c r="U27" s="518"/>
      <c r="V27" s="518"/>
      <c r="W27" s="518"/>
      <c r="X27" s="517"/>
      <c r="Y27" s="517"/>
      <c r="Z27" s="518"/>
      <c r="AA27" s="518"/>
      <c r="AB27" s="518"/>
      <c r="AC27" s="518"/>
      <c r="AD27" s="518"/>
      <c r="AE27" s="518"/>
      <c r="AF27" s="518"/>
      <c r="AG27" s="518"/>
      <c r="AH27" s="518"/>
      <c r="AI27" s="518"/>
      <c r="AJ27" s="518"/>
      <c r="AK27" s="518"/>
      <c r="AL27" s="518"/>
      <c r="AM27" s="518"/>
      <c r="AN27" s="518"/>
      <c r="AO27" s="518"/>
      <c r="AP27" s="519"/>
      <c r="AQ27" s="519"/>
    </row>
    <row r="28" spans="1:45">
      <c r="A28" s="517"/>
      <c r="B28" s="517"/>
      <c r="C28" s="518"/>
      <c r="D28" s="518"/>
      <c r="E28" s="517"/>
      <c r="F28" s="517"/>
      <c r="G28" s="517"/>
      <c r="H28" s="517"/>
      <c r="I28" s="517"/>
      <c r="J28" s="517"/>
      <c r="K28" s="517"/>
      <c r="L28" s="517"/>
      <c r="M28" s="517"/>
      <c r="N28" s="517"/>
      <c r="O28" s="517"/>
      <c r="P28" s="517"/>
      <c r="Q28" s="518"/>
      <c r="R28" s="518"/>
      <c r="S28" s="518"/>
      <c r="T28" s="518"/>
      <c r="U28" s="518"/>
      <c r="V28" s="518"/>
      <c r="W28" s="518"/>
      <c r="X28" s="517"/>
      <c r="Y28" s="517"/>
      <c r="Z28" s="518"/>
      <c r="AA28" s="518"/>
      <c r="AB28" s="518"/>
      <c r="AC28" s="518"/>
      <c r="AD28" s="518"/>
      <c r="AE28" s="518"/>
      <c r="AF28" s="518"/>
      <c r="AG28" s="518"/>
      <c r="AH28" s="518"/>
      <c r="AI28" s="518"/>
      <c r="AJ28" s="518"/>
      <c r="AK28" s="518"/>
      <c r="AL28" s="518"/>
      <c r="AM28" s="518"/>
      <c r="AN28" s="518"/>
      <c r="AO28" s="518"/>
      <c r="AP28" s="519"/>
      <c r="AQ28" s="519"/>
    </row>
    <row r="29" spans="1:45">
      <c r="A29" s="520"/>
      <c r="B29" s="520"/>
      <c r="C29" s="521"/>
      <c r="D29" s="521"/>
      <c r="E29" s="520"/>
      <c r="F29" s="520"/>
      <c r="G29" s="520"/>
      <c r="H29" s="520"/>
      <c r="I29" s="520"/>
      <c r="J29" s="520"/>
      <c r="K29" s="520"/>
      <c r="L29" s="520"/>
      <c r="M29" s="520"/>
      <c r="N29" s="520"/>
      <c r="O29" s="520"/>
      <c r="P29" s="520"/>
      <c r="Q29" s="521"/>
      <c r="R29" s="521"/>
      <c r="S29" s="521"/>
      <c r="T29" s="521"/>
      <c r="U29" s="521"/>
      <c r="V29" s="521"/>
      <c r="W29" s="521"/>
      <c r="X29" s="520"/>
      <c r="Y29" s="520"/>
      <c r="Z29" s="521"/>
      <c r="AA29" s="521"/>
      <c r="AB29" s="521"/>
      <c r="AC29" s="521"/>
      <c r="AD29" s="521"/>
      <c r="AE29" s="521"/>
      <c r="AF29" s="521"/>
      <c r="AG29" s="521"/>
      <c r="AH29" s="521"/>
      <c r="AI29" s="521"/>
      <c r="AJ29" s="521"/>
      <c r="AK29" s="521"/>
      <c r="AL29" s="521"/>
      <c r="AM29" s="521"/>
      <c r="AN29" s="521"/>
      <c r="AO29" s="521"/>
      <c r="AP29" s="522"/>
      <c r="AQ29" s="522"/>
    </row>
    <row r="30" spans="1:45" ht="17.25" thickBot="1">
      <c r="A30" s="523" t="s">
        <v>1625</v>
      </c>
      <c r="B30" s="524" t="s">
        <v>1703</v>
      </c>
      <c r="C30" s="524"/>
      <c r="D30" s="524"/>
      <c r="E30" s="524"/>
      <c r="F30" s="524"/>
      <c r="G30" s="524"/>
      <c r="H30" s="524"/>
      <c r="I30" s="524"/>
      <c r="J30" s="524"/>
      <c r="K30" s="524"/>
      <c r="L30" s="524"/>
      <c r="M30" s="524"/>
      <c r="N30" s="524"/>
      <c r="O30" s="524"/>
      <c r="P30" s="524"/>
      <c r="Q30" s="524"/>
      <c r="R30" s="524"/>
      <c r="S30" s="524"/>
      <c r="T30" s="524"/>
      <c r="U30" s="524"/>
      <c r="V30" s="524"/>
      <c r="W30" s="524"/>
      <c r="X30" s="523" t="s">
        <v>1625</v>
      </c>
      <c r="Y30" s="525"/>
      <c r="Z30" s="524"/>
      <c r="AA30" s="524"/>
      <c r="AB30" s="524"/>
      <c r="AC30" s="524"/>
      <c r="AD30" s="524"/>
      <c r="AE30" s="524"/>
      <c r="AF30" s="524"/>
      <c r="AG30" s="524"/>
      <c r="AH30" s="524"/>
      <c r="AI30" s="524"/>
      <c r="AJ30" s="524"/>
      <c r="AK30" s="524"/>
      <c r="AL30" s="524"/>
      <c r="AM30" s="524"/>
      <c r="AN30" s="524"/>
      <c r="AO30" s="524"/>
      <c r="AP30" s="524"/>
      <c r="AQ30" s="524"/>
    </row>
    <row r="31" spans="1:45">
      <c r="A31" s="526"/>
      <c r="B31" s="496"/>
      <c r="C31" s="496"/>
      <c r="D31" s="496"/>
      <c r="E31" s="496"/>
      <c r="F31" s="496"/>
      <c r="G31" s="496"/>
      <c r="H31" s="496"/>
      <c r="I31" s="496"/>
      <c r="J31" s="496"/>
      <c r="K31" s="496"/>
      <c r="L31" s="496"/>
      <c r="M31" s="496"/>
      <c r="N31" s="496"/>
      <c r="O31" s="496"/>
      <c r="P31" s="526"/>
      <c r="Q31" s="496"/>
      <c r="R31" s="496"/>
      <c r="S31" s="496"/>
      <c r="T31" s="496"/>
      <c r="U31" s="496"/>
      <c r="V31" s="443"/>
      <c r="W31" s="496"/>
      <c r="X31" s="1005" t="s">
        <v>1251</v>
      </c>
      <c r="Y31" s="426"/>
      <c r="Z31" s="443"/>
      <c r="AA31" s="527"/>
      <c r="AB31" s="496"/>
      <c r="AC31" s="496"/>
      <c r="AD31" s="1005" t="s">
        <v>1252</v>
      </c>
      <c r="AE31" s="496"/>
      <c r="AF31" s="443"/>
      <c r="AG31" s="496"/>
      <c r="AH31" s="426" t="s">
        <v>1695</v>
      </c>
      <c r="AI31" s="496"/>
      <c r="AJ31" s="496"/>
      <c r="AK31" s="496"/>
      <c r="AL31" s="496"/>
      <c r="AM31" s="1006" t="s">
        <v>1696</v>
      </c>
      <c r="AN31" s="1006"/>
      <c r="AO31" s="496"/>
      <c r="AP31" s="496"/>
      <c r="AQ31" s="528"/>
    </row>
    <row r="32" spans="1:45">
      <c r="A32" s="425"/>
      <c r="B32" s="496"/>
      <c r="C32" s="496"/>
      <c r="D32" s="496"/>
      <c r="E32" s="496"/>
      <c r="F32" s="496"/>
      <c r="G32" s="496"/>
      <c r="H32" s="496"/>
      <c r="I32" s="496"/>
      <c r="J32" s="496"/>
      <c r="K32" s="496"/>
      <c r="L32" s="496"/>
      <c r="M32" s="496"/>
      <c r="N32" s="496"/>
      <c r="O32" s="496"/>
      <c r="Q32" s="496"/>
      <c r="R32" s="496"/>
      <c r="S32" s="496"/>
      <c r="T32" s="496"/>
      <c r="U32" s="496"/>
      <c r="V32" s="443"/>
      <c r="W32" s="496"/>
      <c r="X32" s="795"/>
      <c r="Y32" s="426"/>
      <c r="Z32" s="443"/>
      <c r="AA32" s="527"/>
      <c r="AB32" s="496"/>
      <c r="AC32" s="496"/>
      <c r="AD32" s="794"/>
      <c r="AE32" s="496"/>
      <c r="AF32" s="443"/>
      <c r="AG32" s="529"/>
      <c r="AH32" s="426" t="s">
        <v>1697</v>
      </c>
      <c r="AI32" s="496"/>
      <c r="AJ32" s="496"/>
      <c r="AK32" s="496"/>
      <c r="AL32" s="496"/>
      <c r="AM32" s="1007"/>
      <c r="AN32" s="1007"/>
      <c r="AO32" s="496"/>
      <c r="AP32" s="496"/>
      <c r="AQ32" s="496"/>
    </row>
    <row r="33" spans="1:43">
      <c r="A33" s="496"/>
      <c r="B33" s="496"/>
      <c r="C33" s="496"/>
      <c r="D33" s="496"/>
      <c r="E33" s="49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row>
    <row r="34" spans="1:43">
      <c r="A34" s="496"/>
      <c r="B34" s="496"/>
      <c r="C34" s="496"/>
      <c r="D34" s="496"/>
      <c r="E34" s="496"/>
      <c r="F34" s="496"/>
      <c r="G34" s="496"/>
      <c r="H34" s="496"/>
      <c r="I34" s="496"/>
      <c r="J34" s="496"/>
      <c r="K34" s="496"/>
      <c r="L34" s="496"/>
      <c r="M34" s="496"/>
      <c r="N34" s="496"/>
      <c r="O34" s="496"/>
      <c r="P34" s="496"/>
      <c r="Q34" s="496"/>
      <c r="R34" s="496"/>
      <c r="S34" s="496"/>
      <c r="T34" s="496"/>
      <c r="U34" s="496"/>
      <c r="V34" s="496"/>
      <c r="W34" s="496"/>
      <c r="X34" s="496" t="s">
        <v>1698</v>
      </c>
      <c r="Y34" s="496"/>
      <c r="Z34" s="496"/>
      <c r="AA34" s="496"/>
      <c r="AB34" s="496"/>
      <c r="AC34" s="496"/>
      <c r="AD34" s="496"/>
      <c r="AE34" s="496"/>
      <c r="AF34" s="496"/>
      <c r="AG34" s="496"/>
      <c r="AH34" s="496"/>
      <c r="AI34" s="496"/>
      <c r="AJ34" s="496"/>
      <c r="AK34" s="496"/>
      <c r="AL34" s="496"/>
      <c r="AM34" s="496"/>
      <c r="AN34" s="496"/>
      <c r="AO34" s="496"/>
      <c r="AP34" s="496"/>
      <c r="AQ34" s="496"/>
    </row>
    <row r="35" spans="1:43">
      <c r="A35" s="496"/>
      <c r="B35" s="496"/>
      <c r="C35" s="496"/>
      <c r="D35" s="496"/>
      <c r="E35" s="496"/>
      <c r="F35" s="496"/>
      <c r="G35" s="496"/>
      <c r="H35" s="496"/>
      <c r="I35" s="496"/>
      <c r="J35" s="496"/>
      <c r="K35" s="496"/>
      <c r="L35" s="496"/>
      <c r="M35" s="496"/>
      <c r="N35" s="496"/>
      <c r="O35" s="496"/>
      <c r="P35" s="496"/>
      <c r="Q35" s="496"/>
      <c r="R35" s="496"/>
      <c r="S35" s="496"/>
      <c r="T35" s="496"/>
      <c r="U35" s="496"/>
      <c r="V35" s="496"/>
      <c r="W35" s="496"/>
      <c r="X35" s="496" t="s">
        <v>1699</v>
      </c>
      <c r="Y35" s="496"/>
      <c r="Z35" s="496"/>
      <c r="AA35" s="496"/>
      <c r="AB35" s="496"/>
      <c r="AC35" s="496"/>
      <c r="AD35" s="496"/>
      <c r="AE35" s="496"/>
      <c r="AF35" s="496"/>
      <c r="AG35" s="496"/>
      <c r="AH35" s="496"/>
      <c r="AI35" s="496"/>
      <c r="AJ35" s="496"/>
      <c r="AK35" s="496"/>
      <c r="AL35" s="496"/>
      <c r="AM35" s="496"/>
      <c r="AN35" s="496"/>
      <c r="AO35" s="496"/>
      <c r="AP35" s="496"/>
      <c r="AQ35" s="496"/>
    </row>
    <row r="36" spans="1:43">
      <c r="A36" s="496"/>
      <c r="B36" s="496"/>
      <c r="C36" s="496"/>
      <c r="D36" s="496"/>
      <c r="E36" s="496"/>
      <c r="F36" s="496"/>
      <c r="G36" s="496"/>
      <c r="H36" s="496"/>
      <c r="I36" s="496"/>
      <c r="J36" s="496"/>
      <c r="K36" s="496"/>
      <c r="L36" s="496"/>
      <c r="M36" s="496"/>
      <c r="N36" s="496"/>
      <c r="O36" s="496"/>
      <c r="P36" s="496"/>
      <c r="Q36" s="496"/>
      <c r="R36" s="496"/>
      <c r="S36" s="496"/>
      <c r="T36" s="496"/>
      <c r="U36" s="496"/>
      <c r="V36" s="496"/>
      <c r="W36" s="496"/>
      <c r="X36" s="496" t="s">
        <v>1700</v>
      </c>
      <c r="Y36" s="496"/>
      <c r="Z36" s="496"/>
      <c r="AA36" s="496"/>
      <c r="AB36" s="496"/>
      <c r="AC36" s="496"/>
      <c r="AD36" s="496"/>
      <c r="AE36" s="496"/>
      <c r="AF36" s="496"/>
      <c r="AG36" s="496"/>
      <c r="AH36" s="496"/>
      <c r="AI36" s="496"/>
      <c r="AJ36" s="496"/>
      <c r="AK36" s="496"/>
      <c r="AL36" s="496"/>
      <c r="AM36" s="496"/>
      <c r="AN36" s="496"/>
      <c r="AO36" s="496"/>
      <c r="AP36" s="496"/>
      <c r="AQ36" s="496"/>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14" type="noConversion"/>
  <hyperlinks>
    <hyperlink ref="AS1" location="預告統計資料發布時間表!A1" display="返回發布時間表" xr:uid="{3A428BE7-DFE4-4172-B335-B2637484DCFB}"/>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7"/>
  <sheetViews>
    <sheetView topLeftCell="A22" workbookViewId="0">
      <selection activeCell="C39" sqref="C39"/>
    </sheetView>
  </sheetViews>
  <sheetFormatPr defaultRowHeight="16.5"/>
  <cols>
    <col min="1" max="1" width="93.625" customWidth="1"/>
  </cols>
  <sheetData>
    <row r="1" spans="1:2" ht="19.5">
      <c r="A1" s="12" t="s">
        <v>967</v>
      </c>
      <c r="B1" s="1" t="s">
        <v>13</v>
      </c>
    </row>
    <row r="2" spans="1:2" ht="19.5">
      <c r="A2" s="13" t="s">
        <v>224</v>
      </c>
    </row>
    <row r="3" spans="1:2" ht="19.5">
      <c r="A3" s="13" t="s">
        <v>418</v>
      </c>
    </row>
    <row r="4" spans="1:2" ht="19.5">
      <c r="A4" s="14" t="s">
        <v>1</v>
      </c>
    </row>
    <row r="5" spans="1:2" ht="19.5">
      <c r="A5" s="105" t="s">
        <v>954</v>
      </c>
    </row>
    <row r="6" spans="1:2" ht="19.5">
      <c r="A6" s="105" t="s">
        <v>960</v>
      </c>
    </row>
    <row r="7" spans="1:2" ht="19.5">
      <c r="A7" s="105" t="s">
        <v>961</v>
      </c>
    </row>
    <row r="8" spans="1:2" ht="19.5">
      <c r="A8" s="105" t="s">
        <v>951</v>
      </c>
    </row>
    <row r="9" spans="1:2" ht="19.5">
      <c r="A9" s="105" t="s">
        <v>962</v>
      </c>
    </row>
    <row r="10" spans="1:2" ht="19.5">
      <c r="A10" s="107" t="s">
        <v>2</v>
      </c>
    </row>
    <row r="11" spans="1:2" ht="19.5">
      <c r="A11" s="105" t="s">
        <v>963</v>
      </c>
    </row>
    <row r="12" spans="1:2" ht="97.5">
      <c r="A12" s="106" t="s">
        <v>964</v>
      </c>
    </row>
    <row r="13" spans="1:2" ht="19.5">
      <c r="A13" s="14" t="s">
        <v>4</v>
      </c>
    </row>
    <row r="14" spans="1:2" ht="93.75">
      <c r="A14" s="17" t="s">
        <v>410</v>
      </c>
    </row>
    <row r="15" spans="1:2" ht="19.5">
      <c r="A15" s="10" t="s">
        <v>238</v>
      </c>
    </row>
    <row r="16" spans="1:2" ht="19.5">
      <c r="A16" s="9" t="s">
        <v>5</v>
      </c>
    </row>
    <row r="17" spans="1:1" ht="39">
      <c r="A17" s="33" t="s">
        <v>411</v>
      </c>
    </row>
    <row r="18" spans="1:1" ht="39">
      <c r="A18" s="33" t="s">
        <v>412</v>
      </c>
    </row>
    <row r="19" spans="1:1" ht="19.5">
      <c r="A19" s="33" t="s">
        <v>133</v>
      </c>
    </row>
    <row r="20" spans="1:1" ht="19.5">
      <c r="A20" s="33" t="s">
        <v>413</v>
      </c>
    </row>
    <row r="21" spans="1:1" ht="19.5">
      <c r="A21" s="33" t="s">
        <v>414</v>
      </c>
    </row>
    <row r="22" spans="1:1" ht="19.5">
      <c r="A22" s="33" t="s">
        <v>415</v>
      </c>
    </row>
    <row r="23" spans="1:1" ht="19.5">
      <c r="A23" s="33" t="s">
        <v>416</v>
      </c>
    </row>
    <row r="24" spans="1:1" ht="19.5">
      <c r="A24" s="33" t="s">
        <v>417</v>
      </c>
    </row>
    <row r="25" spans="1:1" ht="19.5">
      <c r="A25" s="33" t="s">
        <v>421</v>
      </c>
    </row>
    <row r="26" spans="1:1" ht="78">
      <c r="A26" s="33" t="s">
        <v>422</v>
      </c>
    </row>
    <row r="27" spans="1:1" ht="19.5">
      <c r="A27" s="33" t="s">
        <v>86</v>
      </c>
    </row>
    <row r="28" spans="1:1" ht="19.5">
      <c r="A28" s="33" t="s">
        <v>832</v>
      </c>
    </row>
    <row r="29" spans="1:1" ht="19.5">
      <c r="A29" s="33" t="s">
        <v>7</v>
      </c>
    </row>
    <row r="30" spans="1:1" ht="19.5">
      <c r="A30" s="27" t="s">
        <v>8</v>
      </c>
    </row>
    <row r="31" spans="1:1" ht="39">
      <c r="A31" s="33" t="s">
        <v>1041</v>
      </c>
    </row>
    <row r="32" spans="1:1" ht="39">
      <c r="A32" s="33" t="s">
        <v>419</v>
      </c>
    </row>
    <row r="33" spans="1:1" ht="19.5">
      <c r="A33" s="27" t="s">
        <v>9</v>
      </c>
    </row>
    <row r="34" spans="1:1" ht="39">
      <c r="A34" s="33" t="s">
        <v>420</v>
      </c>
    </row>
    <row r="35" spans="1:1" ht="19.5">
      <c r="A35" s="33" t="s">
        <v>26</v>
      </c>
    </row>
    <row r="36" spans="1:1" ht="39">
      <c r="A36" s="15" t="s">
        <v>12</v>
      </c>
    </row>
    <row r="37" spans="1:1" ht="20.25" thickBot="1">
      <c r="A37" s="16" t="s">
        <v>237</v>
      </c>
    </row>
  </sheetData>
  <phoneticPr fontId="14" type="noConversion"/>
  <hyperlinks>
    <hyperlink ref="B1" location="預告統計資料發布時間表!A1" display="回發布時間表" xr:uid="{00000000-0004-0000-0800-000000000000}"/>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0446-16DB-49BB-8985-51A1B604D46E}">
  <dimension ref="A1:S31"/>
  <sheetViews>
    <sheetView workbookViewId="0">
      <selection activeCell="S1" sqref="S1"/>
    </sheetView>
  </sheetViews>
  <sheetFormatPr defaultRowHeight="16.5"/>
  <sheetData>
    <row r="1" spans="1:19">
      <c r="A1" s="1028" t="s">
        <v>1724</v>
      </c>
      <c r="B1" s="1029"/>
      <c r="C1" s="183"/>
      <c r="D1" s="181"/>
      <c r="E1" s="181"/>
      <c r="F1" s="181"/>
      <c r="G1" s="181"/>
      <c r="H1" s="181"/>
      <c r="I1" s="181"/>
      <c r="J1" s="181"/>
      <c r="K1" s="181"/>
      <c r="L1" s="181"/>
      <c r="M1" s="181"/>
      <c r="N1" s="1030" t="s">
        <v>1214</v>
      </c>
      <c r="O1" s="1031"/>
      <c r="P1" s="1032" t="s">
        <v>1725</v>
      </c>
      <c r="Q1" s="1033"/>
      <c r="R1" s="1034"/>
      <c r="S1" s="178" t="s">
        <v>1216</v>
      </c>
    </row>
    <row r="2" spans="1:19">
      <c r="A2" s="1035" t="s">
        <v>1726</v>
      </c>
      <c r="B2" s="1035"/>
      <c r="C2" s="538" t="s">
        <v>1727</v>
      </c>
      <c r="D2" s="539"/>
      <c r="E2" s="539"/>
      <c r="F2" s="539"/>
      <c r="G2" s="539"/>
      <c r="H2" s="539"/>
      <c r="I2" s="539"/>
      <c r="J2" s="539"/>
      <c r="K2" s="539"/>
      <c r="L2" s="539"/>
      <c r="M2" s="539"/>
      <c r="N2" s="1036" t="s">
        <v>1268</v>
      </c>
      <c r="O2" s="1036"/>
      <c r="P2" s="1037" t="s">
        <v>1728</v>
      </c>
      <c r="Q2" s="1037"/>
      <c r="R2" s="1037"/>
      <c r="S2" s="183"/>
    </row>
    <row r="3" spans="1:19" ht="32.25">
      <c r="A3" s="1015" t="s">
        <v>1763</v>
      </c>
      <c r="B3" s="1015"/>
      <c r="C3" s="1015"/>
      <c r="D3" s="1015"/>
      <c r="E3" s="1015"/>
      <c r="F3" s="1015"/>
      <c r="G3" s="1015"/>
      <c r="H3" s="1015"/>
      <c r="I3" s="1015"/>
      <c r="J3" s="1015"/>
      <c r="K3" s="1015"/>
      <c r="L3" s="1015"/>
      <c r="M3" s="1015"/>
      <c r="N3" s="1015"/>
      <c r="O3" s="1015"/>
      <c r="P3" s="1015"/>
      <c r="Q3" s="1015"/>
      <c r="R3" s="1015"/>
    </row>
    <row r="4" spans="1:19" ht="17.25" thickBot="1">
      <c r="A4" s="1016" t="s">
        <v>1762</v>
      </c>
      <c r="B4" s="1016"/>
      <c r="C4" s="1016"/>
      <c r="D4" s="1016"/>
      <c r="E4" s="1016"/>
      <c r="F4" s="1016"/>
      <c r="G4" s="1016"/>
      <c r="H4" s="1016"/>
      <c r="I4" s="1016"/>
      <c r="J4" s="1016"/>
      <c r="K4" s="1016"/>
      <c r="L4" s="1016"/>
      <c r="M4" s="1016"/>
      <c r="N4" s="1016"/>
      <c r="O4" s="1016"/>
      <c r="P4" s="1016"/>
      <c r="Q4" s="1017" t="s">
        <v>1729</v>
      </c>
      <c r="R4" s="1017"/>
    </row>
    <row r="5" spans="1:19">
      <c r="A5" s="1018" t="s">
        <v>1730</v>
      </c>
      <c r="B5" s="1021" t="s">
        <v>1731</v>
      </c>
      <c r="C5" s="1022"/>
      <c r="D5" s="1022"/>
      <c r="E5" s="1022"/>
      <c r="F5" s="1022"/>
      <c r="G5" s="1022"/>
      <c r="H5" s="1022"/>
      <c r="I5" s="1022"/>
      <c r="J5" s="1022"/>
      <c r="K5" s="1022"/>
      <c r="L5" s="1022"/>
      <c r="M5" s="1022"/>
      <c r="N5" s="1022"/>
      <c r="O5" s="1022"/>
      <c r="P5" s="1022"/>
      <c r="Q5" s="1023"/>
      <c r="R5" s="1024" t="s">
        <v>1732</v>
      </c>
    </row>
    <row r="6" spans="1:19">
      <c r="A6" s="1019"/>
      <c r="B6" s="1027" t="s">
        <v>1344</v>
      </c>
      <c r="C6" s="976"/>
      <c r="D6" s="974" t="s">
        <v>1733</v>
      </c>
      <c r="E6" s="976"/>
      <c r="F6" s="974" t="s">
        <v>1734</v>
      </c>
      <c r="G6" s="976"/>
      <c r="H6" s="974" t="s">
        <v>1735</v>
      </c>
      <c r="I6" s="976"/>
      <c r="J6" s="1012" t="s">
        <v>1736</v>
      </c>
      <c r="K6" s="1013"/>
      <c r="L6" s="974" t="s">
        <v>1737</v>
      </c>
      <c r="M6" s="976"/>
      <c r="N6" s="974" t="s">
        <v>1738</v>
      </c>
      <c r="O6" s="976"/>
      <c r="P6" s="975" t="s">
        <v>1480</v>
      </c>
      <c r="Q6" s="1014"/>
      <c r="R6" s="1025"/>
    </row>
    <row r="7" spans="1:19" ht="17.25" thickBot="1">
      <c r="A7" s="1020"/>
      <c r="B7" s="540" t="s">
        <v>1739</v>
      </c>
      <c r="C7" s="541" t="s">
        <v>1740</v>
      </c>
      <c r="D7" s="541" t="s">
        <v>1739</v>
      </c>
      <c r="E7" s="541" t="s">
        <v>1740</v>
      </c>
      <c r="F7" s="541" t="s">
        <v>1739</v>
      </c>
      <c r="G7" s="541" t="s">
        <v>1740</v>
      </c>
      <c r="H7" s="541" t="s">
        <v>1739</v>
      </c>
      <c r="I7" s="541" t="s">
        <v>1740</v>
      </c>
      <c r="J7" s="541" t="s">
        <v>1739</v>
      </c>
      <c r="K7" s="541" t="s">
        <v>1740</v>
      </c>
      <c r="L7" s="541" t="s">
        <v>1739</v>
      </c>
      <c r="M7" s="541" t="s">
        <v>1740</v>
      </c>
      <c r="N7" s="541" t="s">
        <v>1739</v>
      </c>
      <c r="O7" s="541" t="s">
        <v>1740</v>
      </c>
      <c r="P7" s="541" t="s">
        <v>1739</v>
      </c>
      <c r="Q7" s="542" t="s">
        <v>1740</v>
      </c>
      <c r="R7" s="1026"/>
    </row>
    <row r="8" spans="1:19">
      <c r="A8" s="543" t="s">
        <v>1741</v>
      </c>
      <c r="B8" s="544"/>
      <c r="C8" s="545"/>
      <c r="D8" s="544"/>
      <c r="E8" s="545"/>
      <c r="F8" s="544"/>
      <c r="G8" s="545"/>
      <c r="H8" s="544"/>
      <c r="I8" s="545"/>
      <c r="J8" s="544"/>
      <c r="K8" s="545"/>
      <c r="L8" s="544"/>
      <c r="M8" s="545"/>
      <c r="N8" s="544"/>
      <c r="O8" s="544"/>
      <c r="P8" s="544"/>
      <c r="Q8" s="544"/>
      <c r="R8" s="546"/>
    </row>
    <row r="9" spans="1:19">
      <c r="A9" s="547" t="s">
        <v>1742</v>
      </c>
      <c r="B9" s="544"/>
      <c r="C9" s="545"/>
      <c r="D9" s="544"/>
      <c r="E9" s="545"/>
      <c r="F9" s="544"/>
      <c r="G9" s="545"/>
      <c r="H9" s="544"/>
      <c r="I9" s="545"/>
      <c r="J9" s="544"/>
      <c r="K9" s="545"/>
      <c r="L9" s="544"/>
      <c r="M9" s="545"/>
      <c r="N9" s="544"/>
      <c r="O9" s="544"/>
      <c r="P9" s="544"/>
      <c r="Q9" s="544"/>
      <c r="R9" s="546"/>
    </row>
    <row r="10" spans="1:19">
      <c r="A10" s="547" t="s">
        <v>1743</v>
      </c>
      <c r="B10" s="544"/>
      <c r="C10" s="545"/>
      <c r="D10" s="544"/>
      <c r="E10" s="545"/>
      <c r="F10" s="544"/>
      <c r="G10" s="545"/>
      <c r="H10" s="544"/>
      <c r="I10" s="545"/>
      <c r="J10" s="544"/>
      <c r="K10" s="545"/>
      <c r="L10" s="544"/>
      <c r="M10" s="545"/>
      <c r="N10" s="544"/>
      <c r="O10" s="544"/>
      <c r="P10" s="544"/>
      <c r="Q10" s="544"/>
      <c r="R10" s="546"/>
    </row>
    <row r="11" spans="1:19">
      <c r="A11" s="547" t="s">
        <v>1744</v>
      </c>
      <c r="B11" s="544"/>
      <c r="C11" s="545"/>
      <c r="D11" s="544"/>
      <c r="E11" s="545"/>
      <c r="F11" s="544"/>
      <c r="G11" s="545"/>
      <c r="H11" s="544"/>
      <c r="I11" s="545"/>
      <c r="J11" s="544"/>
      <c r="K11" s="545"/>
      <c r="L11" s="544"/>
      <c r="M11" s="545"/>
      <c r="N11" s="544"/>
      <c r="O11" s="544"/>
      <c r="P11" s="544"/>
      <c r="Q11" s="544"/>
      <c r="R11" s="546"/>
    </row>
    <row r="12" spans="1:19">
      <c r="A12" s="547" t="s">
        <v>1745</v>
      </c>
      <c r="B12" s="544"/>
      <c r="C12" s="545"/>
      <c r="D12" s="544"/>
      <c r="E12" s="545"/>
      <c r="F12" s="544"/>
      <c r="G12" s="545"/>
      <c r="H12" s="544"/>
      <c r="I12" s="545"/>
      <c r="J12" s="544"/>
      <c r="K12" s="545"/>
      <c r="L12" s="544"/>
      <c r="M12" s="545"/>
      <c r="N12" s="544"/>
      <c r="O12" s="544"/>
      <c r="P12" s="544"/>
      <c r="Q12" s="544"/>
      <c r="R12" s="546"/>
    </row>
    <row r="13" spans="1:19">
      <c r="A13" s="548" t="s">
        <v>1746</v>
      </c>
      <c r="B13" s="544"/>
      <c r="C13" s="545"/>
      <c r="D13" s="544"/>
      <c r="E13" s="545"/>
      <c r="F13" s="544"/>
      <c r="G13" s="545"/>
      <c r="H13" s="544"/>
      <c r="I13" s="545"/>
      <c r="J13" s="544"/>
      <c r="K13" s="545"/>
      <c r="L13" s="544"/>
      <c r="M13" s="545"/>
      <c r="N13" s="544"/>
      <c r="O13" s="544"/>
      <c r="P13" s="544"/>
      <c r="Q13" s="544"/>
      <c r="R13" s="546"/>
    </row>
    <row r="14" spans="1:19">
      <c r="A14" s="547" t="s">
        <v>1747</v>
      </c>
      <c r="B14" s="544">
        <v>15</v>
      </c>
      <c r="C14" s="545">
        <v>5</v>
      </c>
      <c r="D14" s="544"/>
      <c r="E14" s="545"/>
      <c r="F14" s="544"/>
      <c r="G14" s="545"/>
      <c r="H14" s="544">
        <v>14</v>
      </c>
      <c r="I14" s="545">
        <v>5</v>
      </c>
      <c r="J14" s="544"/>
      <c r="K14" s="545"/>
      <c r="L14" s="544"/>
      <c r="M14" s="545"/>
      <c r="N14" s="544"/>
      <c r="O14" s="544"/>
      <c r="P14" s="544">
        <v>1</v>
      </c>
      <c r="Q14" s="544"/>
      <c r="R14" s="546"/>
    </row>
    <row r="15" spans="1:19">
      <c r="A15" s="547" t="s">
        <v>1748</v>
      </c>
      <c r="B15" s="544"/>
      <c r="C15" s="545"/>
      <c r="D15" s="544"/>
      <c r="E15" s="545"/>
      <c r="F15" s="544"/>
      <c r="G15" s="545"/>
      <c r="H15" s="544"/>
      <c r="I15" s="545"/>
      <c r="J15" s="544"/>
      <c r="K15" s="545"/>
      <c r="L15" s="544"/>
      <c r="M15" s="545"/>
      <c r="N15" s="544"/>
      <c r="O15" s="544"/>
      <c r="P15" s="544"/>
      <c r="Q15" s="544"/>
      <c r="R15" s="546"/>
    </row>
    <row r="16" spans="1:19">
      <c r="A16" s="547" t="s">
        <v>1749</v>
      </c>
      <c r="B16" s="544"/>
      <c r="C16" s="545"/>
      <c r="D16" s="544"/>
      <c r="E16" s="545"/>
      <c r="F16" s="544"/>
      <c r="G16" s="545"/>
      <c r="H16" s="544"/>
      <c r="I16" s="545"/>
      <c r="J16" s="544"/>
      <c r="K16" s="545"/>
      <c r="L16" s="544"/>
      <c r="M16" s="545"/>
      <c r="N16" s="544"/>
      <c r="O16" s="544"/>
      <c r="P16" s="544"/>
      <c r="Q16" s="544"/>
      <c r="R16" s="546"/>
    </row>
    <row r="17" spans="1:18" ht="33">
      <c r="A17" s="547" t="s">
        <v>1750</v>
      </c>
      <c r="B17" s="544"/>
      <c r="C17" s="545"/>
      <c r="D17" s="544"/>
      <c r="E17" s="545"/>
      <c r="F17" s="544"/>
      <c r="G17" s="545"/>
      <c r="H17" s="544"/>
      <c r="I17" s="545"/>
      <c r="J17" s="544"/>
      <c r="K17" s="545"/>
      <c r="L17" s="544"/>
      <c r="M17" s="545"/>
      <c r="N17" s="544"/>
      <c r="O17" s="544"/>
      <c r="P17" s="544"/>
      <c r="Q17" s="544"/>
      <c r="R17" s="546"/>
    </row>
    <row r="18" spans="1:18">
      <c r="A18" s="547" t="s">
        <v>1751</v>
      </c>
      <c r="B18" s="544"/>
      <c r="C18" s="545"/>
      <c r="D18" s="544"/>
      <c r="E18" s="545"/>
      <c r="F18" s="544"/>
      <c r="G18" s="545"/>
      <c r="H18" s="544"/>
      <c r="I18" s="545"/>
      <c r="J18" s="544"/>
      <c r="K18" s="545"/>
      <c r="L18" s="544"/>
      <c r="M18" s="545"/>
      <c r="N18" s="544"/>
      <c r="O18" s="544"/>
      <c r="P18" s="544"/>
      <c r="Q18" s="544"/>
      <c r="R18" s="546"/>
    </row>
    <row r="19" spans="1:18">
      <c r="A19" s="547" t="s">
        <v>1752</v>
      </c>
      <c r="B19" s="544"/>
      <c r="C19" s="545"/>
      <c r="D19" s="544"/>
      <c r="E19" s="545"/>
      <c r="F19" s="544"/>
      <c r="G19" s="545"/>
      <c r="H19" s="544"/>
      <c r="I19" s="545"/>
      <c r="J19" s="544"/>
      <c r="K19" s="545"/>
      <c r="L19" s="544"/>
      <c r="M19" s="545"/>
      <c r="N19" s="544"/>
      <c r="O19" s="544"/>
      <c r="P19" s="544"/>
      <c r="Q19" s="544"/>
      <c r="R19" s="546"/>
    </row>
    <row r="20" spans="1:18">
      <c r="A20" s="547" t="s">
        <v>1753</v>
      </c>
      <c r="B20" s="544"/>
      <c r="C20" s="545"/>
      <c r="D20" s="544"/>
      <c r="E20" s="545"/>
      <c r="F20" s="544"/>
      <c r="G20" s="545"/>
      <c r="H20" s="544"/>
      <c r="I20" s="545"/>
      <c r="J20" s="544"/>
      <c r="K20" s="545"/>
      <c r="L20" s="544"/>
      <c r="M20" s="545"/>
      <c r="N20" s="544"/>
      <c r="O20" s="544"/>
      <c r="P20" s="544"/>
      <c r="Q20" s="544"/>
      <c r="R20" s="546"/>
    </row>
    <row r="21" spans="1:18">
      <c r="A21" s="547" t="s">
        <v>1747</v>
      </c>
      <c r="B21" s="544"/>
      <c r="C21" s="545"/>
      <c r="D21" s="544"/>
      <c r="E21" s="545"/>
      <c r="F21" s="544"/>
      <c r="G21" s="545"/>
      <c r="H21" s="544"/>
      <c r="I21" s="545"/>
      <c r="J21" s="544"/>
      <c r="K21" s="545"/>
      <c r="L21" s="544"/>
      <c r="M21" s="545"/>
      <c r="N21" s="544"/>
      <c r="O21" s="544"/>
      <c r="P21" s="544"/>
      <c r="Q21" s="544"/>
      <c r="R21" s="546"/>
    </row>
    <row r="22" spans="1:18">
      <c r="A22" s="547" t="s">
        <v>1754</v>
      </c>
      <c r="B22" s="544"/>
      <c r="C22" s="545"/>
      <c r="D22" s="544"/>
      <c r="E22" s="545"/>
      <c r="F22" s="544"/>
      <c r="G22" s="545"/>
      <c r="H22" s="544"/>
      <c r="I22" s="545"/>
      <c r="J22" s="544"/>
      <c r="K22" s="545"/>
      <c r="L22" s="544"/>
      <c r="M22" s="545"/>
      <c r="N22" s="544"/>
      <c r="O22" s="544"/>
      <c r="P22" s="544"/>
      <c r="Q22" s="544"/>
      <c r="R22" s="546"/>
    </row>
    <row r="23" spans="1:18">
      <c r="A23" s="547" t="s">
        <v>1755</v>
      </c>
      <c r="B23" s="544"/>
      <c r="C23" s="545"/>
      <c r="D23" s="544"/>
      <c r="E23" s="545"/>
      <c r="F23" s="544"/>
      <c r="G23" s="545"/>
      <c r="H23" s="544"/>
      <c r="I23" s="545"/>
      <c r="J23" s="544"/>
      <c r="K23" s="545"/>
      <c r="L23" s="544"/>
      <c r="M23" s="545"/>
      <c r="N23" s="544"/>
      <c r="O23" s="544"/>
      <c r="P23" s="544"/>
      <c r="Q23" s="544"/>
      <c r="R23" s="546"/>
    </row>
    <row r="24" spans="1:18">
      <c r="A24" s="547" t="s">
        <v>1756</v>
      </c>
      <c r="B24" s="544"/>
      <c r="C24" s="545"/>
      <c r="D24" s="544"/>
      <c r="E24" s="545"/>
      <c r="F24" s="544"/>
      <c r="G24" s="545"/>
      <c r="H24" s="544"/>
      <c r="I24" s="545"/>
      <c r="J24" s="544"/>
      <c r="K24" s="545"/>
      <c r="L24" s="544"/>
      <c r="M24" s="545"/>
      <c r="N24" s="544"/>
      <c r="O24" s="544"/>
      <c r="P24" s="544"/>
      <c r="Q24" s="544"/>
      <c r="R24" s="546"/>
    </row>
    <row r="25" spans="1:18">
      <c r="A25" s="547"/>
      <c r="B25" s="549"/>
      <c r="C25" s="550"/>
      <c r="D25" s="549"/>
      <c r="E25" s="550"/>
      <c r="F25" s="549"/>
      <c r="G25" s="550"/>
      <c r="H25" s="549"/>
      <c r="I25" s="550"/>
      <c r="J25" s="549"/>
      <c r="K25" s="550"/>
      <c r="L25" s="549"/>
      <c r="M25" s="550"/>
      <c r="N25" s="549"/>
      <c r="O25" s="549"/>
      <c r="P25" s="549"/>
      <c r="Q25" s="549"/>
      <c r="R25" s="551"/>
    </row>
    <row r="26" spans="1:18" ht="17.25" thickBot="1">
      <c r="A26" s="547"/>
      <c r="B26" s="549"/>
      <c r="C26" s="550"/>
      <c r="D26" s="549"/>
      <c r="E26" s="550"/>
      <c r="F26" s="549"/>
      <c r="G26" s="550"/>
      <c r="H26" s="549"/>
      <c r="I26" s="550"/>
      <c r="J26" s="549"/>
      <c r="K26" s="550"/>
      <c r="L26" s="549"/>
      <c r="M26" s="550"/>
      <c r="N26" s="549"/>
      <c r="O26" s="549"/>
      <c r="P26" s="549"/>
      <c r="Q26" s="549"/>
      <c r="R26" s="551"/>
    </row>
    <row r="27" spans="1:18">
      <c r="A27" s="552" t="s">
        <v>1625</v>
      </c>
      <c r="B27" s="553"/>
      <c r="C27" s="553"/>
      <c r="D27" s="553"/>
      <c r="E27" s="553"/>
      <c r="F27" s="553"/>
      <c r="G27" s="553"/>
      <c r="H27" s="553"/>
      <c r="I27" s="553"/>
      <c r="J27" s="553"/>
      <c r="K27" s="553"/>
      <c r="L27" s="553"/>
      <c r="M27" s="553"/>
      <c r="N27" s="553"/>
      <c r="O27" s="553"/>
      <c r="P27" s="553"/>
      <c r="Q27" s="553"/>
      <c r="R27" s="553"/>
    </row>
    <row r="28" spans="1:18">
      <c r="A28" s="554" t="s">
        <v>1757</v>
      </c>
      <c r="B28" s="555"/>
      <c r="C28" s="556"/>
      <c r="D28" s="555"/>
      <c r="E28" s="556"/>
      <c r="F28" s="555"/>
      <c r="G28" s="555"/>
      <c r="H28" s="555"/>
      <c r="I28" s="555"/>
      <c r="J28" s="555"/>
      <c r="K28" s="555"/>
      <c r="L28" s="555"/>
      <c r="M28" s="555"/>
      <c r="N28" s="555"/>
      <c r="O28" s="555"/>
      <c r="P28" s="555"/>
      <c r="Q28" s="556"/>
      <c r="R28" s="555"/>
    </row>
    <row r="29" spans="1:18">
      <c r="A29" s="554"/>
      <c r="B29" s="555"/>
      <c r="C29" s="556"/>
      <c r="D29" s="555"/>
      <c r="E29" s="556"/>
      <c r="F29" s="555"/>
      <c r="G29" s="555"/>
      <c r="H29" s="557" t="s">
        <v>1758</v>
      </c>
      <c r="I29" s="557" t="s">
        <v>1759</v>
      </c>
      <c r="J29" s="555"/>
      <c r="K29" s="555"/>
      <c r="L29" s="555"/>
      <c r="M29" s="555"/>
      <c r="N29" s="555"/>
      <c r="O29" s="555"/>
      <c r="P29" s="555"/>
      <c r="Q29" s="556"/>
      <c r="R29" s="555"/>
    </row>
    <row r="30" spans="1:18">
      <c r="A30" s="558" t="s">
        <v>1760</v>
      </c>
      <c r="B30" s="558"/>
      <c r="C30" s="558"/>
      <c r="D30" s="558"/>
      <c r="E30" s="558"/>
      <c r="F30" s="558"/>
      <c r="G30" s="558"/>
      <c r="H30" s="558"/>
      <c r="I30" s="558"/>
      <c r="J30" s="558"/>
      <c r="K30" s="558"/>
      <c r="L30" s="558"/>
      <c r="M30" s="558"/>
      <c r="N30" s="558"/>
      <c r="O30" s="558"/>
      <c r="P30" s="558"/>
      <c r="Q30" s="558"/>
      <c r="R30" s="558"/>
    </row>
    <row r="31" spans="1:18">
      <c r="A31" s="558" t="s">
        <v>1761</v>
      </c>
      <c r="B31" s="558"/>
      <c r="C31" s="558"/>
      <c r="D31" s="558"/>
      <c r="E31" s="558"/>
      <c r="F31" s="558"/>
      <c r="G31" s="558"/>
      <c r="H31" s="558"/>
      <c r="I31" s="558"/>
      <c r="J31" s="558"/>
      <c r="K31" s="558"/>
      <c r="L31" s="558"/>
      <c r="M31" s="558"/>
      <c r="N31" s="558"/>
      <c r="O31" s="558"/>
      <c r="P31" s="558"/>
      <c r="Q31" s="558"/>
      <c r="R31" s="558"/>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xr:uid="{618EDACB-0402-4800-B1B9-6A8E2E084463}"/>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FCB7-BE3F-4BF4-A2AB-A5609B61F6B8}">
  <dimension ref="A1:X41"/>
  <sheetViews>
    <sheetView workbookViewId="0">
      <selection activeCell="X3" sqref="X3"/>
    </sheetView>
  </sheetViews>
  <sheetFormatPr defaultRowHeight="16.5"/>
  <sheetData>
    <row r="1" spans="1:24" ht="19.5">
      <c r="A1" s="1052" t="s">
        <v>1724</v>
      </c>
      <c r="B1" s="1052"/>
      <c r="C1" s="559"/>
      <c r="D1" s="560"/>
      <c r="E1" s="560"/>
      <c r="F1" s="560"/>
      <c r="G1" s="560"/>
      <c r="H1" s="560"/>
      <c r="I1" s="560"/>
      <c r="J1" s="560"/>
      <c r="K1" s="560"/>
      <c r="L1" s="560"/>
      <c r="M1" s="560"/>
      <c r="N1" s="560"/>
      <c r="O1" s="560"/>
      <c r="P1" s="560"/>
      <c r="Q1" s="560"/>
      <c r="R1" s="1053" t="s">
        <v>1214</v>
      </c>
      <c r="S1" s="1053"/>
      <c r="T1" s="1054" t="s">
        <v>1725</v>
      </c>
      <c r="U1" s="1055"/>
      <c r="V1" s="1055"/>
      <c r="W1" s="1056"/>
    </row>
    <row r="2" spans="1:24" ht="19.5">
      <c r="A2" s="561" t="s">
        <v>1764</v>
      </c>
      <c r="B2" s="561"/>
      <c r="C2" s="562" t="s">
        <v>1765</v>
      </c>
      <c r="D2" s="563"/>
      <c r="E2" s="563"/>
      <c r="F2" s="563"/>
      <c r="G2" s="563"/>
      <c r="H2" s="563"/>
      <c r="I2" s="563"/>
      <c r="J2" s="563"/>
      <c r="K2" s="563"/>
      <c r="L2" s="563"/>
      <c r="M2" s="563"/>
      <c r="N2" s="563"/>
      <c r="O2" s="563"/>
      <c r="P2" s="563"/>
      <c r="Q2" s="563"/>
      <c r="R2" s="1053" t="s">
        <v>1268</v>
      </c>
      <c r="S2" s="1053"/>
      <c r="T2" s="1054" t="s">
        <v>1766</v>
      </c>
      <c r="U2" s="1055"/>
      <c r="V2" s="1055"/>
      <c r="W2" s="1056"/>
      <c r="X2" s="564"/>
    </row>
    <row r="3" spans="1:24">
      <c r="A3" s="565"/>
      <c r="B3" s="565"/>
      <c r="C3" s="566"/>
      <c r="D3" s="567"/>
      <c r="E3" s="181"/>
      <c r="F3" s="181"/>
      <c r="G3" s="567"/>
      <c r="H3" s="181"/>
      <c r="I3" s="181"/>
      <c r="J3" s="181"/>
      <c r="K3" s="181"/>
      <c r="L3" s="181"/>
      <c r="M3" s="181"/>
      <c r="N3" s="181"/>
      <c r="O3" s="181"/>
      <c r="P3" s="181"/>
      <c r="Q3" s="181"/>
      <c r="R3" s="181"/>
      <c r="S3" s="181"/>
      <c r="T3" s="181"/>
      <c r="U3" s="181"/>
      <c r="V3" s="181"/>
      <c r="W3" s="181"/>
      <c r="X3" s="178" t="s">
        <v>13</v>
      </c>
    </row>
    <row r="4" spans="1:24" ht="38.25">
      <c r="A4" s="1057" t="s">
        <v>1767</v>
      </c>
      <c r="B4" s="1057"/>
      <c r="C4" s="1057"/>
      <c r="D4" s="1057"/>
      <c r="E4" s="1057"/>
      <c r="F4" s="1057"/>
      <c r="G4" s="1057"/>
      <c r="H4" s="1057"/>
      <c r="I4" s="1057"/>
      <c r="J4" s="1057"/>
      <c r="K4" s="1057"/>
      <c r="L4" s="1057"/>
      <c r="M4" s="1057"/>
      <c r="N4" s="1057"/>
      <c r="O4" s="1057"/>
      <c r="P4" s="1057"/>
      <c r="Q4" s="1057"/>
      <c r="R4" s="1057"/>
      <c r="S4" s="1057"/>
      <c r="T4" s="1057"/>
      <c r="U4" s="1057"/>
      <c r="V4" s="1057"/>
      <c r="W4" s="1057"/>
      <c r="X4" s="568"/>
    </row>
    <row r="5" spans="1:24" ht="21">
      <c r="A5" s="569"/>
      <c r="B5" s="570"/>
      <c r="C5" s="570"/>
      <c r="D5" s="570"/>
      <c r="E5" s="570"/>
      <c r="F5" s="570"/>
      <c r="G5" s="570"/>
      <c r="H5" s="570"/>
      <c r="I5" s="570"/>
      <c r="J5" s="570"/>
      <c r="K5" s="570"/>
      <c r="L5" s="570"/>
      <c r="M5" s="570"/>
      <c r="N5" s="570"/>
      <c r="O5" s="570"/>
      <c r="P5" s="570"/>
      <c r="Q5" s="570"/>
      <c r="R5" s="570"/>
      <c r="S5" s="570"/>
      <c r="T5" s="570"/>
      <c r="U5" s="181"/>
      <c r="V5" s="181"/>
      <c r="W5" s="181"/>
      <c r="X5" s="181"/>
    </row>
    <row r="6" spans="1:24" ht="21" thickBot="1">
      <c r="A6" s="1044" t="s">
        <v>1797</v>
      </c>
      <c r="B6" s="1044"/>
      <c r="C6" s="1044"/>
      <c r="D6" s="1044"/>
      <c r="E6" s="1044"/>
      <c r="F6" s="1044"/>
      <c r="G6" s="1044"/>
      <c r="H6" s="1044"/>
      <c r="I6" s="1044"/>
      <c r="J6" s="1044"/>
      <c r="K6" s="1044"/>
      <c r="L6" s="1044"/>
      <c r="M6" s="1044"/>
      <c r="N6" s="1044"/>
      <c r="O6" s="1044"/>
      <c r="P6" s="1044"/>
      <c r="Q6" s="1044"/>
      <c r="R6" s="1044"/>
      <c r="S6" s="1044"/>
      <c r="T6" s="1044"/>
      <c r="U6" s="1044"/>
      <c r="V6" s="181" t="s">
        <v>1768</v>
      </c>
      <c r="W6" s="181"/>
      <c r="X6" s="181"/>
    </row>
    <row r="7" spans="1:24">
      <c r="A7" s="1045" t="s">
        <v>1730</v>
      </c>
      <c r="B7" s="1047" t="s">
        <v>1769</v>
      </c>
      <c r="C7" s="916" t="s">
        <v>1770</v>
      </c>
      <c r="D7" s="1049" t="s">
        <v>1771</v>
      </c>
      <c r="E7" s="1050"/>
      <c r="F7" s="1049" t="s">
        <v>1772</v>
      </c>
      <c r="G7" s="1022"/>
      <c r="H7" s="1022"/>
      <c r="I7" s="1050"/>
      <c r="J7" s="1049" t="s">
        <v>1773</v>
      </c>
      <c r="K7" s="1022"/>
      <c r="L7" s="1022"/>
      <c r="M7" s="1050"/>
      <c r="N7" s="1049" t="s">
        <v>1774</v>
      </c>
      <c r="O7" s="1022"/>
      <c r="P7" s="1022"/>
      <c r="Q7" s="1050"/>
      <c r="R7" s="1022" t="s">
        <v>1775</v>
      </c>
      <c r="S7" s="1050"/>
      <c r="T7" s="919" t="s">
        <v>1776</v>
      </c>
      <c r="U7" s="968"/>
      <c r="V7" s="968"/>
      <c r="W7" s="1051"/>
    </row>
    <row r="8" spans="1:24" ht="33.75" thickBot="1">
      <c r="A8" s="1046"/>
      <c r="B8" s="1048"/>
      <c r="C8" s="1004"/>
      <c r="D8" s="541" t="s">
        <v>1454</v>
      </c>
      <c r="E8" s="541" t="s">
        <v>1455</v>
      </c>
      <c r="F8" s="541" t="s">
        <v>1777</v>
      </c>
      <c r="G8" s="571" t="s">
        <v>1778</v>
      </c>
      <c r="H8" s="571" t="s">
        <v>1779</v>
      </c>
      <c r="I8" s="571" t="s">
        <v>1780</v>
      </c>
      <c r="J8" s="541" t="s">
        <v>1781</v>
      </c>
      <c r="K8" s="541" t="s">
        <v>1782</v>
      </c>
      <c r="L8" s="541" t="s">
        <v>1783</v>
      </c>
      <c r="M8" s="541" t="s">
        <v>1784</v>
      </c>
      <c r="N8" s="572" t="s">
        <v>1785</v>
      </c>
      <c r="O8" s="572" t="s">
        <v>1786</v>
      </c>
      <c r="P8" s="541" t="s">
        <v>1787</v>
      </c>
      <c r="Q8" s="541" t="s">
        <v>1788</v>
      </c>
      <c r="R8" s="541" t="s">
        <v>1789</v>
      </c>
      <c r="S8" s="541" t="s">
        <v>1790</v>
      </c>
      <c r="T8" s="541" t="s">
        <v>1791</v>
      </c>
      <c r="U8" s="571" t="s">
        <v>1792</v>
      </c>
      <c r="V8" s="571" t="s">
        <v>1793</v>
      </c>
      <c r="W8" s="573" t="s">
        <v>1794</v>
      </c>
    </row>
    <row r="9" spans="1:24">
      <c r="A9" s="574" t="s">
        <v>1741</v>
      </c>
      <c r="B9" s="575"/>
      <c r="C9" s="576"/>
      <c r="D9" s="545"/>
      <c r="E9" s="545"/>
      <c r="F9" s="577"/>
      <c r="G9" s="577"/>
      <c r="H9" s="577"/>
      <c r="I9" s="577"/>
      <c r="J9" s="577"/>
      <c r="K9" s="577"/>
      <c r="L9" s="577"/>
      <c r="M9" s="577"/>
      <c r="N9" s="577"/>
      <c r="O9" s="577"/>
      <c r="P9" s="577"/>
      <c r="Q9" s="577"/>
      <c r="R9" s="577"/>
      <c r="S9" s="577"/>
      <c r="T9" s="577"/>
      <c r="U9" s="577"/>
      <c r="V9" s="577"/>
      <c r="W9" s="578"/>
    </row>
    <row r="10" spans="1:24">
      <c r="A10" s="579" t="s">
        <v>1742</v>
      </c>
      <c r="B10" s="575"/>
      <c r="C10" s="576"/>
      <c r="D10" s="545"/>
      <c r="E10" s="545"/>
      <c r="F10" s="577"/>
      <c r="G10" s="577"/>
      <c r="H10" s="577"/>
      <c r="I10" s="577"/>
      <c r="J10" s="577"/>
      <c r="K10" s="577"/>
      <c r="L10" s="577"/>
      <c r="M10" s="577"/>
      <c r="N10" s="577"/>
      <c r="O10" s="577"/>
      <c r="P10" s="577"/>
      <c r="Q10" s="577"/>
      <c r="R10" s="577"/>
      <c r="S10" s="577"/>
      <c r="T10" s="577"/>
      <c r="U10" s="577"/>
      <c r="V10" s="577"/>
      <c r="W10" s="578"/>
    </row>
    <row r="11" spans="1:24">
      <c r="A11" s="579" t="s">
        <v>1743</v>
      </c>
      <c r="B11" s="575"/>
      <c r="C11" s="576"/>
      <c r="D11" s="545"/>
      <c r="E11" s="545"/>
      <c r="F11" s="577"/>
      <c r="G11" s="577"/>
      <c r="H11" s="577"/>
      <c r="I11" s="577"/>
      <c r="J11" s="577"/>
      <c r="K11" s="577"/>
      <c r="L11" s="577"/>
      <c r="M11" s="577"/>
      <c r="N11" s="577"/>
      <c r="O11" s="577"/>
      <c r="P11" s="577"/>
      <c r="Q11" s="577"/>
      <c r="R11" s="577"/>
      <c r="S11" s="577"/>
      <c r="T11" s="577"/>
      <c r="U11" s="577"/>
      <c r="V11" s="577"/>
      <c r="W11" s="578"/>
    </row>
    <row r="12" spans="1:24">
      <c r="A12" s="579" t="s">
        <v>1744</v>
      </c>
      <c r="B12" s="575"/>
      <c r="C12" s="576"/>
      <c r="D12" s="545"/>
      <c r="E12" s="545"/>
      <c r="F12" s="577"/>
      <c r="G12" s="577"/>
      <c r="H12" s="577"/>
      <c r="I12" s="577"/>
      <c r="J12" s="577"/>
      <c r="K12" s="577"/>
      <c r="L12" s="577"/>
      <c r="M12" s="577"/>
      <c r="N12" s="577"/>
      <c r="O12" s="577"/>
      <c r="P12" s="577"/>
      <c r="Q12" s="577"/>
      <c r="R12" s="577"/>
      <c r="S12" s="577"/>
      <c r="T12" s="577"/>
      <c r="U12" s="577"/>
      <c r="V12" s="577"/>
      <c r="W12" s="578"/>
    </row>
    <row r="13" spans="1:24">
      <c r="A13" s="579" t="s">
        <v>1745</v>
      </c>
      <c r="B13" s="575"/>
      <c r="C13" s="576"/>
      <c r="D13" s="545"/>
      <c r="E13" s="545"/>
      <c r="F13" s="577"/>
      <c r="G13" s="577"/>
      <c r="H13" s="577"/>
      <c r="I13" s="577"/>
      <c r="J13" s="577"/>
      <c r="K13" s="577"/>
      <c r="L13" s="577"/>
      <c r="M13" s="577"/>
      <c r="N13" s="577"/>
      <c r="O13" s="577"/>
      <c r="P13" s="577"/>
      <c r="Q13" s="577"/>
      <c r="R13" s="577"/>
      <c r="S13" s="577"/>
      <c r="T13" s="577"/>
      <c r="U13" s="577"/>
      <c r="V13" s="577"/>
      <c r="W13" s="578"/>
    </row>
    <row r="14" spans="1:24">
      <c r="A14" s="579" t="s">
        <v>1746</v>
      </c>
      <c r="B14" s="575"/>
      <c r="C14" s="576"/>
      <c r="D14" s="545"/>
      <c r="E14" s="545"/>
      <c r="F14" s="577"/>
      <c r="G14" s="577"/>
      <c r="H14" s="577"/>
      <c r="I14" s="577"/>
      <c r="J14" s="577"/>
      <c r="K14" s="577"/>
      <c r="L14" s="577"/>
      <c r="M14" s="577"/>
      <c r="N14" s="577"/>
      <c r="O14" s="577"/>
      <c r="P14" s="577"/>
      <c r="Q14" s="577"/>
      <c r="R14" s="577"/>
      <c r="S14" s="577"/>
      <c r="T14" s="577"/>
      <c r="U14" s="577"/>
      <c r="V14" s="577"/>
      <c r="W14" s="578"/>
    </row>
    <row r="15" spans="1:24">
      <c r="A15" s="579" t="s">
        <v>1747</v>
      </c>
      <c r="B15" s="575"/>
      <c r="C15" s="576">
        <v>9</v>
      </c>
      <c r="D15" s="545">
        <v>6</v>
      </c>
      <c r="E15" s="545">
        <v>3</v>
      </c>
      <c r="F15" s="577" t="s">
        <v>1286</v>
      </c>
      <c r="G15" s="577" t="s">
        <v>1260</v>
      </c>
      <c r="H15" s="577">
        <v>3</v>
      </c>
      <c r="I15" s="577">
        <v>6</v>
      </c>
      <c r="J15" s="577">
        <v>2</v>
      </c>
      <c r="K15" s="577">
        <v>4</v>
      </c>
      <c r="L15" s="577">
        <v>1</v>
      </c>
      <c r="M15" s="577" t="s">
        <v>1286</v>
      </c>
      <c r="N15" s="577">
        <v>5</v>
      </c>
      <c r="O15" s="577" t="s">
        <v>1286</v>
      </c>
      <c r="P15" s="577">
        <v>2</v>
      </c>
      <c r="Q15" s="577">
        <v>2</v>
      </c>
      <c r="R15" s="577">
        <v>2</v>
      </c>
      <c r="S15" s="577">
        <v>7</v>
      </c>
      <c r="T15" s="577">
        <v>3</v>
      </c>
      <c r="U15" s="577">
        <v>5</v>
      </c>
      <c r="V15" s="577">
        <v>1</v>
      </c>
      <c r="W15" s="578" t="s">
        <v>1286</v>
      </c>
    </row>
    <row r="16" spans="1:24">
      <c r="A16" s="579" t="s">
        <v>1795</v>
      </c>
      <c r="B16" s="575"/>
      <c r="C16" s="576"/>
      <c r="D16" s="545"/>
      <c r="E16" s="545"/>
      <c r="F16" s="577"/>
      <c r="G16" s="577"/>
      <c r="H16" s="577"/>
      <c r="I16" s="577"/>
      <c r="J16" s="577"/>
      <c r="K16" s="577"/>
      <c r="L16" s="577"/>
      <c r="M16" s="577"/>
      <c r="N16" s="577"/>
      <c r="O16" s="577"/>
      <c r="P16" s="577"/>
      <c r="Q16" s="577"/>
      <c r="R16" s="577"/>
      <c r="S16" s="577"/>
      <c r="T16" s="577"/>
      <c r="U16" s="577"/>
      <c r="V16" s="577"/>
      <c r="W16" s="578"/>
    </row>
    <row r="17" spans="1:23">
      <c r="A17" s="579" t="s">
        <v>1749</v>
      </c>
      <c r="B17" s="575"/>
      <c r="C17" s="576"/>
      <c r="D17" s="545"/>
      <c r="E17" s="545"/>
      <c r="F17" s="577"/>
      <c r="G17" s="577"/>
      <c r="H17" s="577"/>
      <c r="I17" s="577"/>
      <c r="J17" s="577"/>
      <c r="K17" s="577"/>
      <c r="L17" s="577"/>
      <c r="M17" s="577"/>
      <c r="N17" s="577"/>
      <c r="O17" s="577"/>
      <c r="P17" s="577"/>
      <c r="Q17" s="577"/>
      <c r="R17" s="577"/>
      <c r="S17" s="577"/>
      <c r="T17" s="577"/>
      <c r="U17" s="577"/>
      <c r="V17" s="577"/>
      <c r="W17" s="578"/>
    </row>
    <row r="18" spans="1:23">
      <c r="A18" s="579" t="s">
        <v>1750</v>
      </c>
      <c r="B18" s="575"/>
      <c r="C18" s="576"/>
      <c r="D18" s="545"/>
      <c r="E18" s="545"/>
      <c r="F18" s="577"/>
      <c r="G18" s="577"/>
      <c r="H18" s="577"/>
      <c r="I18" s="577"/>
      <c r="J18" s="577"/>
      <c r="K18" s="577"/>
      <c r="L18" s="577"/>
      <c r="M18" s="577"/>
      <c r="N18" s="577"/>
      <c r="O18" s="577"/>
      <c r="P18" s="577"/>
      <c r="Q18" s="577"/>
      <c r="R18" s="577"/>
      <c r="S18" s="577"/>
      <c r="T18" s="577"/>
      <c r="U18" s="577"/>
      <c r="V18" s="577"/>
      <c r="W18" s="578"/>
    </row>
    <row r="19" spans="1:23">
      <c r="A19" s="579" t="s">
        <v>1751</v>
      </c>
      <c r="B19" s="575"/>
      <c r="C19" s="576"/>
      <c r="D19" s="545"/>
      <c r="E19" s="545"/>
      <c r="F19" s="577"/>
      <c r="G19" s="577"/>
      <c r="H19" s="577"/>
      <c r="I19" s="577"/>
      <c r="J19" s="577"/>
      <c r="K19" s="577"/>
      <c r="L19" s="577"/>
      <c r="M19" s="577"/>
      <c r="N19" s="577"/>
      <c r="O19" s="577"/>
      <c r="P19" s="577"/>
      <c r="Q19" s="577"/>
      <c r="R19" s="577"/>
      <c r="S19" s="577"/>
      <c r="T19" s="577"/>
      <c r="U19" s="577"/>
      <c r="V19" s="577"/>
      <c r="W19" s="578"/>
    </row>
    <row r="20" spans="1:23">
      <c r="A20" s="579" t="s">
        <v>1752</v>
      </c>
      <c r="B20" s="575"/>
      <c r="C20" s="576"/>
      <c r="D20" s="545"/>
      <c r="E20" s="545"/>
      <c r="F20" s="577"/>
      <c r="G20" s="577"/>
      <c r="H20" s="577"/>
      <c r="I20" s="577"/>
      <c r="J20" s="577"/>
      <c r="K20" s="577"/>
      <c r="L20" s="577"/>
      <c r="M20" s="577"/>
      <c r="N20" s="577"/>
      <c r="O20" s="577"/>
      <c r="P20" s="577"/>
      <c r="Q20" s="577"/>
      <c r="R20" s="577"/>
      <c r="S20" s="577"/>
      <c r="T20" s="577"/>
      <c r="U20" s="577"/>
      <c r="V20" s="577"/>
      <c r="W20" s="578"/>
    </row>
    <row r="21" spans="1:23">
      <c r="A21" s="579" t="s">
        <v>1753</v>
      </c>
      <c r="B21" s="575"/>
      <c r="C21" s="576"/>
      <c r="D21" s="545"/>
      <c r="E21" s="545"/>
      <c r="F21" s="577"/>
      <c r="G21" s="577"/>
      <c r="H21" s="577"/>
      <c r="I21" s="577"/>
      <c r="J21" s="577"/>
      <c r="K21" s="577"/>
      <c r="L21" s="577"/>
      <c r="M21" s="577"/>
      <c r="N21" s="577"/>
      <c r="O21" s="577"/>
      <c r="P21" s="577"/>
      <c r="Q21" s="577"/>
      <c r="R21" s="577"/>
      <c r="S21" s="577"/>
      <c r="T21" s="577"/>
      <c r="U21" s="577"/>
      <c r="V21" s="577"/>
      <c r="W21" s="578"/>
    </row>
    <row r="22" spans="1:23">
      <c r="A22" s="579" t="s">
        <v>1747</v>
      </c>
      <c r="B22" s="575"/>
      <c r="C22" s="576"/>
      <c r="D22" s="545"/>
      <c r="E22" s="545"/>
      <c r="F22" s="577"/>
      <c r="G22" s="577"/>
      <c r="H22" s="577"/>
      <c r="I22" s="577"/>
      <c r="J22" s="577"/>
      <c r="K22" s="577"/>
      <c r="L22" s="577"/>
      <c r="M22" s="577"/>
      <c r="N22" s="577"/>
      <c r="O22" s="577"/>
      <c r="P22" s="577"/>
      <c r="Q22" s="577"/>
      <c r="R22" s="577"/>
      <c r="S22" s="577"/>
      <c r="T22" s="577"/>
      <c r="U22" s="577"/>
      <c r="V22" s="577"/>
      <c r="W22" s="578"/>
    </row>
    <row r="23" spans="1:23">
      <c r="A23" s="579" t="s">
        <v>1754</v>
      </c>
      <c r="B23" s="575"/>
      <c r="C23" s="576"/>
      <c r="D23" s="545"/>
      <c r="E23" s="545"/>
      <c r="F23" s="577"/>
      <c r="G23" s="577"/>
      <c r="H23" s="577"/>
      <c r="I23" s="577"/>
      <c r="J23" s="577"/>
      <c r="K23" s="577"/>
      <c r="L23" s="577"/>
      <c r="M23" s="577"/>
      <c r="N23" s="577"/>
      <c r="O23" s="577"/>
      <c r="P23" s="577"/>
      <c r="Q23" s="577"/>
      <c r="R23" s="577"/>
      <c r="S23" s="577"/>
      <c r="T23" s="577"/>
      <c r="U23" s="577"/>
      <c r="V23" s="577"/>
      <c r="W23" s="578"/>
    </row>
    <row r="24" spans="1:23">
      <c r="A24" s="579" t="s">
        <v>1755</v>
      </c>
      <c r="B24" s="575"/>
      <c r="C24" s="576"/>
      <c r="D24" s="545"/>
      <c r="E24" s="545"/>
      <c r="F24" s="577"/>
      <c r="G24" s="577"/>
      <c r="H24" s="577"/>
      <c r="I24" s="577"/>
      <c r="J24" s="577"/>
      <c r="K24" s="577"/>
      <c r="L24" s="577"/>
      <c r="M24" s="577"/>
      <c r="N24" s="577"/>
      <c r="O24" s="577"/>
      <c r="P24" s="577"/>
      <c r="Q24" s="577"/>
      <c r="R24" s="577"/>
      <c r="S24" s="577"/>
      <c r="T24" s="577"/>
      <c r="U24" s="577"/>
      <c r="V24" s="577"/>
      <c r="W24" s="578"/>
    </row>
    <row r="25" spans="1:23">
      <c r="A25" s="579" t="s">
        <v>1756</v>
      </c>
      <c r="B25" s="575"/>
      <c r="C25" s="576"/>
      <c r="D25" s="545"/>
      <c r="E25" s="545"/>
      <c r="F25" s="577"/>
      <c r="G25" s="577"/>
      <c r="H25" s="577"/>
      <c r="I25" s="577"/>
      <c r="J25" s="577"/>
      <c r="K25" s="577"/>
      <c r="L25" s="577"/>
      <c r="M25" s="577"/>
      <c r="N25" s="577"/>
      <c r="O25" s="577"/>
      <c r="P25" s="577"/>
      <c r="Q25" s="577"/>
      <c r="R25" s="577"/>
      <c r="S25" s="577"/>
      <c r="T25" s="577"/>
      <c r="U25" s="577"/>
      <c r="V25" s="577"/>
      <c r="W25" s="578"/>
    </row>
    <row r="26" spans="1:23">
      <c r="A26" s="579"/>
      <c r="B26" s="575"/>
      <c r="C26" s="576"/>
      <c r="D26" s="545"/>
      <c r="E26" s="545"/>
      <c r="F26" s="577"/>
      <c r="G26" s="577"/>
      <c r="H26" s="577"/>
      <c r="I26" s="577"/>
      <c r="J26" s="577"/>
      <c r="K26" s="577"/>
      <c r="L26" s="577"/>
      <c r="M26" s="577"/>
      <c r="N26" s="577"/>
      <c r="O26" s="577"/>
      <c r="P26" s="577"/>
      <c r="Q26" s="577"/>
      <c r="R26" s="577"/>
      <c r="S26" s="577"/>
      <c r="T26" s="577"/>
      <c r="U26" s="577"/>
      <c r="V26" s="577"/>
      <c r="W26" s="578"/>
    </row>
    <row r="27" spans="1:23">
      <c r="A27" s="579"/>
      <c r="B27" s="580"/>
      <c r="C27" s="581"/>
      <c r="D27" s="582"/>
      <c r="E27" s="582"/>
      <c r="F27" s="583"/>
      <c r="G27" s="583"/>
      <c r="H27" s="583"/>
      <c r="I27" s="583"/>
      <c r="J27" s="583"/>
      <c r="K27" s="583"/>
      <c r="L27" s="583"/>
      <c r="M27" s="583"/>
      <c r="N27" s="583"/>
      <c r="O27" s="583"/>
      <c r="P27" s="583"/>
      <c r="Q27" s="583"/>
      <c r="R27" s="583"/>
      <c r="S27" s="583"/>
      <c r="T27" s="583"/>
      <c r="U27" s="583"/>
      <c r="V27" s="583"/>
      <c r="W27" s="584"/>
    </row>
    <row r="28" spans="1:23">
      <c r="A28" s="579"/>
      <c r="B28" s="580"/>
      <c r="C28" s="581"/>
      <c r="D28" s="582"/>
      <c r="E28" s="582"/>
      <c r="F28" s="583"/>
      <c r="G28" s="583"/>
      <c r="H28" s="583"/>
      <c r="I28" s="583"/>
      <c r="J28" s="583"/>
      <c r="K28" s="583"/>
      <c r="L28" s="583"/>
      <c r="M28" s="583"/>
      <c r="N28" s="583"/>
      <c r="O28" s="583"/>
      <c r="P28" s="583"/>
      <c r="Q28" s="583"/>
      <c r="R28" s="583"/>
      <c r="S28" s="583"/>
      <c r="T28" s="583"/>
      <c r="U28" s="583"/>
      <c r="V28" s="583"/>
      <c r="W28" s="584"/>
    </row>
    <row r="29" spans="1:23">
      <c r="A29" s="579"/>
      <c r="B29" s="580"/>
      <c r="C29" s="581"/>
      <c r="D29" s="582"/>
      <c r="E29" s="582"/>
      <c r="F29" s="583"/>
      <c r="G29" s="583"/>
      <c r="H29" s="583"/>
      <c r="I29" s="583"/>
      <c r="J29" s="583"/>
      <c r="K29" s="583"/>
      <c r="L29" s="583"/>
      <c r="M29" s="583"/>
      <c r="N29" s="583"/>
      <c r="O29" s="583"/>
      <c r="P29" s="583"/>
      <c r="Q29" s="583"/>
      <c r="R29" s="583"/>
      <c r="S29" s="583"/>
      <c r="T29" s="583"/>
      <c r="U29" s="583"/>
      <c r="V29" s="583"/>
      <c r="W29" s="584"/>
    </row>
    <row r="30" spans="1:23">
      <c r="A30" s="579"/>
      <c r="B30" s="580"/>
      <c r="C30" s="581"/>
      <c r="D30" s="582"/>
      <c r="E30" s="582"/>
      <c r="F30" s="583"/>
      <c r="G30" s="583"/>
      <c r="H30" s="583"/>
      <c r="I30" s="583"/>
      <c r="J30" s="583"/>
      <c r="K30" s="583"/>
      <c r="L30" s="583"/>
      <c r="M30" s="583"/>
      <c r="N30" s="583"/>
      <c r="O30" s="583"/>
      <c r="P30" s="583"/>
      <c r="Q30" s="583"/>
      <c r="R30" s="583"/>
      <c r="S30" s="583"/>
      <c r="T30" s="583"/>
      <c r="U30" s="583"/>
      <c r="V30" s="583"/>
      <c r="W30" s="584"/>
    </row>
    <row r="31" spans="1:23">
      <c r="A31" s="579"/>
      <c r="B31" s="580"/>
      <c r="C31" s="581"/>
      <c r="D31" s="582"/>
      <c r="E31" s="582"/>
      <c r="F31" s="583"/>
      <c r="G31" s="583"/>
      <c r="H31" s="583"/>
      <c r="I31" s="583"/>
      <c r="J31" s="583"/>
      <c r="K31" s="583"/>
      <c r="L31" s="583"/>
      <c r="M31" s="583"/>
      <c r="N31" s="583"/>
      <c r="O31" s="583"/>
      <c r="P31" s="583"/>
      <c r="Q31" s="583"/>
      <c r="R31" s="583"/>
      <c r="S31" s="583"/>
      <c r="T31" s="583"/>
      <c r="U31" s="583"/>
      <c r="V31" s="583"/>
      <c r="W31" s="584"/>
    </row>
    <row r="32" spans="1:23">
      <c r="A32" s="579"/>
      <c r="B32" s="580"/>
      <c r="C32" s="581"/>
      <c r="D32" s="582"/>
      <c r="E32" s="582"/>
      <c r="F32" s="583"/>
      <c r="G32" s="583"/>
      <c r="H32" s="583"/>
      <c r="I32" s="583"/>
      <c r="J32" s="583"/>
      <c r="K32" s="583"/>
      <c r="L32" s="583"/>
      <c r="M32" s="583"/>
      <c r="N32" s="583"/>
      <c r="O32" s="583"/>
      <c r="P32" s="583"/>
      <c r="Q32" s="583"/>
      <c r="R32" s="583"/>
      <c r="S32" s="583"/>
      <c r="T32" s="583"/>
      <c r="U32" s="583"/>
      <c r="V32" s="583"/>
      <c r="W32" s="584"/>
    </row>
    <row r="33" spans="1:23">
      <c r="A33" s="579"/>
      <c r="B33" s="580"/>
      <c r="C33" s="581"/>
      <c r="D33" s="582"/>
      <c r="E33" s="582"/>
      <c r="F33" s="583"/>
      <c r="G33" s="583"/>
      <c r="H33" s="583"/>
      <c r="I33" s="583"/>
      <c r="J33" s="583"/>
      <c r="K33" s="583"/>
      <c r="L33" s="583"/>
      <c r="M33" s="583"/>
      <c r="N33" s="583"/>
      <c r="O33" s="583"/>
      <c r="P33" s="583"/>
      <c r="Q33" s="583"/>
      <c r="R33" s="583"/>
      <c r="S33" s="583"/>
      <c r="T33" s="583"/>
      <c r="U33" s="583"/>
      <c r="V33" s="583"/>
      <c r="W33" s="584"/>
    </row>
    <row r="34" spans="1:23">
      <c r="A34" s="579"/>
      <c r="B34" s="580"/>
      <c r="C34" s="581"/>
      <c r="D34" s="582"/>
      <c r="E34" s="582"/>
      <c r="F34" s="583"/>
      <c r="G34" s="583"/>
      <c r="H34" s="583"/>
      <c r="I34" s="583"/>
      <c r="J34" s="583"/>
      <c r="K34" s="583"/>
      <c r="L34" s="583"/>
      <c r="M34" s="583"/>
      <c r="N34" s="583"/>
      <c r="O34" s="583"/>
      <c r="P34" s="583"/>
      <c r="Q34" s="583"/>
      <c r="R34" s="583"/>
      <c r="S34" s="583"/>
      <c r="T34" s="583"/>
      <c r="U34" s="583"/>
      <c r="V34" s="583"/>
      <c r="W34" s="584"/>
    </row>
    <row r="35" spans="1:23">
      <c r="A35" s="579"/>
      <c r="B35" s="580"/>
      <c r="C35" s="581"/>
      <c r="D35" s="582"/>
      <c r="E35" s="582"/>
      <c r="F35" s="583"/>
      <c r="G35" s="583"/>
      <c r="H35" s="583"/>
      <c r="I35" s="583"/>
      <c r="J35" s="583"/>
      <c r="K35" s="583"/>
      <c r="L35" s="583"/>
      <c r="M35" s="583"/>
      <c r="N35" s="583"/>
      <c r="O35" s="583"/>
      <c r="P35" s="583"/>
      <c r="Q35" s="583"/>
      <c r="R35" s="583"/>
      <c r="S35" s="583"/>
      <c r="T35" s="583"/>
      <c r="U35" s="583"/>
      <c r="V35" s="583"/>
      <c r="W35" s="584"/>
    </row>
    <row r="36" spans="1:23">
      <c r="A36" s="579"/>
      <c r="B36" s="580"/>
      <c r="C36" s="581"/>
      <c r="D36" s="582"/>
      <c r="E36" s="582"/>
      <c r="F36" s="583"/>
      <c r="G36" s="583"/>
      <c r="H36" s="583"/>
      <c r="I36" s="583"/>
      <c r="J36" s="583"/>
      <c r="K36" s="583"/>
      <c r="L36" s="583"/>
      <c r="M36" s="583"/>
      <c r="N36" s="583"/>
      <c r="O36" s="583"/>
      <c r="P36" s="583"/>
      <c r="Q36" s="583"/>
      <c r="R36" s="583"/>
      <c r="S36" s="583"/>
      <c r="T36" s="583"/>
      <c r="U36" s="583"/>
      <c r="V36" s="583"/>
      <c r="W36" s="584"/>
    </row>
    <row r="37" spans="1:23">
      <c r="A37" s="579"/>
      <c r="B37" s="580"/>
      <c r="C37" s="581"/>
      <c r="D37" s="582"/>
      <c r="E37" s="582"/>
      <c r="F37" s="583"/>
      <c r="G37" s="583"/>
      <c r="H37" s="583"/>
      <c r="I37" s="583"/>
      <c r="J37" s="583"/>
      <c r="K37" s="583"/>
      <c r="L37" s="583"/>
      <c r="M37" s="583"/>
      <c r="N37" s="583"/>
      <c r="O37" s="583"/>
      <c r="P37" s="583"/>
      <c r="Q37" s="583"/>
      <c r="R37" s="583"/>
      <c r="S37" s="583"/>
      <c r="T37" s="583"/>
      <c r="U37" s="583"/>
      <c r="V37" s="583"/>
      <c r="W37" s="584"/>
    </row>
    <row r="38" spans="1:23" ht="17.25" thickBot="1">
      <c r="A38" s="585" t="s">
        <v>1796</v>
      </c>
      <c r="B38" s="1038"/>
      <c r="C38" s="1039"/>
      <c r="D38" s="1039"/>
      <c r="E38" s="1039"/>
      <c r="F38" s="1039"/>
      <c r="G38" s="1039"/>
      <c r="H38" s="1039"/>
      <c r="I38" s="1039"/>
      <c r="J38" s="1039"/>
      <c r="K38" s="1039"/>
      <c r="L38" s="1039"/>
      <c r="M38" s="1039"/>
      <c r="N38" s="1039"/>
      <c r="O38" s="1039"/>
      <c r="P38" s="1039"/>
      <c r="Q38" s="1039"/>
      <c r="R38" s="1039"/>
      <c r="S38" s="1039"/>
      <c r="T38" s="1039"/>
      <c r="U38" s="1039"/>
      <c r="V38" s="1039"/>
      <c r="W38" s="1040"/>
    </row>
    <row r="39" spans="1:23">
      <c r="A39" s="1041" t="str">
        <f>IF(LEN(A2)&gt;0,"填表　　　　　　　　　　　　　　　　　審核　　　　　　　　　　　　　　　　　業務主管人員　　　　　　　　　　　　　　　　　機關長官　　　　　　　　　　　　　　　　　　　　　　　　　　　　　　　　　　　　　　主辦統計人員","")</f>
        <v>填表　　　　　　　　　　　　　　　　　審核　　　　　　　　　　　　　　　　　業務主管人員　　　　　　　　　　　　　　　　　機關長官　　　　　　　　　　　　　　　　　　　　　　　　　　　　　　　　　　　　　　主辦統計人員</v>
      </c>
      <c r="B39" s="1041"/>
      <c r="C39" s="1041"/>
      <c r="D39" s="1041"/>
      <c r="E39" s="1041"/>
      <c r="F39" s="1041"/>
      <c r="G39" s="1041"/>
      <c r="H39" s="1041"/>
      <c r="I39" s="1041"/>
      <c r="J39" s="1041"/>
      <c r="K39" s="1041"/>
      <c r="L39" s="1041"/>
      <c r="M39" s="1041"/>
      <c r="N39" s="1041"/>
      <c r="O39" s="1041"/>
      <c r="P39" s="1041"/>
      <c r="Q39" s="1041"/>
      <c r="R39" s="1041"/>
      <c r="S39" s="1041"/>
      <c r="T39" s="1041"/>
      <c r="U39" s="1041"/>
      <c r="V39" s="1041"/>
      <c r="W39" s="1041"/>
    </row>
    <row r="40" spans="1:23">
      <c r="A40" s="1042" t="str">
        <f>IF(LEN(A2)&gt;0,"資料來源："&amp;A2,"")</f>
        <v>資料來源：年            報</v>
      </c>
      <c r="B40" s="1042"/>
      <c r="C40" s="1042"/>
      <c r="D40" s="1042"/>
      <c r="E40" s="1042"/>
      <c r="F40" s="1042"/>
      <c r="G40" s="1042"/>
      <c r="H40" s="1042"/>
      <c r="I40" s="1042"/>
      <c r="J40" s="1042"/>
      <c r="K40" s="1042"/>
      <c r="L40" s="1042"/>
      <c r="M40" s="1042"/>
      <c r="N40" s="1042"/>
      <c r="O40" s="1042"/>
      <c r="P40" s="1042"/>
      <c r="Q40" s="1042"/>
      <c r="R40" s="1042"/>
      <c r="S40" s="1042"/>
      <c r="T40" s="1042"/>
      <c r="U40" s="1042"/>
      <c r="V40" s="1042"/>
      <c r="W40" s="1042"/>
    </row>
    <row r="41" spans="1:23">
      <c r="A41" s="1043" t="str">
        <f>IF(LEN(A2)&gt;0,"填表說明："&amp;C2,"")</f>
        <v>填表說明：每年終了後2個月內編報</v>
      </c>
      <c r="B41" s="1043"/>
      <c r="C41" s="1043"/>
      <c r="D41" s="1043"/>
      <c r="E41" s="1043"/>
      <c r="F41" s="1043"/>
      <c r="G41" s="1043"/>
      <c r="H41" s="1043"/>
      <c r="I41" s="1043"/>
      <c r="J41" s="1043"/>
      <c r="K41" s="1043"/>
      <c r="L41" s="1043"/>
      <c r="M41" s="1043"/>
      <c r="N41" s="1043"/>
      <c r="O41" s="1043"/>
      <c r="P41" s="1043"/>
      <c r="Q41" s="1043"/>
      <c r="R41" s="1043"/>
      <c r="S41" s="1043"/>
      <c r="T41" s="1043"/>
      <c r="U41" s="1043"/>
      <c r="V41" s="1043"/>
      <c r="W41" s="1043"/>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xr:uid="{EFAA8309-7CBD-4B67-8537-4E82419DD05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63B9-E459-42EC-B560-7F7916E99B6A}">
  <dimension ref="A1:R17"/>
  <sheetViews>
    <sheetView workbookViewId="0">
      <selection activeCell="R1" sqref="R1"/>
    </sheetView>
  </sheetViews>
  <sheetFormatPr defaultRowHeight="16.5"/>
  <sheetData>
    <row r="1" spans="1:18">
      <c r="A1" s="586" t="s">
        <v>1798</v>
      </c>
      <c r="B1" s="587"/>
      <c r="C1" s="183"/>
      <c r="D1" s="181"/>
      <c r="E1" s="181"/>
      <c r="F1" s="181"/>
      <c r="G1" s="181"/>
      <c r="H1" s="181"/>
      <c r="I1" s="181"/>
      <c r="J1" s="181"/>
      <c r="K1" s="181"/>
      <c r="L1" s="181"/>
      <c r="M1" s="181"/>
      <c r="N1" s="588"/>
      <c r="O1" s="537" t="s">
        <v>1799</v>
      </c>
      <c r="P1" s="1064" t="s">
        <v>1800</v>
      </c>
      <c r="Q1" s="1065"/>
      <c r="R1" s="178" t="s">
        <v>1216</v>
      </c>
    </row>
    <row r="2" spans="1:18">
      <c r="A2" s="586" t="s">
        <v>1801</v>
      </c>
      <c r="B2" s="589" t="s">
        <v>1802</v>
      </c>
      <c r="C2" s="183"/>
      <c r="D2" s="181"/>
      <c r="E2" s="181"/>
      <c r="F2" s="181"/>
      <c r="G2" s="181"/>
      <c r="H2" s="181"/>
      <c r="I2" s="181"/>
      <c r="J2" s="181"/>
      <c r="K2" s="181"/>
      <c r="L2" s="181"/>
      <c r="M2" s="181"/>
      <c r="N2" s="590"/>
      <c r="O2" s="537" t="s">
        <v>1803</v>
      </c>
      <c r="P2" s="1032" t="s">
        <v>1804</v>
      </c>
      <c r="Q2" s="1034"/>
      <c r="R2" s="181"/>
    </row>
    <row r="3" spans="1:18" ht="21">
      <c r="A3" s="1066" t="s">
        <v>1805</v>
      </c>
      <c r="B3" s="1066"/>
      <c r="C3" s="1066"/>
      <c r="D3" s="1066"/>
      <c r="E3" s="1066"/>
      <c r="F3" s="1066"/>
      <c r="G3" s="1066"/>
      <c r="H3" s="1066"/>
      <c r="I3" s="1066"/>
      <c r="J3" s="1066"/>
      <c r="K3" s="1066"/>
      <c r="L3" s="1066"/>
      <c r="M3" s="1066"/>
      <c r="N3" s="1067"/>
      <c r="O3" s="1067"/>
      <c r="P3" s="1067"/>
      <c r="Q3" s="1067"/>
      <c r="R3" s="181"/>
    </row>
    <row r="4" spans="1:18" ht="17.25" thickBot="1">
      <c r="A4" s="181"/>
      <c r="B4" s="182"/>
      <c r="C4" s="182"/>
      <c r="D4" s="182"/>
      <c r="E4" s="181"/>
      <c r="F4" s="182"/>
      <c r="G4" s="1068" t="s">
        <v>1806</v>
      </c>
      <c r="H4" s="1068"/>
      <c r="I4" s="1068"/>
      <c r="J4" s="1068"/>
      <c r="K4" s="182"/>
      <c r="L4" s="182"/>
      <c r="M4" s="182"/>
      <c r="N4" s="182"/>
      <c r="O4" s="182"/>
      <c r="P4" s="1069" t="s">
        <v>1807</v>
      </c>
      <c r="Q4" s="1069"/>
      <c r="R4" s="181"/>
    </row>
    <row r="5" spans="1:18">
      <c r="A5" s="1070" t="s">
        <v>1808</v>
      </c>
      <c r="B5" s="1073" t="s">
        <v>1809</v>
      </c>
      <c r="C5" s="1074"/>
      <c r="D5" s="1074"/>
      <c r="E5" s="1074"/>
      <c r="F5" s="1074"/>
      <c r="G5" s="1074"/>
      <c r="H5" s="1074"/>
      <c r="I5" s="1074"/>
      <c r="J5" s="1074"/>
      <c r="K5" s="1074"/>
      <c r="L5" s="1074"/>
      <c r="M5" s="1075"/>
      <c r="N5" s="1024" t="s">
        <v>1810</v>
      </c>
      <c r="O5" s="968"/>
      <c r="P5" s="968"/>
      <c r="Q5" s="968"/>
      <c r="R5" s="182"/>
    </row>
    <row r="6" spans="1:18">
      <c r="A6" s="1071"/>
      <c r="B6" s="974" t="s">
        <v>1811</v>
      </c>
      <c r="C6" s="975"/>
      <c r="D6" s="975"/>
      <c r="E6" s="976"/>
      <c r="F6" s="974" t="s">
        <v>1812</v>
      </c>
      <c r="G6" s="975"/>
      <c r="H6" s="975"/>
      <c r="I6" s="976"/>
      <c r="J6" s="974" t="s">
        <v>1813</v>
      </c>
      <c r="K6" s="975"/>
      <c r="L6" s="975"/>
      <c r="M6" s="1014"/>
      <c r="N6" s="1076"/>
      <c r="O6" s="1077"/>
      <c r="P6" s="1077"/>
      <c r="Q6" s="1077"/>
      <c r="R6" s="182"/>
    </row>
    <row r="7" spans="1:18">
      <c r="A7" s="1071"/>
      <c r="B7" s="1062" t="s">
        <v>1814</v>
      </c>
      <c r="C7" s="1060" t="s">
        <v>1815</v>
      </c>
      <c r="D7" s="531"/>
      <c r="E7" s="1060" t="s">
        <v>1816</v>
      </c>
      <c r="F7" s="1062" t="s">
        <v>1814</v>
      </c>
      <c r="G7" s="1060" t="s">
        <v>1815</v>
      </c>
      <c r="H7" s="531"/>
      <c r="I7" s="1060" t="s">
        <v>1816</v>
      </c>
      <c r="J7" s="1062" t="s">
        <v>1814</v>
      </c>
      <c r="K7" s="1060" t="s">
        <v>1815</v>
      </c>
      <c r="L7" s="531"/>
      <c r="M7" s="1060" t="s">
        <v>1816</v>
      </c>
      <c r="N7" s="1058" t="s">
        <v>1814</v>
      </c>
      <c r="O7" s="1060" t="s">
        <v>1815</v>
      </c>
      <c r="P7" s="531"/>
      <c r="Q7" s="1060" t="s">
        <v>1816</v>
      </c>
      <c r="R7" s="182"/>
    </row>
    <row r="8" spans="1:18" ht="33" thickBot="1">
      <c r="A8" s="1072"/>
      <c r="B8" s="1063"/>
      <c r="C8" s="1061"/>
      <c r="D8" s="591" t="s">
        <v>1817</v>
      </c>
      <c r="E8" s="1061"/>
      <c r="F8" s="1063"/>
      <c r="G8" s="1061"/>
      <c r="H8" s="591" t="s">
        <v>1817</v>
      </c>
      <c r="I8" s="1061"/>
      <c r="J8" s="1063"/>
      <c r="K8" s="1061"/>
      <c r="L8" s="591" t="s">
        <v>1817</v>
      </c>
      <c r="M8" s="1061"/>
      <c r="N8" s="1059"/>
      <c r="O8" s="1061"/>
      <c r="P8" s="591" t="s">
        <v>1817</v>
      </c>
      <c r="Q8" s="1061"/>
      <c r="R8" s="182"/>
    </row>
    <row r="9" spans="1:18">
      <c r="A9" s="592" t="s">
        <v>1818</v>
      </c>
      <c r="B9" s="593">
        <v>39</v>
      </c>
      <c r="C9" s="593">
        <v>25</v>
      </c>
      <c r="D9" s="593">
        <v>64</v>
      </c>
      <c r="E9" s="593">
        <v>14</v>
      </c>
      <c r="F9" s="593"/>
      <c r="G9" s="593"/>
      <c r="H9" s="593"/>
      <c r="I9" s="593"/>
      <c r="J9" s="593">
        <v>39</v>
      </c>
      <c r="K9" s="593">
        <v>25</v>
      </c>
      <c r="L9" s="593">
        <v>64</v>
      </c>
      <c r="M9" s="594">
        <v>14</v>
      </c>
      <c r="N9" s="595"/>
      <c r="O9" s="593"/>
      <c r="P9" s="593"/>
      <c r="Q9" s="594"/>
      <c r="R9" s="183"/>
    </row>
    <row r="10" spans="1:18" ht="17.25" thickBot="1">
      <c r="A10" s="596" t="s">
        <v>1819</v>
      </c>
      <c r="B10" s="597"/>
      <c r="C10" s="597"/>
      <c r="D10" s="598"/>
      <c r="E10" s="599"/>
      <c r="F10" s="599"/>
      <c r="G10" s="598"/>
      <c r="H10" s="599"/>
      <c r="I10" s="599"/>
      <c r="J10" s="598"/>
      <c r="K10" s="597"/>
      <c r="L10" s="597"/>
      <c r="M10" s="600"/>
      <c r="N10" s="601"/>
      <c r="O10" s="598"/>
      <c r="P10" s="598"/>
      <c r="Q10" s="598"/>
      <c r="R10" s="181"/>
    </row>
    <row r="11" spans="1:18">
      <c r="A11" s="602" t="s">
        <v>1251</v>
      </c>
      <c r="B11" s="183"/>
      <c r="C11" s="183"/>
      <c r="D11" s="181"/>
      <c r="E11" s="602" t="s">
        <v>1252</v>
      </c>
      <c r="F11" s="183"/>
      <c r="G11" s="181"/>
      <c r="H11" s="181"/>
      <c r="I11" s="183" t="s">
        <v>1496</v>
      </c>
      <c r="J11" s="183"/>
      <c r="K11" s="181"/>
      <c r="L11" s="183"/>
      <c r="M11" s="181"/>
      <c r="N11" s="603" t="s">
        <v>1820</v>
      </c>
      <c r="O11" s="183"/>
      <c r="P11" s="181"/>
      <c r="Q11" s="181"/>
      <c r="R11" s="181"/>
    </row>
    <row r="12" spans="1:18">
      <c r="A12" s="602"/>
      <c r="B12" s="183"/>
      <c r="C12" s="183"/>
      <c r="D12" s="181"/>
      <c r="E12" s="602"/>
      <c r="F12" s="183"/>
      <c r="G12" s="181"/>
      <c r="H12" s="181"/>
      <c r="I12" s="183"/>
      <c r="J12" s="183"/>
      <c r="K12" s="181"/>
      <c r="L12" s="183"/>
      <c r="M12" s="181"/>
      <c r="N12" s="603"/>
      <c r="O12" s="183"/>
      <c r="P12" s="181"/>
      <c r="Q12" s="181"/>
      <c r="R12" s="181"/>
    </row>
    <row r="13" spans="1:18">
      <c r="A13" s="181"/>
      <c r="B13" s="181"/>
      <c r="C13" s="181"/>
      <c r="D13" s="181"/>
      <c r="E13" s="181"/>
      <c r="F13" s="183"/>
      <c r="G13" s="181"/>
      <c r="H13" s="181"/>
      <c r="I13" s="183" t="s">
        <v>1380</v>
      </c>
      <c r="J13" s="183"/>
      <c r="K13" s="604"/>
      <c r="L13" s="183"/>
      <c r="M13" s="181"/>
      <c r="N13" s="183"/>
      <c r="O13" s="183"/>
      <c r="P13" s="181"/>
      <c r="Q13" s="181"/>
      <c r="R13" s="181"/>
    </row>
    <row r="14" spans="1:18">
      <c r="A14" s="181"/>
      <c r="B14" s="181"/>
      <c r="C14" s="181"/>
      <c r="D14" s="181"/>
      <c r="E14" s="181"/>
      <c r="F14" s="183"/>
      <c r="G14" s="181"/>
      <c r="H14" s="181"/>
      <c r="I14" s="183"/>
      <c r="J14" s="183"/>
      <c r="K14" s="604"/>
      <c r="L14" s="183"/>
      <c r="M14" s="181"/>
      <c r="N14" s="183"/>
      <c r="O14" s="183"/>
      <c r="P14" s="181"/>
      <c r="Q14" s="181"/>
      <c r="R14" s="181"/>
    </row>
    <row r="15" spans="1:18">
      <c r="A15" s="605" t="s">
        <v>1821</v>
      </c>
      <c r="B15" s="606"/>
      <c r="C15" s="606"/>
      <c r="D15" s="606"/>
      <c r="E15" s="606"/>
      <c r="F15" s="606"/>
      <c r="G15" s="606"/>
      <c r="H15" s="606"/>
      <c r="I15" s="606"/>
      <c r="J15" s="606"/>
      <c r="K15" s="606"/>
      <c r="L15" s="606"/>
      <c r="M15" s="606"/>
      <c r="N15" s="607"/>
      <c r="O15" s="607"/>
      <c r="P15" s="607"/>
      <c r="Q15" s="225" t="s">
        <v>1824</v>
      </c>
      <c r="R15" s="181"/>
    </row>
    <row r="16" spans="1:18">
      <c r="A16" s="605" t="s">
        <v>1822</v>
      </c>
      <c r="B16" s="181"/>
      <c r="C16" s="181"/>
      <c r="D16" s="181"/>
      <c r="E16" s="181"/>
      <c r="F16" s="181"/>
      <c r="G16" s="181"/>
      <c r="H16" s="181"/>
      <c r="I16" s="181"/>
      <c r="J16" s="181"/>
      <c r="K16" s="181"/>
      <c r="L16" s="181"/>
      <c r="M16" s="181"/>
      <c r="N16" s="181"/>
      <c r="O16" s="181"/>
      <c r="P16" s="181"/>
      <c r="Q16" s="181"/>
      <c r="R16" s="181"/>
    </row>
    <row r="17" spans="1:18">
      <c r="A17" s="608" t="s">
        <v>1823</v>
      </c>
      <c r="B17" s="181"/>
      <c r="C17" s="181"/>
      <c r="D17" s="181"/>
      <c r="E17" s="181"/>
      <c r="F17" s="181"/>
      <c r="G17" s="181"/>
      <c r="H17" s="181"/>
      <c r="I17" s="181"/>
      <c r="J17" s="181"/>
      <c r="K17" s="181"/>
      <c r="L17" s="181"/>
      <c r="M17" s="181"/>
      <c r="N17" s="181"/>
      <c r="O17" s="181"/>
      <c r="P17" s="181"/>
      <c r="Q17" s="181"/>
      <c r="R17" s="181"/>
    </row>
  </sheetData>
  <mergeCells count="23">
    <mergeCell ref="A5:A8"/>
    <mergeCell ref="B5:M5"/>
    <mergeCell ref="N5:Q6"/>
    <mergeCell ref="B6:E6"/>
    <mergeCell ref="F6:I6"/>
    <mergeCell ref="P1:Q1"/>
    <mergeCell ref="P2:Q2"/>
    <mergeCell ref="A3:Q3"/>
    <mergeCell ref="G4:J4"/>
    <mergeCell ref="P4:Q4"/>
    <mergeCell ref="N7:N8"/>
    <mergeCell ref="O7:O8"/>
    <mergeCell ref="Q7:Q8"/>
    <mergeCell ref="J6:M6"/>
    <mergeCell ref="B7:B8"/>
    <mergeCell ref="C7:C8"/>
    <mergeCell ref="E7:E8"/>
    <mergeCell ref="F7:F8"/>
    <mergeCell ref="G7:G8"/>
    <mergeCell ref="I7:I8"/>
    <mergeCell ref="J7:J8"/>
    <mergeCell ref="K7:K8"/>
    <mergeCell ref="M7:M8"/>
  </mergeCells>
  <phoneticPr fontId="14" type="noConversion"/>
  <hyperlinks>
    <hyperlink ref="R1" location="預告統計資料發布時間表!A1" display="返回發布時間表" xr:uid="{DA4848EA-EC3C-444C-BBAB-F65DDDB36FD6}"/>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FC8A2-5D55-4809-915A-546B126CBB2F}">
  <dimension ref="A1:K26"/>
  <sheetViews>
    <sheetView workbookViewId="0">
      <selection activeCell="K1" sqref="K1"/>
    </sheetView>
  </sheetViews>
  <sheetFormatPr defaultRowHeight="16.5"/>
  <cols>
    <col min="4" max="4" width="9.125" bestFit="1" customWidth="1"/>
    <col min="5" max="5" width="10.5" bestFit="1" customWidth="1"/>
    <col min="8" max="8" width="11.625" bestFit="1" customWidth="1"/>
    <col min="10" max="10" width="28.625" bestFit="1" customWidth="1"/>
  </cols>
  <sheetData>
    <row r="1" spans="1:11" ht="19.5">
      <c r="A1" s="1078" t="s">
        <v>1836</v>
      </c>
      <c r="B1" s="1079"/>
      <c r="C1" s="1080"/>
      <c r="D1" s="1081"/>
      <c r="E1" s="1081"/>
      <c r="F1" s="1081"/>
      <c r="G1" s="1082"/>
      <c r="H1" s="322" t="s">
        <v>1093</v>
      </c>
      <c r="I1" s="1083" t="s">
        <v>1837</v>
      </c>
      <c r="J1" s="1084"/>
      <c r="K1" s="178" t="s">
        <v>1216</v>
      </c>
    </row>
    <row r="2" spans="1:11" ht="19.5">
      <c r="A2" s="1078" t="s">
        <v>1838</v>
      </c>
      <c r="B2" s="1079"/>
      <c r="C2" s="128" t="s">
        <v>1839</v>
      </c>
      <c r="D2" s="1085"/>
      <c r="E2" s="1085"/>
      <c r="F2" s="1085"/>
      <c r="G2" s="1086"/>
      <c r="H2" s="322" t="s">
        <v>1840</v>
      </c>
      <c r="I2" s="1087" t="s">
        <v>1841</v>
      </c>
      <c r="J2" s="1087"/>
      <c r="K2" s="181"/>
    </row>
    <row r="3" spans="1:11" ht="32.25">
      <c r="A3" s="1088" t="s">
        <v>1842</v>
      </c>
      <c r="B3" s="1088"/>
      <c r="C3" s="1088"/>
      <c r="D3" s="1088"/>
      <c r="E3" s="1088"/>
      <c r="F3" s="1088"/>
      <c r="G3" s="1088"/>
      <c r="H3" s="1088"/>
      <c r="I3" s="1088"/>
      <c r="J3" s="1088"/>
      <c r="K3" s="181"/>
    </row>
    <row r="4" spans="1:11" ht="19.5">
      <c r="A4" s="1089" t="s">
        <v>1868</v>
      </c>
      <c r="B4" s="1089"/>
      <c r="C4" s="1089"/>
      <c r="D4" s="1089"/>
      <c r="E4" s="1089"/>
      <c r="F4" s="1089"/>
      <c r="G4" s="1089"/>
      <c r="H4" s="1089"/>
      <c r="I4" s="1089"/>
      <c r="J4" s="1089"/>
      <c r="K4" s="181"/>
    </row>
    <row r="5" spans="1:11" ht="19.5">
      <c r="A5" s="128" t="s">
        <v>1843</v>
      </c>
      <c r="B5" s="128"/>
      <c r="C5" s="128"/>
      <c r="D5" s="1085"/>
      <c r="E5" s="1085"/>
      <c r="F5" s="1085"/>
      <c r="G5" s="1085"/>
      <c r="H5" s="1085"/>
      <c r="I5" s="128"/>
      <c r="J5" s="1090" t="s">
        <v>1844</v>
      </c>
      <c r="K5" s="182"/>
    </row>
    <row r="6" spans="1:11" ht="19.5">
      <c r="A6" s="1091" t="s">
        <v>1845</v>
      </c>
      <c r="B6" s="1091"/>
      <c r="C6" s="1092"/>
      <c r="D6" s="1078" t="s">
        <v>1846</v>
      </c>
      <c r="E6" s="1093"/>
      <c r="F6" s="1093"/>
      <c r="G6" s="1093"/>
      <c r="H6" s="1094"/>
      <c r="I6" s="1095" t="s">
        <v>1847</v>
      </c>
      <c r="J6" s="1093"/>
      <c r="K6" s="182"/>
    </row>
    <row r="7" spans="1:11" ht="19.5">
      <c r="A7" s="1089"/>
      <c r="B7" s="1089"/>
      <c r="C7" s="1096"/>
      <c r="D7" s="1097" t="s">
        <v>1848</v>
      </c>
      <c r="E7" s="1098"/>
      <c r="F7" s="1098"/>
      <c r="G7" s="1098"/>
      <c r="H7" s="1099"/>
      <c r="I7" s="1100" t="s">
        <v>1849</v>
      </c>
      <c r="J7" s="1101" t="s">
        <v>1850</v>
      </c>
      <c r="K7" s="182"/>
    </row>
    <row r="8" spans="1:11">
      <c r="A8" s="1089"/>
      <c r="B8" s="1089"/>
      <c r="C8" s="1096"/>
      <c r="D8" s="816" t="s">
        <v>1851</v>
      </c>
      <c r="E8" s="1102" t="s">
        <v>1852</v>
      </c>
      <c r="F8" s="1103" t="s">
        <v>1853</v>
      </c>
      <c r="G8" s="1104" t="s">
        <v>1854</v>
      </c>
      <c r="H8" s="1105" t="s">
        <v>1855</v>
      </c>
      <c r="I8" s="1106"/>
      <c r="J8" s="1107"/>
      <c r="K8" s="182"/>
    </row>
    <row r="9" spans="1:11">
      <c r="A9" s="1108"/>
      <c r="B9" s="1108"/>
      <c r="C9" s="1109"/>
      <c r="D9" s="816"/>
      <c r="E9" s="1110"/>
      <c r="F9" s="1111"/>
      <c r="G9" s="1112"/>
      <c r="H9" s="1113"/>
      <c r="I9" s="1114"/>
      <c r="J9" s="1115"/>
      <c r="K9" s="183"/>
    </row>
    <row r="10" spans="1:11" ht="19.5">
      <c r="A10" s="1116" t="s">
        <v>1856</v>
      </c>
      <c r="B10" s="1116"/>
      <c r="C10" s="1117"/>
      <c r="D10" s="1118">
        <v>25043</v>
      </c>
      <c r="E10" s="1119">
        <v>118040</v>
      </c>
      <c r="F10" s="1120">
        <v>4783</v>
      </c>
      <c r="G10" s="1121">
        <v>0</v>
      </c>
      <c r="H10" s="1120">
        <v>8456</v>
      </c>
      <c r="I10" s="1122">
        <v>0</v>
      </c>
      <c r="J10" s="1123">
        <v>0</v>
      </c>
      <c r="K10" s="181"/>
    </row>
    <row r="11" spans="1:11" ht="19.5">
      <c r="A11" s="128" t="s">
        <v>1857</v>
      </c>
      <c r="B11" s="128"/>
      <c r="C11" s="128"/>
      <c r="D11" s="1085"/>
      <c r="E11" s="1085"/>
      <c r="F11" s="1085"/>
      <c r="G11" s="1085"/>
      <c r="H11" s="128"/>
      <c r="I11" s="128"/>
      <c r="J11" s="1090"/>
      <c r="K11" s="181"/>
    </row>
    <row r="12" spans="1:11" ht="19.5">
      <c r="A12" s="1091" t="s">
        <v>1845</v>
      </c>
      <c r="B12" s="1091"/>
      <c r="C12" s="1092"/>
      <c r="D12" s="1078" t="s">
        <v>1858</v>
      </c>
      <c r="E12" s="1093"/>
      <c r="F12" s="1093"/>
      <c r="G12" s="1093"/>
      <c r="H12" s="1094"/>
      <c r="I12" s="1095" t="s">
        <v>1859</v>
      </c>
      <c r="J12" s="1093"/>
      <c r="K12" s="181"/>
    </row>
    <row r="13" spans="1:11" ht="19.5">
      <c r="A13" s="1089"/>
      <c r="B13" s="1089"/>
      <c r="C13" s="1096"/>
      <c r="D13" s="1097" t="s">
        <v>1848</v>
      </c>
      <c r="E13" s="1098"/>
      <c r="F13" s="1098"/>
      <c r="G13" s="1098"/>
      <c r="H13" s="1099"/>
      <c r="I13" s="1100" t="s">
        <v>1849</v>
      </c>
      <c r="J13" s="1124" t="s">
        <v>1850</v>
      </c>
      <c r="K13" s="181"/>
    </row>
    <row r="14" spans="1:11">
      <c r="A14" s="1089"/>
      <c r="B14" s="1089"/>
      <c r="C14" s="1096"/>
      <c r="D14" s="1102" t="s">
        <v>1851</v>
      </c>
      <c r="E14" s="1102" t="s">
        <v>1852</v>
      </c>
      <c r="F14" s="1103" t="s">
        <v>1853</v>
      </c>
      <c r="G14" s="1104" t="s">
        <v>1854</v>
      </c>
      <c r="H14" s="1105" t="s">
        <v>1860</v>
      </c>
      <c r="I14" s="1106"/>
      <c r="J14" s="1125"/>
      <c r="K14" s="181"/>
    </row>
    <row r="15" spans="1:11">
      <c r="A15" s="1108"/>
      <c r="B15" s="1108"/>
      <c r="C15" s="1109"/>
      <c r="D15" s="1110"/>
      <c r="E15" s="1110"/>
      <c r="F15" s="1111"/>
      <c r="G15" s="1112"/>
      <c r="H15" s="1113"/>
      <c r="I15" s="1114"/>
      <c r="J15" s="1126"/>
      <c r="K15" s="181"/>
    </row>
    <row r="16" spans="1:11" ht="19.5">
      <c r="A16" s="1116" t="s">
        <v>1856</v>
      </c>
      <c r="B16" s="1116"/>
      <c r="C16" s="1117"/>
      <c r="D16" s="1127">
        <v>24843</v>
      </c>
      <c r="E16" s="1119">
        <v>11804</v>
      </c>
      <c r="F16" s="1128">
        <v>4783</v>
      </c>
      <c r="G16" s="1129">
        <v>0</v>
      </c>
      <c r="H16" s="1128">
        <v>8256</v>
      </c>
      <c r="I16" s="1122">
        <v>0</v>
      </c>
      <c r="J16" s="1123">
        <v>0</v>
      </c>
      <c r="K16" s="181"/>
    </row>
    <row r="17" spans="1:11" ht="19.5">
      <c r="A17" s="1080" t="s">
        <v>1861</v>
      </c>
      <c r="B17" s="1080"/>
      <c r="C17" s="1080"/>
      <c r="D17" s="1081"/>
      <c r="E17" s="1081"/>
      <c r="F17" s="1081"/>
      <c r="G17" s="1130"/>
      <c r="H17" s="1080"/>
      <c r="I17" s="1130"/>
      <c r="J17" s="1130"/>
      <c r="K17" s="181"/>
    </row>
    <row r="18" spans="1:11" ht="19.5">
      <c r="A18" s="1091" t="s">
        <v>1845</v>
      </c>
      <c r="B18" s="1091"/>
      <c r="C18" s="1092"/>
      <c r="D18" s="1078" t="s">
        <v>1858</v>
      </c>
      <c r="E18" s="1093"/>
      <c r="F18" s="1093"/>
      <c r="G18" s="1093"/>
      <c r="H18" s="1094"/>
      <c r="I18" s="1131"/>
      <c r="J18" s="1132"/>
    </row>
    <row r="19" spans="1:11" ht="19.5">
      <c r="A19" s="1089"/>
      <c r="B19" s="1089"/>
      <c r="C19" s="1096"/>
      <c r="D19" s="1097" t="s">
        <v>1848</v>
      </c>
      <c r="E19" s="1098"/>
      <c r="F19" s="1098"/>
      <c r="G19" s="1098"/>
      <c r="H19" s="1099"/>
      <c r="I19" s="1133"/>
      <c r="J19" s="1134"/>
    </row>
    <row r="20" spans="1:11">
      <c r="A20" s="1089"/>
      <c r="B20" s="1089"/>
      <c r="C20" s="1096"/>
      <c r="D20" s="1110" t="s">
        <v>1851</v>
      </c>
      <c r="E20" s="1135" t="s">
        <v>1854</v>
      </c>
      <c r="F20" s="1092"/>
      <c r="G20" s="1136" t="s">
        <v>1862</v>
      </c>
      <c r="H20" s="1137"/>
      <c r="I20" s="1133"/>
      <c r="J20" s="1134"/>
    </row>
    <row r="21" spans="1:11">
      <c r="A21" s="1108"/>
      <c r="B21" s="1108"/>
      <c r="C21" s="1109"/>
      <c r="D21" s="816"/>
      <c r="E21" s="1138"/>
      <c r="F21" s="1109"/>
      <c r="G21" s="1126"/>
      <c r="H21" s="1139"/>
      <c r="I21" s="1133"/>
      <c r="J21" s="1134"/>
    </row>
    <row r="22" spans="1:11" ht="19.5">
      <c r="A22" s="1116" t="s">
        <v>1856</v>
      </c>
      <c r="B22" s="1116"/>
      <c r="C22" s="1117"/>
      <c r="D22" s="1127">
        <v>200</v>
      </c>
      <c r="E22" s="1138">
        <v>0</v>
      </c>
      <c r="F22" s="1109"/>
      <c r="G22" s="1140">
        <v>200</v>
      </c>
      <c r="H22" s="1141"/>
      <c r="I22" s="1142"/>
      <c r="J22" s="1143"/>
    </row>
    <row r="23" spans="1:11">
      <c r="A23" s="352" t="s">
        <v>1863</v>
      </c>
      <c r="C23" s="352" t="s">
        <v>1864</v>
      </c>
      <c r="D23" s="1144" t="s">
        <v>1253</v>
      </c>
      <c r="E23" s="352"/>
      <c r="F23" s="1144" t="s">
        <v>1865</v>
      </c>
      <c r="I23" s="1144"/>
    </row>
    <row r="24" spans="1:11">
      <c r="A24" s="262"/>
      <c r="C24" s="262"/>
      <c r="D24" s="1144" t="s">
        <v>1254</v>
      </c>
      <c r="E24" s="352"/>
      <c r="F24" s="1144"/>
      <c r="G24" s="1144"/>
      <c r="H24" s="1144"/>
      <c r="J24" s="1144" t="s">
        <v>1869</v>
      </c>
    </row>
    <row r="25" spans="1:11" ht="19.5">
      <c r="A25" s="262" t="s">
        <v>1866</v>
      </c>
      <c r="B25" s="262"/>
      <c r="C25" s="1080"/>
      <c r="D25" s="1080"/>
      <c r="E25" s="1145"/>
      <c r="F25" s="1145"/>
      <c r="G25" s="1145"/>
    </row>
    <row r="26" spans="1:11" ht="19.5">
      <c r="A26" s="262" t="s">
        <v>1867</v>
      </c>
      <c r="B26" s="262"/>
      <c r="C26" s="1080"/>
      <c r="D26" s="1080"/>
      <c r="E26" s="1145"/>
      <c r="F26" s="1145"/>
      <c r="G26" s="1145"/>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xr:uid="{23B0128E-843B-4070-B847-2677540328B3}"/>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1434-B640-4844-8C16-7DB20BDFBFEA}">
  <dimension ref="A1:Y19"/>
  <sheetViews>
    <sheetView workbookViewId="0"/>
  </sheetViews>
  <sheetFormatPr defaultRowHeight="16.5"/>
  <sheetData>
    <row r="1" spans="1:25">
      <c r="A1" s="586" t="s">
        <v>1798</v>
      </c>
      <c r="B1" s="587"/>
      <c r="C1" s="1146"/>
      <c r="D1" s="1146"/>
      <c r="E1" s="1146"/>
      <c r="F1" s="1147"/>
      <c r="G1" s="1147"/>
      <c r="H1" s="1147"/>
      <c r="I1" s="1147"/>
      <c r="J1" s="1147"/>
      <c r="K1" s="1147"/>
      <c r="L1" s="1147"/>
      <c r="M1" s="1147"/>
      <c r="N1" s="1147"/>
      <c r="O1" s="1147"/>
      <c r="P1" s="1147"/>
      <c r="Q1" s="1147"/>
      <c r="R1" s="1147"/>
      <c r="S1" s="1147"/>
      <c r="T1" s="1035" t="s">
        <v>1093</v>
      </c>
      <c r="U1" s="1036"/>
      <c r="V1" s="1148" t="s">
        <v>1871</v>
      </c>
      <c r="W1" s="1148"/>
      <c r="X1" s="1148"/>
      <c r="Y1" s="178" t="s">
        <v>1216</v>
      </c>
    </row>
    <row r="2" spans="1:25">
      <c r="A2" s="1149" t="s">
        <v>1801</v>
      </c>
      <c r="B2" s="589" t="s">
        <v>1872</v>
      </c>
      <c r="C2" s="1150"/>
      <c r="D2" s="1147"/>
      <c r="E2" s="1147"/>
      <c r="F2" s="1147"/>
      <c r="G2" s="1147"/>
      <c r="H2" s="1147"/>
      <c r="I2" s="1147"/>
      <c r="J2" s="1147"/>
      <c r="K2" s="1147"/>
      <c r="L2" s="1147"/>
      <c r="M2" s="1147"/>
      <c r="N2" s="1147"/>
      <c r="O2" s="1147"/>
      <c r="P2" s="1147"/>
      <c r="Q2" s="1147"/>
      <c r="R2" s="1147"/>
      <c r="S2" s="1147"/>
      <c r="T2" s="1035" t="s">
        <v>1309</v>
      </c>
      <c r="U2" s="1036"/>
      <c r="V2" s="1037" t="s">
        <v>1873</v>
      </c>
      <c r="W2" s="1037"/>
      <c r="X2" s="1037"/>
      <c r="Y2" s="181"/>
    </row>
    <row r="3" spans="1:25" ht="25.5">
      <c r="A3" s="1151"/>
      <c r="B3" s="1151"/>
      <c r="C3" s="1151"/>
      <c r="D3" s="1151"/>
      <c r="E3" s="1151"/>
      <c r="F3" s="1151"/>
      <c r="G3" s="1151"/>
      <c r="H3" s="1151"/>
      <c r="I3" s="1151"/>
      <c r="J3" s="1151"/>
      <c r="K3" s="1151"/>
      <c r="L3" s="1151"/>
      <c r="M3" s="1151"/>
      <c r="N3" s="1151"/>
      <c r="O3" s="1151"/>
      <c r="P3" s="1151"/>
      <c r="Q3" s="1151"/>
      <c r="R3" s="1151"/>
      <c r="S3" s="1151"/>
      <c r="T3" s="1151"/>
      <c r="U3" s="1151"/>
      <c r="V3" s="1151"/>
      <c r="W3" s="1151"/>
      <c r="X3" s="1151"/>
      <c r="Y3" s="181"/>
    </row>
    <row r="4" spans="1:25" ht="27.75">
      <c r="A4" s="1152" t="s">
        <v>1874</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81"/>
    </row>
    <row r="5" spans="1:25" ht="20.25" thickBot="1">
      <c r="A5" s="1153" t="s">
        <v>1901</v>
      </c>
      <c r="B5" s="1153"/>
      <c r="C5" s="1153"/>
      <c r="D5" s="1153"/>
      <c r="E5" s="1153"/>
      <c r="F5" s="1153"/>
      <c r="G5" s="1153"/>
      <c r="H5" s="1153"/>
      <c r="I5" s="1153"/>
      <c r="J5" s="1153"/>
      <c r="K5" s="1153"/>
      <c r="L5" s="1153"/>
      <c r="M5" s="1153"/>
      <c r="N5" s="1153"/>
      <c r="O5" s="1153"/>
      <c r="P5" s="1153"/>
      <c r="Q5" s="1153"/>
      <c r="R5" s="1153"/>
      <c r="S5" s="1153"/>
      <c r="T5" s="1153"/>
      <c r="U5" s="1153"/>
      <c r="V5" s="1153"/>
      <c r="W5" s="1153"/>
      <c r="X5" s="1153"/>
      <c r="Y5" s="182"/>
    </row>
    <row r="6" spans="1:25">
      <c r="A6" s="969" t="s">
        <v>1875</v>
      </c>
      <c r="B6" s="916" t="s">
        <v>1876</v>
      </c>
      <c r="C6" s="1154" t="s">
        <v>1877</v>
      </c>
      <c r="D6" s="1154"/>
      <c r="E6" s="1154"/>
      <c r="F6" s="1154"/>
      <c r="G6" s="1022" t="s">
        <v>1878</v>
      </c>
      <c r="H6" s="1022"/>
      <c r="I6" s="1022"/>
      <c r="J6" s="1022"/>
      <c r="K6" s="1022"/>
      <c r="L6" s="1022"/>
      <c r="M6" s="1022"/>
      <c r="N6" s="1022"/>
      <c r="O6" s="1022"/>
      <c r="P6" s="1022"/>
      <c r="Q6" s="1022"/>
      <c r="R6" s="1050"/>
      <c r="S6" s="1049" t="s">
        <v>1879</v>
      </c>
      <c r="T6" s="1022"/>
      <c r="U6" s="1022"/>
      <c r="V6" s="1022"/>
      <c r="W6" s="1022"/>
      <c r="X6" s="1022"/>
      <c r="Y6" s="182"/>
    </row>
    <row r="7" spans="1:25">
      <c r="A7" s="971"/>
      <c r="B7" s="917"/>
      <c r="C7" s="974" t="s">
        <v>1880</v>
      </c>
      <c r="D7" s="975"/>
      <c r="E7" s="975"/>
      <c r="F7" s="987" t="s">
        <v>1881</v>
      </c>
      <c r="G7" s="987" t="s">
        <v>1880</v>
      </c>
      <c r="H7" s="987" t="s">
        <v>1882</v>
      </c>
      <c r="I7" s="1155" t="s">
        <v>1883</v>
      </c>
      <c r="J7" s="987" t="s">
        <v>1884</v>
      </c>
      <c r="K7" s="987" t="s">
        <v>1885</v>
      </c>
      <c r="L7" s="1156" t="s">
        <v>1886</v>
      </c>
      <c r="M7" s="1157"/>
      <c r="N7" s="987" t="s">
        <v>1887</v>
      </c>
      <c r="O7" s="974" t="s">
        <v>1888</v>
      </c>
      <c r="P7" s="976"/>
      <c r="Q7" s="974" t="s">
        <v>1889</v>
      </c>
      <c r="R7" s="976"/>
      <c r="S7" s="987" t="s">
        <v>1880</v>
      </c>
      <c r="T7" s="987" t="s">
        <v>1882</v>
      </c>
      <c r="U7" s="974" t="s">
        <v>1888</v>
      </c>
      <c r="V7" s="975"/>
      <c r="W7" s="974" t="s">
        <v>1889</v>
      </c>
      <c r="X7" s="975"/>
      <c r="Y7" s="182"/>
    </row>
    <row r="8" spans="1:25" ht="50.25" thickBot="1">
      <c r="A8" s="1158"/>
      <c r="B8" s="1004"/>
      <c r="C8" s="1159" t="s">
        <v>1344</v>
      </c>
      <c r="D8" s="1159" t="s">
        <v>1890</v>
      </c>
      <c r="E8" s="1159" t="s">
        <v>1891</v>
      </c>
      <c r="F8" s="1004"/>
      <c r="G8" s="1004"/>
      <c r="H8" s="1004"/>
      <c r="I8" s="1160"/>
      <c r="J8" s="1004"/>
      <c r="K8" s="1004"/>
      <c r="L8" s="1004"/>
      <c r="M8" s="1161" t="s">
        <v>1892</v>
      </c>
      <c r="N8" s="1004"/>
      <c r="O8" s="1162" t="s">
        <v>1893</v>
      </c>
      <c r="P8" s="1162" t="s">
        <v>1894</v>
      </c>
      <c r="Q8" s="1162" t="s">
        <v>1895</v>
      </c>
      <c r="R8" s="1162" t="s">
        <v>1894</v>
      </c>
      <c r="S8" s="1004"/>
      <c r="T8" s="1004"/>
      <c r="U8" s="1162" t="s">
        <v>1893</v>
      </c>
      <c r="V8" s="1163" t="s">
        <v>1894</v>
      </c>
      <c r="W8" s="1162" t="s">
        <v>1895</v>
      </c>
      <c r="X8" s="1163" t="s">
        <v>1894</v>
      </c>
      <c r="Y8" s="182"/>
    </row>
    <row r="9" spans="1:25">
      <c r="A9" s="971"/>
      <c r="B9" s="1164" t="s">
        <v>1896</v>
      </c>
      <c r="C9" s="1165">
        <v>5</v>
      </c>
      <c r="D9" s="1165">
        <v>1</v>
      </c>
      <c r="E9" s="1165">
        <v>4</v>
      </c>
      <c r="F9" s="1166">
        <v>203267</v>
      </c>
      <c r="G9" s="1165">
        <v>1</v>
      </c>
      <c r="H9" s="1166">
        <v>21987</v>
      </c>
      <c r="I9" s="1166">
        <v>13644</v>
      </c>
      <c r="J9" s="1166">
        <v>8343</v>
      </c>
      <c r="K9" s="1165">
        <v>977</v>
      </c>
      <c r="L9" s="1165">
        <v>756</v>
      </c>
      <c r="M9" s="1165" t="s">
        <v>1260</v>
      </c>
      <c r="N9" s="1165">
        <v>221</v>
      </c>
      <c r="O9" s="1165" t="s">
        <v>1260</v>
      </c>
      <c r="P9" s="1165" t="s">
        <v>1260</v>
      </c>
      <c r="Q9" s="1165" t="s">
        <v>1260</v>
      </c>
      <c r="R9" s="1165" t="s">
        <v>1260</v>
      </c>
      <c r="S9" s="1165">
        <v>4</v>
      </c>
      <c r="T9" s="1166">
        <v>181280</v>
      </c>
      <c r="U9" s="1167" t="s">
        <v>1260</v>
      </c>
      <c r="V9" s="1167" t="s">
        <v>1260</v>
      </c>
      <c r="W9" s="1167">
        <v>2</v>
      </c>
      <c r="X9" s="1167">
        <v>15</v>
      </c>
      <c r="Y9" s="183"/>
    </row>
    <row r="10" spans="1:25">
      <c r="A10" s="971"/>
      <c r="B10" s="536" t="s">
        <v>1897</v>
      </c>
      <c r="C10" s="1165">
        <v>5</v>
      </c>
      <c r="D10" s="1165">
        <v>1</v>
      </c>
      <c r="E10" s="1165">
        <v>4</v>
      </c>
      <c r="F10" s="1166">
        <v>203267</v>
      </c>
      <c r="G10" s="1165">
        <v>1</v>
      </c>
      <c r="H10" s="1166">
        <v>21987</v>
      </c>
      <c r="I10" s="1166">
        <v>13644</v>
      </c>
      <c r="J10" s="1166">
        <v>8343</v>
      </c>
      <c r="K10" s="1165">
        <v>977</v>
      </c>
      <c r="L10" s="1165">
        <v>756</v>
      </c>
      <c r="M10" s="1165" t="s">
        <v>1260</v>
      </c>
      <c r="N10" s="1165">
        <v>221</v>
      </c>
      <c r="O10" s="1165" t="s">
        <v>1260</v>
      </c>
      <c r="P10" s="1165" t="s">
        <v>1260</v>
      </c>
      <c r="Q10" s="1165" t="s">
        <v>1260</v>
      </c>
      <c r="R10" s="1165" t="s">
        <v>1260</v>
      </c>
      <c r="S10" s="1165">
        <v>4</v>
      </c>
      <c r="T10" s="1166">
        <v>181280</v>
      </c>
      <c r="U10" s="1167" t="s">
        <v>1260</v>
      </c>
      <c r="V10" s="1167" t="s">
        <v>1260</v>
      </c>
      <c r="W10" s="1167">
        <v>2</v>
      </c>
      <c r="X10" s="1167">
        <v>15</v>
      </c>
      <c r="Y10" s="181"/>
    </row>
    <row r="11" spans="1:25" ht="20.25">
      <c r="A11" s="1168"/>
      <c r="B11" s="536" t="s">
        <v>1898</v>
      </c>
      <c r="C11" s="1169" t="s">
        <v>1260</v>
      </c>
      <c r="D11" s="1169" t="s">
        <v>1260</v>
      </c>
      <c r="E11" s="1169" t="s">
        <v>1260</v>
      </c>
      <c r="F11" s="1170" t="s">
        <v>1260</v>
      </c>
      <c r="G11" s="1170" t="s">
        <v>1260</v>
      </c>
      <c r="H11" s="1170" t="s">
        <v>1260</v>
      </c>
      <c r="I11" s="1170" t="s">
        <v>1260</v>
      </c>
      <c r="J11" s="1170" t="s">
        <v>1260</v>
      </c>
      <c r="K11" s="1170" t="s">
        <v>1260</v>
      </c>
      <c r="L11" s="1170" t="s">
        <v>1260</v>
      </c>
      <c r="M11" s="1170" t="s">
        <v>1260</v>
      </c>
      <c r="N11" s="1170" t="s">
        <v>1260</v>
      </c>
      <c r="O11" s="1170" t="s">
        <v>1260</v>
      </c>
      <c r="P11" s="1170" t="s">
        <v>1260</v>
      </c>
      <c r="Q11" s="1170" t="s">
        <v>1260</v>
      </c>
      <c r="R11" s="1170" t="s">
        <v>1260</v>
      </c>
      <c r="S11" s="1170" t="s">
        <v>1260</v>
      </c>
      <c r="T11" s="1170" t="s">
        <v>1260</v>
      </c>
      <c r="U11" s="1167" t="s">
        <v>1260</v>
      </c>
      <c r="V11" s="1167" t="s">
        <v>1260</v>
      </c>
      <c r="W11" s="1167" t="s">
        <v>1260</v>
      </c>
      <c r="X11" s="1167" t="s">
        <v>1260</v>
      </c>
      <c r="Y11" s="181"/>
    </row>
    <row r="12" spans="1:25" ht="17.25" thickBot="1">
      <c r="A12" s="596" t="s">
        <v>1819</v>
      </c>
      <c r="B12" s="597"/>
      <c r="C12" s="597"/>
      <c r="D12" s="597"/>
      <c r="E12" s="597"/>
      <c r="F12" s="598"/>
      <c r="G12" s="599"/>
      <c r="H12" s="599"/>
      <c r="I12" s="598"/>
      <c r="J12" s="599"/>
      <c r="K12" s="599"/>
      <c r="L12" s="598"/>
      <c r="M12" s="597"/>
      <c r="N12" s="597"/>
      <c r="O12" s="600"/>
      <c r="P12" s="601"/>
      <c r="Q12" s="600"/>
      <c r="R12" s="601"/>
      <c r="S12" s="598"/>
      <c r="T12" s="598"/>
      <c r="U12" s="598"/>
      <c r="V12" s="598"/>
      <c r="W12" s="598"/>
      <c r="X12" s="598"/>
      <c r="Y12" s="181"/>
    </row>
    <row r="13" spans="1:25">
      <c r="A13" s="602" t="s">
        <v>1251</v>
      </c>
      <c r="B13" s="183"/>
      <c r="C13" s="183"/>
      <c r="D13" s="183"/>
      <c r="E13" s="183"/>
      <c r="F13" s="181"/>
      <c r="G13" s="1171" t="s">
        <v>1252</v>
      </c>
      <c r="H13" s="183"/>
      <c r="I13" s="181"/>
      <c r="J13" s="181"/>
      <c r="K13" s="181"/>
      <c r="L13" s="183" t="s">
        <v>1327</v>
      </c>
      <c r="M13" s="183"/>
      <c r="N13" s="181"/>
      <c r="O13" s="183"/>
      <c r="P13" s="181"/>
      <c r="Q13" s="183"/>
      <c r="R13" s="181"/>
      <c r="S13" s="181"/>
      <c r="T13" s="603" t="s">
        <v>1899</v>
      </c>
      <c r="U13" s="181"/>
      <c r="V13" s="181"/>
      <c r="W13" s="181"/>
      <c r="X13" s="181"/>
      <c r="Y13" s="181"/>
    </row>
    <row r="14" spans="1:25">
      <c r="A14" s="602"/>
      <c r="B14" s="183"/>
      <c r="C14" s="183"/>
      <c r="D14" s="183"/>
      <c r="E14" s="183"/>
      <c r="F14" s="181"/>
      <c r="G14" s="1171"/>
      <c r="H14" s="183"/>
      <c r="I14" s="181"/>
      <c r="J14" s="181"/>
      <c r="K14" s="181"/>
      <c r="L14" s="183"/>
      <c r="M14" s="183"/>
      <c r="N14" s="181"/>
      <c r="O14" s="183"/>
      <c r="P14" s="181"/>
      <c r="Q14" s="183"/>
      <c r="R14" s="181"/>
      <c r="S14" s="181"/>
      <c r="T14" s="603"/>
      <c r="U14" s="181"/>
      <c r="V14" s="181"/>
      <c r="W14" s="181"/>
      <c r="X14" s="181"/>
      <c r="Y14" s="181"/>
    </row>
    <row r="15" spans="1:25">
      <c r="A15" s="181"/>
      <c r="B15" s="181"/>
      <c r="C15" s="181"/>
      <c r="D15" s="181"/>
      <c r="E15" s="181"/>
      <c r="F15" s="181"/>
      <c r="G15" s="181"/>
      <c r="H15" s="183"/>
      <c r="I15" s="181"/>
      <c r="J15" s="181"/>
      <c r="K15" s="181"/>
      <c r="L15" s="183" t="s">
        <v>1380</v>
      </c>
      <c r="M15" s="183"/>
      <c r="N15" s="604"/>
      <c r="O15" s="183"/>
      <c r="P15" s="181"/>
      <c r="Q15" s="183"/>
      <c r="R15" s="181"/>
      <c r="S15" s="183"/>
      <c r="T15" s="181"/>
      <c r="U15" s="181"/>
      <c r="V15" s="181"/>
      <c r="W15" s="181"/>
      <c r="X15" s="181"/>
      <c r="Y15" s="181"/>
    </row>
    <row r="16" spans="1:25">
      <c r="A16" s="181"/>
      <c r="B16" s="181"/>
      <c r="C16" s="181"/>
      <c r="D16" s="181"/>
      <c r="E16" s="181"/>
      <c r="F16" s="181"/>
      <c r="G16" s="181"/>
      <c r="H16" s="183"/>
      <c r="I16" s="181"/>
      <c r="J16" s="181"/>
      <c r="K16" s="181"/>
      <c r="L16" s="183"/>
      <c r="M16" s="183"/>
      <c r="N16" s="604"/>
      <c r="O16" s="183"/>
      <c r="P16" s="181"/>
      <c r="Q16" s="183"/>
      <c r="R16" s="181"/>
      <c r="S16" s="183"/>
      <c r="T16" s="181"/>
      <c r="U16" s="181"/>
      <c r="V16" s="181"/>
      <c r="W16" s="181"/>
      <c r="X16" s="181"/>
      <c r="Y16" s="181"/>
    </row>
    <row r="17" spans="1:25">
      <c r="A17" s="605" t="s">
        <v>1821</v>
      </c>
      <c r="B17" s="558"/>
      <c r="C17" s="1147"/>
      <c r="D17" s="1147"/>
      <c r="E17" s="1147"/>
      <c r="F17" s="1147"/>
      <c r="G17" s="1147"/>
      <c r="H17" s="1147"/>
      <c r="I17" s="1147"/>
      <c r="J17" s="1147"/>
      <c r="K17" s="1147"/>
      <c r="L17" s="1147"/>
      <c r="M17" s="1147"/>
      <c r="N17" s="1147"/>
      <c r="O17" s="1147"/>
      <c r="P17" s="1147"/>
      <c r="Q17" s="1147"/>
      <c r="R17" s="1147"/>
      <c r="S17" s="1147"/>
      <c r="T17" s="1147"/>
      <c r="U17" s="1146"/>
      <c r="V17" s="1146"/>
      <c r="W17" s="1146"/>
      <c r="X17" s="225" t="s">
        <v>1902</v>
      </c>
      <c r="Y17" s="181"/>
    </row>
    <row r="18" spans="1:25">
      <c r="A18" s="605" t="s">
        <v>1822</v>
      </c>
      <c r="B18" s="558"/>
      <c r="C18" s="1147"/>
      <c r="D18" s="1147"/>
      <c r="E18" s="1147"/>
      <c r="F18" s="1147"/>
      <c r="G18" s="1147"/>
      <c r="H18" s="1147"/>
      <c r="I18" s="1147"/>
      <c r="J18" s="1147"/>
      <c r="K18" s="1147"/>
      <c r="L18" s="1147"/>
      <c r="M18" s="1147"/>
      <c r="N18" s="1147"/>
      <c r="O18" s="1147"/>
      <c r="P18" s="1147"/>
      <c r="Q18" s="1147"/>
      <c r="R18" s="1147"/>
      <c r="S18" s="1147"/>
      <c r="T18" s="1147"/>
      <c r="U18" s="1146"/>
      <c r="V18" s="1146"/>
      <c r="W18" s="1146"/>
      <c r="X18" s="1146"/>
    </row>
    <row r="19" spans="1:25">
      <c r="A19" s="1172"/>
      <c r="B19" s="1173" t="s">
        <v>1900</v>
      </c>
      <c r="C19" s="1146"/>
      <c r="D19" s="1146"/>
      <c r="E19" s="1146"/>
      <c r="F19" s="1146"/>
      <c r="G19" s="1146"/>
      <c r="H19" s="1146"/>
      <c r="I19" s="1146"/>
      <c r="J19" s="1146"/>
      <c r="K19" s="1146"/>
      <c r="L19" s="1146"/>
      <c r="M19" s="1146"/>
      <c r="N19" s="1146"/>
      <c r="O19" s="1146"/>
      <c r="P19" s="1146"/>
      <c r="Q19" s="1146"/>
      <c r="R19" s="1146"/>
      <c r="S19" s="1146"/>
      <c r="T19" s="1146"/>
      <c r="U19" s="1146"/>
      <c r="V19" s="1146"/>
      <c r="W19" s="1146"/>
      <c r="X19" s="1146"/>
    </row>
  </sheetData>
  <mergeCells count="28">
    <mergeCell ref="Q7:R7"/>
    <mergeCell ref="S7:S8"/>
    <mergeCell ref="T7:T8"/>
    <mergeCell ref="U7:V7"/>
    <mergeCell ref="W7:X7"/>
    <mergeCell ref="A9:A11"/>
    <mergeCell ref="I7:I8"/>
    <mergeCell ref="J7:J8"/>
    <mergeCell ref="K7:K8"/>
    <mergeCell ref="L7:L8"/>
    <mergeCell ref="N7:N8"/>
    <mergeCell ref="O7:P7"/>
    <mergeCell ref="A5:X5"/>
    <mergeCell ref="A6:A8"/>
    <mergeCell ref="B6:B8"/>
    <mergeCell ref="C6:F6"/>
    <mergeCell ref="G6:R6"/>
    <mergeCell ref="S6:X6"/>
    <mergeCell ref="C7:E7"/>
    <mergeCell ref="F7:F8"/>
    <mergeCell ref="G7:G8"/>
    <mergeCell ref="H7:H8"/>
    <mergeCell ref="T1:U1"/>
    <mergeCell ref="V1:X1"/>
    <mergeCell ref="T2:U2"/>
    <mergeCell ref="V2:X2"/>
    <mergeCell ref="A3:X3"/>
    <mergeCell ref="A4:X4"/>
  </mergeCells>
  <phoneticPr fontId="14" type="noConversion"/>
  <hyperlinks>
    <hyperlink ref="Y1" location="預告統計資料發布時間表!A1" display="返回發布時間表" xr:uid="{EAB6680C-0043-4CA4-B067-60E4361F8C62}"/>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718A-8E26-4ABB-B1DD-4A468086B0EE}">
  <dimension ref="A1:U17"/>
  <sheetViews>
    <sheetView workbookViewId="0"/>
  </sheetViews>
  <sheetFormatPr defaultRowHeight="16.5"/>
  <sheetData>
    <row r="1" spans="1:21">
      <c r="A1" s="586" t="s">
        <v>1798</v>
      </c>
      <c r="B1" s="587"/>
      <c r="C1" s="535"/>
      <c r="D1" s="535"/>
      <c r="E1" s="535"/>
      <c r="F1" s="1147"/>
      <c r="G1" s="1147"/>
      <c r="H1" s="1147"/>
      <c r="I1" s="1147"/>
      <c r="J1" s="1147"/>
      <c r="K1" s="1147"/>
      <c r="L1" s="1146"/>
      <c r="M1" s="1146"/>
      <c r="N1" s="1146"/>
      <c r="O1" s="1146"/>
      <c r="P1" s="1174"/>
      <c r="Q1" s="1174"/>
      <c r="R1" s="1175" t="s">
        <v>1093</v>
      </c>
      <c r="S1" s="1176" t="s">
        <v>1903</v>
      </c>
      <c r="T1" s="1176"/>
      <c r="U1" s="178" t="s">
        <v>1216</v>
      </c>
    </row>
    <row r="2" spans="1:21">
      <c r="A2" s="1149" t="s">
        <v>1801</v>
      </c>
      <c r="B2" s="1177" t="s">
        <v>1872</v>
      </c>
      <c r="C2" s="535"/>
      <c r="D2" s="535"/>
      <c r="E2" s="535"/>
      <c r="F2" s="1147"/>
      <c r="G2" s="1147"/>
      <c r="H2" s="1147"/>
      <c r="I2" s="1147"/>
      <c r="J2" s="1147"/>
      <c r="K2" s="1147"/>
      <c r="L2" s="1146"/>
      <c r="M2" s="1146"/>
      <c r="N2" s="1146"/>
      <c r="O2" s="1146"/>
      <c r="P2" s="1174"/>
      <c r="Q2" s="1174"/>
      <c r="R2" s="1175" t="s">
        <v>1309</v>
      </c>
      <c r="S2" s="1178" t="s">
        <v>1904</v>
      </c>
      <c r="T2" s="1178"/>
      <c r="U2" s="181"/>
    </row>
    <row r="3" spans="1:21" ht="21">
      <c r="A3" s="1179" t="s">
        <v>1905</v>
      </c>
      <c r="B3" s="1179"/>
      <c r="C3" s="1179"/>
      <c r="D3" s="1179"/>
      <c r="E3" s="1179"/>
      <c r="F3" s="1179"/>
      <c r="G3" s="1179"/>
      <c r="H3" s="1179"/>
      <c r="I3" s="1179"/>
      <c r="J3" s="1179"/>
      <c r="K3" s="1179"/>
      <c r="L3" s="1179"/>
      <c r="M3" s="1179"/>
      <c r="N3" s="1179"/>
      <c r="O3" s="1179"/>
      <c r="P3" s="1179"/>
      <c r="Q3" s="1179"/>
      <c r="R3" s="1179"/>
      <c r="S3" s="1179"/>
      <c r="T3" s="1179"/>
      <c r="U3" s="181"/>
    </row>
    <row r="4" spans="1:21">
      <c r="A4" s="1146"/>
      <c r="B4" s="1146"/>
      <c r="C4" s="1146"/>
      <c r="D4" s="1146"/>
      <c r="E4" s="1146"/>
      <c r="F4" s="1146"/>
      <c r="G4" s="1146"/>
      <c r="H4" s="1146"/>
      <c r="I4" s="1146"/>
      <c r="J4" s="1146"/>
      <c r="K4" s="1146"/>
      <c r="L4" s="1146"/>
      <c r="M4" s="1146"/>
      <c r="N4" s="1146"/>
      <c r="O4" s="1146"/>
      <c r="P4" s="1146"/>
      <c r="Q4" s="1146"/>
      <c r="R4" s="1146"/>
      <c r="S4" s="1146"/>
      <c r="T4" s="1146"/>
      <c r="U4" s="181"/>
    </row>
    <row r="5" spans="1:21" ht="17.25" thickBot="1">
      <c r="A5" s="1180" t="s">
        <v>1916</v>
      </c>
      <c r="B5" s="1180"/>
      <c r="C5" s="1180"/>
      <c r="D5" s="1180"/>
      <c r="E5" s="1180"/>
      <c r="F5" s="1180"/>
      <c r="G5" s="1180"/>
      <c r="H5" s="1180"/>
      <c r="I5" s="1180"/>
      <c r="J5" s="1180"/>
      <c r="K5" s="1180"/>
      <c r="L5" s="1180"/>
      <c r="M5" s="1180"/>
      <c r="N5" s="1180"/>
      <c r="O5" s="1180"/>
      <c r="P5" s="1180"/>
      <c r="Q5" s="1180"/>
      <c r="R5" s="1180"/>
      <c r="S5" s="1180"/>
      <c r="T5" s="1180"/>
      <c r="U5" s="182"/>
    </row>
    <row r="6" spans="1:21">
      <c r="A6" s="969" t="s">
        <v>1906</v>
      </c>
      <c r="B6" s="916" t="s">
        <v>1876</v>
      </c>
      <c r="C6" s="1049" t="s">
        <v>1880</v>
      </c>
      <c r="D6" s="1022"/>
      <c r="E6" s="1022"/>
      <c r="F6" s="1049" t="s">
        <v>1907</v>
      </c>
      <c r="G6" s="1022"/>
      <c r="H6" s="1050"/>
      <c r="I6" s="1049" t="s">
        <v>1908</v>
      </c>
      <c r="J6" s="1022"/>
      <c r="K6" s="1050"/>
      <c r="L6" s="1049" t="s">
        <v>1909</v>
      </c>
      <c r="M6" s="1022"/>
      <c r="N6" s="1050"/>
      <c r="O6" s="1049" t="s">
        <v>1910</v>
      </c>
      <c r="P6" s="1022"/>
      <c r="Q6" s="1022"/>
      <c r="R6" s="1049" t="s">
        <v>1911</v>
      </c>
      <c r="S6" s="1022"/>
      <c r="T6" s="1022"/>
      <c r="U6" s="182"/>
    </row>
    <row r="7" spans="1:21" ht="33.75" thickBot="1">
      <c r="A7" s="1158"/>
      <c r="B7" s="1004"/>
      <c r="C7" s="1181" t="s">
        <v>1344</v>
      </c>
      <c r="D7" s="1181" t="s">
        <v>1890</v>
      </c>
      <c r="E7" s="1181" t="s">
        <v>1891</v>
      </c>
      <c r="F7" s="1162" t="s">
        <v>1912</v>
      </c>
      <c r="G7" s="1162" t="s">
        <v>1913</v>
      </c>
      <c r="H7" s="1162" t="s">
        <v>1914</v>
      </c>
      <c r="I7" s="1162" t="s">
        <v>1912</v>
      </c>
      <c r="J7" s="1162" t="s">
        <v>1913</v>
      </c>
      <c r="K7" s="1162" t="s">
        <v>1914</v>
      </c>
      <c r="L7" s="1162" t="s">
        <v>1912</v>
      </c>
      <c r="M7" s="1162" t="s">
        <v>1913</v>
      </c>
      <c r="N7" s="1162" t="s">
        <v>1914</v>
      </c>
      <c r="O7" s="1162" t="s">
        <v>1912</v>
      </c>
      <c r="P7" s="1162" t="s">
        <v>1913</v>
      </c>
      <c r="Q7" s="1163" t="s">
        <v>1914</v>
      </c>
      <c r="R7" s="1162" t="s">
        <v>1912</v>
      </c>
      <c r="S7" s="1162" t="s">
        <v>1913</v>
      </c>
      <c r="T7" s="1163" t="s">
        <v>1914</v>
      </c>
      <c r="U7" s="182"/>
    </row>
    <row r="8" spans="1:21">
      <c r="A8" s="971" t="s">
        <v>1277</v>
      </c>
      <c r="B8" s="1164" t="s">
        <v>1896</v>
      </c>
      <c r="C8" s="1182">
        <v>2</v>
      </c>
      <c r="D8" s="1182">
        <v>2</v>
      </c>
      <c r="E8" s="1182" t="s">
        <v>1260</v>
      </c>
      <c r="F8" s="1166">
        <v>7076</v>
      </c>
      <c r="G8" s="1166">
        <v>2320</v>
      </c>
      <c r="H8" s="1166">
        <v>4756</v>
      </c>
      <c r="I8" s="1166">
        <v>5286</v>
      </c>
      <c r="J8" s="1166">
        <v>2320</v>
      </c>
      <c r="K8" s="1166">
        <v>3134</v>
      </c>
      <c r="L8" s="1166">
        <v>1622</v>
      </c>
      <c r="M8" s="1165">
        <v>1</v>
      </c>
      <c r="N8" s="1183">
        <v>1622</v>
      </c>
      <c r="O8" s="1165">
        <v>178</v>
      </c>
      <c r="P8" s="1165">
        <v>9</v>
      </c>
      <c r="Q8" s="1184">
        <v>168</v>
      </c>
      <c r="R8" s="1165">
        <v>28</v>
      </c>
      <c r="S8" s="1165">
        <v>10</v>
      </c>
      <c r="T8" s="1184">
        <v>14</v>
      </c>
      <c r="U8" s="182"/>
    </row>
    <row r="9" spans="1:21">
      <c r="A9" s="971"/>
      <c r="B9" s="536" t="s">
        <v>1897</v>
      </c>
      <c r="C9" s="1182">
        <v>2</v>
      </c>
      <c r="D9" s="1182">
        <v>2</v>
      </c>
      <c r="E9" s="1182" t="s">
        <v>1260</v>
      </c>
      <c r="F9" s="1166">
        <v>7076</v>
      </c>
      <c r="G9" s="1166">
        <v>2320</v>
      </c>
      <c r="H9" s="1166">
        <v>4756</v>
      </c>
      <c r="I9" s="1166">
        <v>5286</v>
      </c>
      <c r="J9" s="1166">
        <v>2320</v>
      </c>
      <c r="K9" s="1166">
        <v>3134</v>
      </c>
      <c r="L9" s="1166">
        <v>1622</v>
      </c>
      <c r="M9" s="1165">
        <v>1</v>
      </c>
      <c r="N9" s="1183">
        <v>1622</v>
      </c>
      <c r="O9" s="1165">
        <v>178</v>
      </c>
      <c r="P9" s="1165">
        <v>9</v>
      </c>
      <c r="Q9" s="1184">
        <v>168</v>
      </c>
      <c r="R9" s="1165">
        <v>28</v>
      </c>
      <c r="S9" s="1165">
        <v>10</v>
      </c>
      <c r="T9" s="1184">
        <v>14</v>
      </c>
      <c r="U9" s="183"/>
    </row>
    <row r="10" spans="1:21">
      <c r="A10" s="1168"/>
      <c r="B10" s="536" t="s">
        <v>1898</v>
      </c>
      <c r="C10" s="1185" t="s">
        <v>1260</v>
      </c>
      <c r="D10" s="1185" t="s">
        <v>1260</v>
      </c>
      <c r="E10" s="1185" t="s">
        <v>1260</v>
      </c>
      <c r="F10" s="1186" t="s">
        <v>1260</v>
      </c>
      <c r="G10" s="1186" t="s">
        <v>1260</v>
      </c>
      <c r="H10" s="1186" t="s">
        <v>1260</v>
      </c>
      <c r="I10" s="1186" t="s">
        <v>1260</v>
      </c>
      <c r="J10" s="1186" t="s">
        <v>1260</v>
      </c>
      <c r="K10" s="1186" t="s">
        <v>1260</v>
      </c>
      <c r="L10" s="1186" t="s">
        <v>1260</v>
      </c>
      <c r="M10" s="1186" t="s">
        <v>1260</v>
      </c>
      <c r="N10" s="1187" t="s">
        <v>1260</v>
      </c>
      <c r="O10" s="1186" t="s">
        <v>1260</v>
      </c>
      <c r="P10" s="1186" t="s">
        <v>1260</v>
      </c>
      <c r="Q10" s="1187" t="s">
        <v>1260</v>
      </c>
      <c r="R10" s="1186" t="s">
        <v>1260</v>
      </c>
      <c r="S10" s="1186" t="s">
        <v>1260</v>
      </c>
      <c r="T10" s="1187" t="s">
        <v>1260</v>
      </c>
      <c r="U10" s="181"/>
    </row>
    <row r="11" spans="1:21" ht="17.25" thickBot="1">
      <c r="A11" s="596" t="s">
        <v>1819</v>
      </c>
      <c r="B11" s="597"/>
      <c r="C11" s="597"/>
      <c r="D11" s="597"/>
      <c r="E11" s="597"/>
      <c r="F11" s="598"/>
      <c r="G11" s="599"/>
      <c r="H11" s="599"/>
      <c r="I11" s="598"/>
      <c r="J11" s="599"/>
      <c r="K11" s="599"/>
      <c r="L11" s="598"/>
      <c r="M11" s="597"/>
      <c r="N11" s="597"/>
      <c r="O11" s="600"/>
      <c r="P11" s="601"/>
      <c r="Q11" s="598"/>
      <c r="R11" s="600"/>
      <c r="S11" s="601"/>
      <c r="T11" s="598"/>
      <c r="U11" s="181"/>
    </row>
    <row r="12" spans="1:21">
      <c r="A12" s="602" t="s">
        <v>1251</v>
      </c>
      <c r="B12" s="183"/>
      <c r="C12" s="183"/>
      <c r="D12" s="183"/>
      <c r="E12" s="183"/>
      <c r="F12" s="181"/>
      <c r="G12" s="602" t="s">
        <v>1252</v>
      </c>
      <c r="H12" s="183"/>
      <c r="I12" s="181"/>
      <c r="J12" s="181"/>
      <c r="K12" s="183" t="s">
        <v>1327</v>
      </c>
      <c r="L12" s="183"/>
      <c r="M12" s="181"/>
      <c r="N12" s="181"/>
      <c r="O12" s="181"/>
      <c r="P12" s="603" t="s">
        <v>1899</v>
      </c>
      <c r="Q12" s="183"/>
      <c r="R12" s="181"/>
      <c r="S12" s="181"/>
      <c r="T12" s="183"/>
      <c r="U12" s="181"/>
    </row>
    <row r="13" spans="1:21">
      <c r="A13" s="602"/>
      <c r="B13" s="183"/>
      <c r="C13" s="183"/>
      <c r="D13" s="183"/>
      <c r="E13" s="183"/>
      <c r="F13" s="181"/>
      <c r="G13" s="602"/>
      <c r="H13" s="183"/>
      <c r="I13" s="181"/>
      <c r="J13" s="181"/>
      <c r="K13" s="183"/>
      <c r="L13" s="183"/>
      <c r="M13" s="181"/>
      <c r="N13" s="181"/>
      <c r="O13" s="181"/>
      <c r="P13" s="603"/>
      <c r="Q13" s="183"/>
      <c r="R13" s="181"/>
      <c r="S13" s="181"/>
      <c r="T13" s="183"/>
      <c r="U13" s="181"/>
    </row>
    <row r="14" spans="1:21">
      <c r="A14" s="181"/>
      <c r="B14" s="181"/>
      <c r="C14" s="181"/>
      <c r="D14" s="181"/>
      <c r="E14" s="181"/>
      <c r="F14" s="181"/>
      <c r="G14" s="181"/>
      <c r="H14" s="183"/>
      <c r="I14" s="181"/>
      <c r="J14" s="181"/>
      <c r="K14" s="183" t="s">
        <v>1380</v>
      </c>
      <c r="L14" s="183"/>
      <c r="M14" s="604"/>
      <c r="N14" s="183"/>
      <c r="O14" s="181"/>
      <c r="P14" s="183"/>
      <c r="Q14" s="183"/>
      <c r="R14" s="181"/>
      <c r="S14" s="183"/>
      <c r="T14" s="183"/>
      <c r="U14" s="181"/>
    </row>
    <row r="15" spans="1:21">
      <c r="A15" s="181"/>
      <c r="B15" s="181"/>
      <c r="C15" s="181"/>
      <c r="D15" s="181"/>
      <c r="E15" s="181"/>
      <c r="F15" s="181"/>
      <c r="G15" s="181"/>
      <c r="H15" s="183"/>
      <c r="I15" s="181"/>
      <c r="J15" s="181"/>
      <c r="K15" s="183"/>
      <c r="L15" s="183"/>
      <c r="M15" s="604"/>
      <c r="N15" s="183"/>
      <c r="O15" s="181"/>
      <c r="P15" s="183"/>
      <c r="Q15" s="183"/>
      <c r="R15" s="181"/>
      <c r="S15" s="183"/>
      <c r="T15" s="183"/>
      <c r="U15" s="181"/>
    </row>
    <row r="16" spans="1:21">
      <c r="A16" s="605" t="s">
        <v>1821</v>
      </c>
      <c r="B16" s="558"/>
      <c r="C16" s="558"/>
      <c r="D16" s="558"/>
      <c r="E16" s="558"/>
      <c r="F16" s="1147"/>
      <c r="G16" s="1147"/>
      <c r="H16" s="1147"/>
      <c r="I16" s="1147"/>
      <c r="J16" s="1147"/>
      <c r="K16" s="1147"/>
      <c r="L16" s="1147"/>
      <c r="M16" s="1147"/>
      <c r="N16" s="1147"/>
      <c r="O16" s="1147"/>
      <c r="P16" s="1147"/>
      <c r="Q16" s="1147"/>
      <c r="R16" s="1147"/>
      <c r="S16" s="1147"/>
      <c r="T16" s="225" t="s">
        <v>1902</v>
      </c>
      <c r="U16" s="181"/>
    </row>
    <row r="17" spans="1:21">
      <c r="A17" s="605" t="s">
        <v>1915</v>
      </c>
      <c r="B17" s="558"/>
      <c r="C17" s="558"/>
      <c r="D17" s="558"/>
      <c r="E17" s="558"/>
      <c r="F17" s="1147"/>
      <c r="G17" s="1147"/>
      <c r="H17" s="1147"/>
      <c r="I17" s="1147"/>
      <c r="J17" s="1147"/>
      <c r="K17" s="1147"/>
      <c r="L17" s="1147"/>
      <c r="M17" s="1147"/>
      <c r="N17" s="1147"/>
      <c r="O17" s="1147"/>
      <c r="P17" s="1147"/>
      <c r="Q17" s="1147"/>
      <c r="R17" s="1147"/>
      <c r="S17" s="1147"/>
      <c r="T17" s="1147"/>
      <c r="U17" s="181"/>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F958F1E3-E71C-4235-9F8C-E65E9695E8FA}"/>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B0CF-F08D-4DCA-B8F2-E1CE12A1CD35}">
  <dimension ref="A1:W18"/>
  <sheetViews>
    <sheetView workbookViewId="0"/>
  </sheetViews>
  <sheetFormatPr defaultRowHeight="16.5"/>
  <sheetData>
    <row r="1" spans="1:23">
      <c r="A1" s="586" t="s">
        <v>1798</v>
      </c>
      <c r="B1" s="587"/>
      <c r="C1" s="1146"/>
      <c r="D1" s="1188"/>
      <c r="E1" s="535"/>
      <c r="F1" s="535"/>
      <c r="G1" s="535"/>
      <c r="H1" s="1146"/>
      <c r="I1" s="1147"/>
      <c r="J1" s="1147"/>
      <c r="K1" s="1147"/>
      <c r="L1" s="1147"/>
      <c r="M1" s="1147"/>
      <c r="N1" s="1147"/>
      <c r="O1" s="1147"/>
      <c r="P1" s="1147"/>
      <c r="Q1" s="1146"/>
      <c r="R1" s="1035" t="s">
        <v>1093</v>
      </c>
      <c r="S1" s="1036"/>
      <c r="T1" s="1035" t="s">
        <v>1917</v>
      </c>
      <c r="U1" s="1035"/>
      <c r="V1" s="1035"/>
      <c r="W1" s="178" t="s">
        <v>1216</v>
      </c>
    </row>
    <row r="2" spans="1:23">
      <c r="A2" s="1149" t="s">
        <v>1801</v>
      </c>
      <c r="B2" s="589" t="s">
        <v>1872</v>
      </c>
      <c r="C2" s="1146"/>
      <c r="D2" s="589"/>
      <c r="E2" s="535"/>
      <c r="F2" s="535"/>
      <c r="G2" s="535"/>
      <c r="H2" s="1147"/>
      <c r="I2" s="1147"/>
      <c r="J2" s="1147"/>
      <c r="K2" s="1147"/>
      <c r="L2" s="1147"/>
      <c r="M2" s="1147"/>
      <c r="N2" s="1147"/>
      <c r="O2" s="1147"/>
      <c r="P2" s="1147"/>
      <c r="Q2" s="1146"/>
      <c r="R2" s="1035" t="s">
        <v>1309</v>
      </c>
      <c r="S2" s="1036"/>
      <c r="T2" s="1037" t="s">
        <v>1918</v>
      </c>
      <c r="U2" s="1037"/>
      <c r="V2" s="1037"/>
      <c r="W2" s="181"/>
    </row>
    <row r="3" spans="1:23" ht="21">
      <c r="A3" s="1189"/>
      <c r="B3" s="1189"/>
      <c r="C3" s="1189"/>
      <c r="D3" s="1189"/>
      <c r="E3" s="1189"/>
      <c r="F3" s="1189"/>
      <c r="G3" s="1189"/>
      <c r="H3" s="1189"/>
      <c r="I3" s="1189"/>
      <c r="J3" s="1189"/>
      <c r="K3" s="1189"/>
      <c r="L3" s="1189"/>
      <c r="M3" s="1189"/>
      <c r="N3" s="1189"/>
      <c r="O3" s="1189"/>
      <c r="P3" s="1189"/>
      <c r="Q3" s="1189"/>
      <c r="R3" s="1189"/>
      <c r="S3" s="1189"/>
      <c r="T3" s="1189"/>
      <c r="U3" s="1189"/>
      <c r="V3" s="1189"/>
      <c r="W3" s="181"/>
    </row>
    <row r="4" spans="1:23" ht="21">
      <c r="A4" s="1190" t="s">
        <v>1919</v>
      </c>
      <c r="B4" s="1190"/>
      <c r="C4" s="1190"/>
      <c r="D4" s="1190"/>
      <c r="E4" s="1190"/>
      <c r="F4" s="1190"/>
      <c r="G4" s="1190"/>
      <c r="H4" s="1190"/>
      <c r="I4" s="1190"/>
      <c r="J4" s="1190"/>
      <c r="K4" s="1190"/>
      <c r="L4" s="1190"/>
      <c r="M4" s="1190"/>
      <c r="N4" s="1190"/>
      <c r="O4" s="1190"/>
      <c r="P4" s="1190"/>
      <c r="Q4" s="1190"/>
      <c r="R4" s="1190"/>
      <c r="S4" s="1190"/>
      <c r="T4" s="1190"/>
      <c r="U4" s="1190"/>
      <c r="V4" s="1190"/>
      <c r="W4" s="181"/>
    </row>
    <row r="5" spans="1:23">
      <c r="A5" s="1146"/>
      <c r="B5" s="1146"/>
      <c r="C5" s="1146"/>
      <c r="D5" s="1146"/>
      <c r="E5" s="1146"/>
      <c r="F5" s="1146"/>
      <c r="G5" s="1146"/>
      <c r="H5" s="1191"/>
      <c r="I5" s="1191"/>
      <c r="J5" s="1191"/>
      <c r="K5" s="1191"/>
      <c r="L5" s="1191"/>
      <c r="M5" s="1191"/>
      <c r="N5" s="1191"/>
      <c r="O5" s="1191"/>
      <c r="P5" s="1191"/>
      <c r="Q5" s="1191"/>
      <c r="R5" s="1191"/>
      <c r="S5" s="1191"/>
      <c r="T5" s="1191"/>
      <c r="U5" s="1191"/>
      <c r="V5" s="1191"/>
      <c r="W5" s="182"/>
    </row>
    <row r="6" spans="1:23" ht="17.25" thickBot="1">
      <c r="A6" s="1180" t="s">
        <v>1940</v>
      </c>
      <c r="B6" s="1180"/>
      <c r="C6" s="1180"/>
      <c r="D6" s="1180"/>
      <c r="E6" s="1180"/>
      <c r="F6" s="1180"/>
      <c r="G6" s="1180"/>
      <c r="H6" s="1180"/>
      <c r="I6" s="1180"/>
      <c r="J6" s="1180"/>
      <c r="K6" s="1180"/>
      <c r="L6" s="1180"/>
      <c r="M6" s="1180"/>
      <c r="N6" s="1180"/>
      <c r="O6" s="1180"/>
      <c r="P6" s="1180"/>
      <c r="Q6" s="1180"/>
      <c r="R6" s="1180"/>
      <c r="S6" s="1180"/>
      <c r="T6" s="1180"/>
      <c r="U6" s="1180"/>
      <c r="V6" s="1180"/>
      <c r="W6" s="182"/>
    </row>
    <row r="7" spans="1:23">
      <c r="A7" s="969" t="s">
        <v>1875</v>
      </c>
      <c r="B7" s="919" t="s">
        <v>1920</v>
      </c>
      <c r="C7" s="869"/>
      <c r="D7" s="869"/>
      <c r="E7" s="869"/>
      <c r="F7" s="869"/>
      <c r="G7" s="1192"/>
      <c r="H7" s="919" t="s">
        <v>1921</v>
      </c>
      <c r="I7" s="969"/>
      <c r="J7" s="1154" t="s">
        <v>1922</v>
      </c>
      <c r="K7" s="1154"/>
      <c r="L7" s="1154"/>
      <c r="M7" s="1154"/>
      <c r="N7" s="919" t="s">
        <v>1923</v>
      </c>
      <c r="O7" s="968"/>
      <c r="P7" s="968"/>
      <c r="Q7" s="969"/>
      <c r="R7" s="919" t="s">
        <v>1924</v>
      </c>
      <c r="S7" s="968"/>
      <c r="T7" s="968"/>
      <c r="U7" s="1192"/>
      <c r="V7" s="919" t="s">
        <v>1925</v>
      </c>
      <c r="W7" s="182"/>
    </row>
    <row r="8" spans="1:23">
      <c r="A8" s="971"/>
      <c r="B8" s="974" t="s">
        <v>1926</v>
      </c>
      <c r="C8" s="1193"/>
      <c r="D8" s="1193"/>
      <c r="E8" s="1194"/>
      <c r="F8" s="974" t="s">
        <v>1927</v>
      </c>
      <c r="G8" s="1194"/>
      <c r="H8" s="921"/>
      <c r="I8" s="1168"/>
      <c r="J8" s="1178"/>
      <c r="K8" s="1178"/>
      <c r="L8" s="1178"/>
      <c r="M8" s="1178"/>
      <c r="N8" s="921"/>
      <c r="O8" s="1077"/>
      <c r="P8" s="1077"/>
      <c r="Q8" s="1168"/>
      <c r="R8" s="921"/>
      <c r="S8" s="1077"/>
      <c r="T8" s="1077"/>
      <c r="U8" s="1195"/>
      <c r="V8" s="920"/>
      <c r="W8" s="182"/>
    </row>
    <row r="9" spans="1:23">
      <c r="A9" s="971"/>
      <c r="B9" s="974" t="s">
        <v>1928</v>
      </c>
      <c r="C9" s="1194"/>
      <c r="D9" s="974" t="s">
        <v>1929</v>
      </c>
      <c r="E9" s="1194"/>
      <c r="F9" s="974" t="s">
        <v>1930</v>
      </c>
      <c r="G9" s="1194"/>
      <c r="H9" s="987" t="s">
        <v>1931</v>
      </c>
      <c r="I9" s="987" t="s">
        <v>1932</v>
      </c>
      <c r="J9" s="974" t="s">
        <v>1933</v>
      </c>
      <c r="K9" s="1194"/>
      <c r="L9" s="974" t="s">
        <v>1934</v>
      </c>
      <c r="M9" s="1194" t="s">
        <v>1935</v>
      </c>
      <c r="N9" s="974" t="s">
        <v>1933</v>
      </c>
      <c r="O9" s="1194"/>
      <c r="P9" s="974" t="s">
        <v>1934</v>
      </c>
      <c r="Q9" s="1194" t="s">
        <v>1935</v>
      </c>
      <c r="R9" s="974" t="s">
        <v>1936</v>
      </c>
      <c r="S9" s="1194"/>
      <c r="T9" s="974" t="s">
        <v>1937</v>
      </c>
      <c r="U9" s="1194"/>
      <c r="V9" s="920"/>
      <c r="W9" s="183"/>
    </row>
    <row r="10" spans="1:23" ht="17.25" thickBot="1">
      <c r="A10" s="1196"/>
      <c r="B10" s="1197" t="s">
        <v>1454</v>
      </c>
      <c r="C10" s="1197" t="s">
        <v>1455</v>
      </c>
      <c r="D10" s="1197" t="s">
        <v>1454</v>
      </c>
      <c r="E10" s="1197" t="s">
        <v>1455</v>
      </c>
      <c r="F10" s="1197" t="s">
        <v>1454</v>
      </c>
      <c r="G10" s="1197" t="s">
        <v>1455</v>
      </c>
      <c r="H10" s="1198"/>
      <c r="I10" s="1198"/>
      <c r="J10" s="1197" t="s">
        <v>1454</v>
      </c>
      <c r="K10" s="1197" t="s">
        <v>1455</v>
      </c>
      <c r="L10" s="1197" t="s">
        <v>1454</v>
      </c>
      <c r="M10" s="1197" t="s">
        <v>1455</v>
      </c>
      <c r="N10" s="1197" t="s">
        <v>1454</v>
      </c>
      <c r="O10" s="1197" t="s">
        <v>1455</v>
      </c>
      <c r="P10" s="1197" t="s">
        <v>1454</v>
      </c>
      <c r="Q10" s="1197" t="s">
        <v>1455</v>
      </c>
      <c r="R10" s="1197" t="s">
        <v>1454</v>
      </c>
      <c r="S10" s="1197" t="s">
        <v>1455</v>
      </c>
      <c r="T10" s="1197" t="s">
        <v>1454</v>
      </c>
      <c r="U10" s="1197" t="s">
        <v>1455</v>
      </c>
      <c r="V10" s="1199"/>
      <c r="W10" s="181"/>
    </row>
    <row r="11" spans="1:23">
      <c r="A11" s="534"/>
      <c r="B11" s="534" t="s">
        <v>1260</v>
      </c>
      <c r="C11" s="533" t="s">
        <v>1260</v>
      </c>
      <c r="D11" s="533" t="s">
        <v>1260</v>
      </c>
      <c r="E11" s="533" t="s">
        <v>1260</v>
      </c>
      <c r="F11" s="533" t="s">
        <v>1260</v>
      </c>
      <c r="G11" s="533" t="s">
        <v>1260</v>
      </c>
      <c r="H11" s="1200">
        <v>1</v>
      </c>
      <c r="I11" s="1200">
        <v>4</v>
      </c>
      <c r="J11" s="1200">
        <v>1</v>
      </c>
      <c r="K11" s="1200" t="s">
        <v>1260</v>
      </c>
      <c r="L11" s="1200" t="s">
        <v>1260</v>
      </c>
      <c r="M11" s="1200" t="s">
        <v>1260</v>
      </c>
      <c r="N11" s="1200" t="s">
        <v>1260</v>
      </c>
      <c r="O11" s="1200" t="s">
        <v>1260</v>
      </c>
      <c r="P11" s="1200" t="s">
        <v>1260</v>
      </c>
      <c r="Q11" s="1200" t="s">
        <v>1260</v>
      </c>
      <c r="R11" s="1200" t="s">
        <v>1260</v>
      </c>
      <c r="S11" s="1200" t="s">
        <v>1260</v>
      </c>
      <c r="T11" s="1200" t="s">
        <v>1260</v>
      </c>
      <c r="U11" s="1201" t="s">
        <v>1260</v>
      </c>
      <c r="V11" s="1201" t="s">
        <v>1260</v>
      </c>
      <c r="W11" s="181"/>
    </row>
    <row r="12" spans="1:23" ht="17.25" thickBot="1">
      <c r="A12" s="1202" t="s">
        <v>1819</v>
      </c>
      <c r="B12" s="534" t="s">
        <v>1260</v>
      </c>
      <c r="C12" s="533" t="s">
        <v>1260</v>
      </c>
      <c r="D12" s="533" t="s">
        <v>1260</v>
      </c>
      <c r="E12" s="533" t="s">
        <v>1260</v>
      </c>
      <c r="F12" s="533" t="s">
        <v>1260</v>
      </c>
      <c r="G12" s="533" t="s">
        <v>1260</v>
      </c>
      <c r="H12" s="1200">
        <v>1</v>
      </c>
      <c r="I12" s="1200">
        <v>4</v>
      </c>
      <c r="J12" s="1200">
        <v>1</v>
      </c>
      <c r="K12" s="1200" t="s">
        <v>1260</v>
      </c>
      <c r="L12" s="1200" t="s">
        <v>1260</v>
      </c>
      <c r="M12" s="1200" t="s">
        <v>1260</v>
      </c>
      <c r="N12" s="1200" t="s">
        <v>1260</v>
      </c>
      <c r="O12" s="1200" t="s">
        <v>1260</v>
      </c>
      <c r="P12" s="1200" t="s">
        <v>1260</v>
      </c>
      <c r="Q12" s="1200" t="s">
        <v>1260</v>
      </c>
      <c r="R12" s="1200" t="s">
        <v>1260</v>
      </c>
      <c r="S12" s="1200" t="s">
        <v>1260</v>
      </c>
      <c r="T12" s="1200" t="s">
        <v>1260</v>
      </c>
      <c r="U12" s="1201" t="s">
        <v>1260</v>
      </c>
      <c r="V12" s="1201" t="s">
        <v>1260</v>
      </c>
      <c r="W12" s="181"/>
    </row>
    <row r="13" spans="1:23">
      <c r="A13" s="602" t="s">
        <v>1251</v>
      </c>
      <c r="B13" s="602"/>
      <c r="C13" s="183"/>
      <c r="D13" s="183"/>
      <c r="E13" s="183"/>
      <c r="F13" s="183"/>
      <c r="G13" s="1171" t="s">
        <v>1252</v>
      </c>
      <c r="H13" s="181"/>
      <c r="I13" s="181"/>
      <c r="J13" s="183" t="s">
        <v>1496</v>
      </c>
      <c r="K13" s="183"/>
      <c r="L13" s="183"/>
      <c r="M13" s="183"/>
      <c r="N13" s="181"/>
      <c r="O13" s="181"/>
      <c r="P13" s="181"/>
      <c r="Q13" s="603"/>
      <c r="R13" s="603" t="s">
        <v>1899</v>
      </c>
      <c r="S13" s="603"/>
      <c r="T13" s="181"/>
      <c r="U13" s="181"/>
      <c r="V13" s="183"/>
      <c r="W13" s="181"/>
    </row>
    <row r="14" spans="1:23">
      <c r="A14" s="602"/>
      <c r="B14" s="602"/>
      <c r="C14" s="183"/>
      <c r="D14" s="183"/>
      <c r="E14" s="183"/>
      <c r="F14" s="183"/>
      <c r="G14" s="1171"/>
      <c r="H14" s="181"/>
      <c r="I14" s="181"/>
      <c r="J14" s="183"/>
      <c r="K14" s="183"/>
      <c r="L14" s="183"/>
      <c r="M14" s="183"/>
      <c r="N14" s="181"/>
      <c r="O14" s="181"/>
      <c r="P14" s="181"/>
      <c r="Q14" s="603"/>
      <c r="R14" s="603"/>
      <c r="S14" s="603"/>
      <c r="T14" s="181"/>
      <c r="U14" s="181"/>
      <c r="V14" s="183"/>
      <c r="W14" s="181"/>
    </row>
    <row r="15" spans="1:23">
      <c r="A15" s="181"/>
      <c r="B15" s="181"/>
      <c r="C15" s="181"/>
      <c r="D15" s="181"/>
      <c r="E15" s="181"/>
      <c r="F15" s="181"/>
      <c r="G15" s="181"/>
      <c r="H15" s="181"/>
      <c r="I15" s="181"/>
      <c r="J15" s="183" t="s">
        <v>1380</v>
      </c>
      <c r="K15" s="183"/>
      <c r="L15" s="183"/>
      <c r="M15" s="183"/>
      <c r="N15" s="604"/>
      <c r="O15" s="604"/>
      <c r="P15" s="604"/>
      <c r="Q15" s="183"/>
      <c r="R15" s="181"/>
      <c r="S15" s="181"/>
      <c r="T15" s="183"/>
      <c r="U15" s="183"/>
      <c r="V15" s="183"/>
      <c r="W15" s="181"/>
    </row>
    <row r="16" spans="1:23">
      <c r="A16" s="558" t="s">
        <v>1356</v>
      </c>
      <c r="B16" s="558"/>
      <c r="C16" s="558"/>
      <c r="D16" s="558"/>
      <c r="E16" s="558"/>
      <c r="F16" s="558"/>
      <c r="G16" s="558"/>
      <c r="H16" s="1147"/>
      <c r="I16" s="1147"/>
      <c r="J16" s="1147"/>
      <c r="K16" s="1147"/>
      <c r="L16" s="1147"/>
      <c r="M16" s="1147"/>
      <c r="N16" s="1147"/>
      <c r="O16" s="1147"/>
      <c r="P16" s="1147"/>
      <c r="Q16" s="1147"/>
      <c r="R16" s="1147"/>
      <c r="S16" s="1147"/>
      <c r="T16" s="1147"/>
      <c r="U16" s="1147"/>
      <c r="V16" s="225" t="s">
        <v>1902</v>
      </c>
      <c r="W16" s="181"/>
    </row>
    <row r="17" spans="1:23">
      <c r="A17" s="605" t="s">
        <v>1938</v>
      </c>
      <c r="B17" s="605"/>
      <c r="C17" s="558"/>
      <c r="D17" s="558"/>
      <c r="E17" s="558"/>
      <c r="F17" s="558"/>
      <c r="G17" s="558"/>
      <c r="H17" s="1147"/>
      <c r="I17" s="1147"/>
      <c r="J17" s="1147"/>
      <c r="K17" s="1147"/>
      <c r="L17" s="1147"/>
      <c r="M17" s="1147"/>
      <c r="N17" s="1147"/>
      <c r="O17" s="1147"/>
      <c r="P17" s="1147"/>
      <c r="Q17" s="1147"/>
      <c r="R17" s="1147"/>
      <c r="S17" s="1147"/>
      <c r="T17" s="1147"/>
      <c r="U17" s="1147"/>
      <c r="V17" s="1147"/>
      <c r="W17" s="181"/>
    </row>
    <row r="18" spans="1:23">
      <c r="A18" s="496" t="s">
        <v>1939</v>
      </c>
      <c r="B18" s="496"/>
      <c r="C18" s="1203"/>
      <c r="D18" s="1203"/>
      <c r="E18" s="1203"/>
      <c r="F18" s="1203"/>
      <c r="G18" s="1203"/>
      <c r="H18" s="1203"/>
      <c r="I18" s="1203"/>
      <c r="J18" s="1203"/>
      <c r="K18" s="1203"/>
      <c r="L18" s="1203"/>
      <c r="M18" s="1203"/>
      <c r="N18" s="1203"/>
      <c r="O18" s="1203"/>
      <c r="P18" s="1203"/>
      <c r="Q18" s="1203"/>
      <c r="R18" s="1203"/>
      <c r="S18" s="1203"/>
      <c r="T18" s="1203"/>
      <c r="U18" s="1203"/>
      <c r="V18" s="1203"/>
    </row>
  </sheetData>
  <mergeCells count="26">
    <mergeCell ref="V7:V10"/>
    <mergeCell ref="B8:E8"/>
    <mergeCell ref="F8:G8"/>
    <mergeCell ref="B9:C9"/>
    <mergeCell ref="D9:E9"/>
    <mergeCell ref="F9:G9"/>
    <mergeCell ref="H9:H10"/>
    <mergeCell ref="I9:I10"/>
    <mergeCell ref="J9:K9"/>
    <mergeCell ref="L9:M9"/>
    <mergeCell ref="A7:A10"/>
    <mergeCell ref="B7:G7"/>
    <mergeCell ref="H7:I8"/>
    <mergeCell ref="J7:M8"/>
    <mergeCell ref="N7:Q8"/>
    <mergeCell ref="R7:U8"/>
    <mergeCell ref="N9:O9"/>
    <mergeCell ref="P9:Q9"/>
    <mergeCell ref="R9:S9"/>
    <mergeCell ref="T9:U9"/>
    <mergeCell ref="R1:S1"/>
    <mergeCell ref="T1:V1"/>
    <mergeCell ref="R2:S2"/>
    <mergeCell ref="T2:V2"/>
    <mergeCell ref="A4:V4"/>
    <mergeCell ref="A6:V6"/>
  </mergeCells>
  <phoneticPr fontId="14" type="noConversion"/>
  <hyperlinks>
    <hyperlink ref="W1" location="預告統計資料發布時間表!A1" display="返回發布時間表" xr:uid="{0D3FDF4F-0B74-4223-BBC5-38CBBD8C5C04}"/>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C886-42C2-4966-82B9-7432D5543193}">
  <dimension ref="A1:J17"/>
  <sheetViews>
    <sheetView workbookViewId="0"/>
  </sheetViews>
  <sheetFormatPr defaultRowHeight="16.5"/>
  <cols>
    <col min="8" max="8" width="10" bestFit="1" customWidth="1"/>
    <col min="9" max="9" width="33" bestFit="1" customWidth="1"/>
  </cols>
  <sheetData>
    <row r="1" spans="1:10">
      <c r="A1" s="586" t="s">
        <v>1798</v>
      </c>
      <c r="B1" s="587"/>
      <c r="C1" s="1172"/>
      <c r="D1" s="1204"/>
      <c r="E1" s="1204"/>
      <c r="F1" s="1204"/>
      <c r="G1" s="970"/>
      <c r="H1" s="537" t="s">
        <v>1799</v>
      </c>
      <c r="I1" s="1205" t="s">
        <v>1941</v>
      </c>
      <c r="J1" s="178" t="s">
        <v>1216</v>
      </c>
    </row>
    <row r="2" spans="1:10">
      <c r="A2" s="1149" t="s">
        <v>1801</v>
      </c>
      <c r="B2" s="589" t="s">
        <v>1872</v>
      </c>
      <c r="C2" s="1206"/>
      <c r="D2" s="1204"/>
      <c r="E2" s="1204"/>
      <c r="F2" s="1204"/>
      <c r="G2" s="970"/>
      <c r="H2" s="537" t="s">
        <v>1803</v>
      </c>
      <c r="I2" s="537" t="s">
        <v>1942</v>
      </c>
      <c r="J2" s="181"/>
    </row>
    <row r="3" spans="1:10" ht="21">
      <c r="A3" s="1189"/>
      <c r="B3" s="1189"/>
      <c r="C3" s="1189"/>
      <c r="D3" s="1189"/>
      <c r="E3" s="1189"/>
      <c r="F3" s="1189"/>
      <c r="G3" s="1189"/>
      <c r="H3" s="1189"/>
      <c r="I3" s="1189"/>
      <c r="J3" s="181"/>
    </row>
    <row r="4" spans="1:10" ht="21">
      <c r="A4" s="1207" t="s">
        <v>1943</v>
      </c>
      <c r="B4" s="1190"/>
      <c r="C4" s="1190"/>
      <c r="D4" s="1190"/>
      <c r="E4" s="1190"/>
      <c r="F4" s="1190"/>
      <c r="G4" s="1190"/>
      <c r="H4" s="1190"/>
      <c r="I4" s="1190"/>
      <c r="J4" s="181"/>
    </row>
    <row r="5" spans="1:10">
      <c r="A5" s="1146"/>
      <c r="B5" s="1191"/>
      <c r="C5" s="1191"/>
      <c r="D5" s="1191"/>
      <c r="E5" s="1191"/>
      <c r="F5" s="1191"/>
      <c r="G5" s="1191"/>
      <c r="H5" s="1191"/>
      <c r="I5" s="1191"/>
      <c r="J5" s="182"/>
    </row>
    <row r="6" spans="1:10" ht="17.25" thickBot="1">
      <c r="A6" s="1208" t="s">
        <v>1951</v>
      </c>
      <c r="B6" s="1208"/>
      <c r="C6" s="1208"/>
      <c r="D6" s="1208"/>
      <c r="E6" s="1208"/>
      <c r="F6" s="1208"/>
      <c r="G6" s="1208"/>
      <c r="H6" s="1208"/>
      <c r="I6" s="1208"/>
      <c r="J6" s="182"/>
    </row>
    <row r="7" spans="1:10" ht="66.75" thickBot="1">
      <c r="A7" s="1209" t="s">
        <v>1875</v>
      </c>
      <c r="B7" s="1210" t="s">
        <v>1944</v>
      </c>
      <c r="C7" s="1210" t="s">
        <v>1945</v>
      </c>
      <c r="D7" s="1209" t="s">
        <v>1946</v>
      </c>
      <c r="E7" s="1210" t="s">
        <v>1947</v>
      </c>
      <c r="F7" s="1210" t="s">
        <v>1948</v>
      </c>
      <c r="G7" s="1211" t="s">
        <v>1949</v>
      </c>
      <c r="H7" s="1212"/>
      <c r="I7" s="1213" t="s">
        <v>1950</v>
      </c>
      <c r="J7" s="182"/>
    </row>
    <row r="8" spans="1:10">
      <c r="A8" s="971" t="s">
        <v>1818</v>
      </c>
      <c r="B8" s="1214" t="s">
        <v>1344</v>
      </c>
      <c r="C8" s="1165" t="s">
        <v>1260</v>
      </c>
      <c r="D8" s="1165" t="s">
        <v>1260</v>
      </c>
      <c r="E8" s="1165" t="s">
        <v>1260</v>
      </c>
      <c r="F8" s="1165" t="s">
        <v>1260</v>
      </c>
      <c r="G8" s="1215" t="s">
        <v>1260</v>
      </c>
      <c r="H8" s="1216"/>
      <c r="I8" s="1184" t="s">
        <v>1260</v>
      </c>
      <c r="J8" s="182"/>
    </row>
    <row r="9" spans="1:10">
      <c r="A9" s="971"/>
      <c r="B9" s="536" t="s">
        <v>1897</v>
      </c>
      <c r="C9" s="1165" t="s">
        <v>1260</v>
      </c>
      <c r="D9" s="1165" t="s">
        <v>1260</v>
      </c>
      <c r="E9" s="1165" t="s">
        <v>1260</v>
      </c>
      <c r="F9" s="1165" t="s">
        <v>1260</v>
      </c>
      <c r="G9" s="1215" t="s">
        <v>1260</v>
      </c>
      <c r="H9" s="1216"/>
      <c r="I9" s="1184" t="s">
        <v>1260</v>
      </c>
      <c r="J9" s="183"/>
    </row>
    <row r="10" spans="1:10">
      <c r="A10" s="1168"/>
      <c r="B10" s="536" t="s">
        <v>1898</v>
      </c>
      <c r="C10" s="1165" t="s">
        <v>1260</v>
      </c>
      <c r="D10" s="1165" t="s">
        <v>1260</v>
      </c>
      <c r="E10" s="1165" t="s">
        <v>1260</v>
      </c>
      <c r="F10" s="1165" t="s">
        <v>1260</v>
      </c>
      <c r="G10" s="1215" t="s">
        <v>1260</v>
      </c>
      <c r="H10" s="1216"/>
      <c r="I10" s="1184" t="s">
        <v>1260</v>
      </c>
      <c r="J10" s="181"/>
    </row>
    <row r="11" spans="1:10" ht="17.25" thickBot="1">
      <c r="A11" s="596" t="s">
        <v>1819</v>
      </c>
      <c r="B11" s="597"/>
      <c r="C11" s="597"/>
      <c r="D11" s="598"/>
      <c r="E11" s="599"/>
      <c r="F11" s="599"/>
      <c r="G11" s="598"/>
      <c r="H11" s="598"/>
      <c r="I11" s="599"/>
      <c r="J11" s="181"/>
    </row>
    <row r="12" spans="1:10">
      <c r="A12" s="602" t="s">
        <v>1251</v>
      </c>
      <c r="B12" s="183"/>
      <c r="C12" s="182" t="s">
        <v>1252</v>
      </c>
      <c r="D12" s="181"/>
      <c r="E12" s="1171" t="s">
        <v>1327</v>
      </c>
      <c r="F12" s="181"/>
      <c r="G12" s="1217" t="s">
        <v>1899</v>
      </c>
      <c r="H12" s="1217"/>
      <c r="I12" s="181"/>
      <c r="J12" s="181"/>
    </row>
    <row r="13" spans="1:10">
      <c r="A13" s="602"/>
      <c r="B13" s="183"/>
      <c r="C13" s="182"/>
      <c r="D13" s="181"/>
      <c r="E13" s="1171"/>
      <c r="F13" s="181"/>
      <c r="G13" s="1217"/>
      <c r="H13" s="1217"/>
      <c r="I13" s="181"/>
      <c r="J13" s="181"/>
    </row>
    <row r="14" spans="1:10">
      <c r="A14" s="181"/>
      <c r="B14" s="181"/>
      <c r="C14" s="181"/>
      <c r="D14" s="181"/>
      <c r="E14" s="1171" t="s">
        <v>1380</v>
      </c>
      <c r="F14" s="181"/>
      <c r="G14" s="181"/>
      <c r="H14" s="181"/>
      <c r="I14" s="181"/>
      <c r="J14" s="181"/>
    </row>
    <row r="15" spans="1:10">
      <c r="A15" s="181"/>
      <c r="B15" s="181"/>
      <c r="C15" s="181"/>
      <c r="D15" s="181"/>
      <c r="E15" s="1171"/>
      <c r="F15" s="181"/>
      <c r="G15" s="181"/>
      <c r="H15" s="181"/>
      <c r="I15" s="181"/>
      <c r="J15" s="181"/>
    </row>
    <row r="16" spans="1:10">
      <c r="A16" s="605" t="s">
        <v>1821</v>
      </c>
      <c r="B16" s="558"/>
      <c r="C16" s="1147"/>
      <c r="D16" s="1147"/>
      <c r="E16" s="1147"/>
      <c r="F16" s="1147"/>
      <c r="G16" s="1147"/>
      <c r="H16" s="1147"/>
      <c r="I16" s="225" t="s">
        <v>1902</v>
      </c>
      <c r="J16" s="181"/>
    </row>
    <row r="17" spans="1:10">
      <c r="A17" s="605" t="s">
        <v>1915</v>
      </c>
      <c r="B17" s="558"/>
      <c r="C17" s="1147"/>
      <c r="D17" s="1147"/>
      <c r="E17" s="1147"/>
      <c r="F17" s="1147"/>
      <c r="G17" s="1147"/>
      <c r="H17" s="1147"/>
      <c r="I17" s="1147"/>
      <c r="J17" s="181"/>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BBA96850-0038-4A86-BEC5-7A0993B8B7FE}"/>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BBDD-93B4-4ED8-843E-C29F0207B091}">
  <dimension ref="A1:J15"/>
  <sheetViews>
    <sheetView workbookViewId="0">
      <selection activeCell="J1" sqref="J1"/>
    </sheetView>
  </sheetViews>
  <sheetFormatPr defaultRowHeight="16.5"/>
  <cols>
    <col min="7" max="7" width="11.625" customWidth="1"/>
    <col min="9" max="9" width="20.5" customWidth="1"/>
  </cols>
  <sheetData>
    <row r="1" spans="1:10">
      <c r="A1" s="586" t="s">
        <v>1798</v>
      </c>
      <c r="B1" s="587"/>
      <c r="C1" s="1218"/>
      <c r="D1" s="1219"/>
      <c r="E1" s="1219"/>
      <c r="F1" s="1220"/>
      <c r="G1" s="1220"/>
      <c r="H1" s="1220"/>
      <c r="I1" s="1221"/>
      <c r="J1" s="205" t="s">
        <v>13</v>
      </c>
    </row>
    <row r="2" spans="1:10">
      <c r="A2" s="1149" t="s">
        <v>1801</v>
      </c>
      <c r="B2" s="589" t="s">
        <v>1952</v>
      </c>
      <c r="C2" s="1222"/>
      <c r="D2" s="1223"/>
      <c r="E2" s="1219"/>
      <c r="F2" s="1220"/>
      <c r="G2" s="1220"/>
      <c r="H2" s="1220"/>
      <c r="I2" s="1221"/>
    </row>
    <row r="3" spans="1:10" ht="21">
      <c r="A3" s="1224"/>
      <c r="B3" s="1225"/>
      <c r="C3" s="1225"/>
      <c r="D3" s="1225"/>
      <c r="E3" s="1225"/>
      <c r="F3" s="1225"/>
      <c r="G3" s="1225"/>
      <c r="H3" s="1225"/>
      <c r="I3" s="1226"/>
    </row>
    <row r="4" spans="1:10" ht="21">
      <c r="A4" s="1227" t="s">
        <v>1953</v>
      </c>
      <c r="B4" s="1228"/>
      <c r="C4" s="1228"/>
      <c r="D4" s="1228"/>
      <c r="E4" s="1228"/>
      <c r="F4" s="1228"/>
      <c r="G4" s="1228"/>
      <c r="H4" s="1228"/>
      <c r="I4" s="1229"/>
    </row>
    <row r="5" spans="1:10" ht="17.25" thickBot="1">
      <c r="A5" s="1230" t="s">
        <v>1964</v>
      </c>
      <c r="B5" s="1231"/>
      <c r="C5" s="1231"/>
      <c r="D5" s="1231"/>
      <c r="E5" s="1231"/>
      <c r="F5" s="1231"/>
      <c r="G5" s="1231"/>
      <c r="H5" s="1231"/>
      <c r="I5" s="1232"/>
    </row>
    <row r="6" spans="1:10">
      <c r="A6" s="1233" t="s">
        <v>1954</v>
      </c>
      <c r="B6" s="1234" t="s">
        <v>1876</v>
      </c>
      <c r="C6" s="1234" t="s">
        <v>1955</v>
      </c>
      <c r="D6" s="1234" t="s">
        <v>1956</v>
      </c>
      <c r="E6" s="1235" t="s">
        <v>1957</v>
      </c>
      <c r="F6" s="1235" t="s">
        <v>1958</v>
      </c>
      <c r="G6" s="1234" t="s">
        <v>1959</v>
      </c>
      <c r="H6" s="1236" t="s">
        <v>1960</v>
      </c>
      <c r="I6" s="1237"/>
    </row>
    <row r="7" spans="1:10" ht="49.5" customHeight="1" thickBot="1">
      <c r="A7" s="1238"/>
      <c r="B7" s="1239"/>
      <c r="C7" s="1239"/>
      <c r="D7" s="1239"/>
      <c r="E7" s="1160"/>
      <c r="F7" s="1160"/>
      <c r="G7" s="1239"/>
      <c r="H7" s="1240" t="s">
        <v>1454</v>
      </c>
      <c r="I7" s="1241" t="s">
        <v>1455</v>
      </c>
    </row>
    <row r="8" spans="1:10" ht="19.5">
      <c r="A8" s="1242" t="s">
        <v>1961</v>
      </c>
      <c r="B8" s="1243" t="s">
        <v>1962</v>
      </c>
      <c r="C8" s="1244" t="s">
        <v>1260</v>
      </c>
      <c r="D8" s="1244" t="s">
        <v>1260</v>
      </c>
      <c r="E8" s="1244" t="s">
        <v>1260</v>
      </c>
      <c r="F8" s="1244" t="s">
        <v>1260</v>
      </c>
      <c r="G8" s="1244" t="s">
        <v>1260</v>
      </c>
      <c r="H8" s="1244" t="s">
        <v>1260</v>
      </c>
      <c r="I8" s="1244" t="s">
        <v>1260</v>
      </c>
    </row>
    <row r="9" spans="1:10" ht="19.5">
      <c r="A9" s="1245"/>
      <c r="B9" s="1246" t="s">
        <v>1897</v>
      </c>
      <c r="C9" s="1244" t="s">
        <v>1260</v>
      </c>
      <c r="D9" s="1244" t="s">
        <v>1260</v>
      </c>
      <c r="E9" s="1244" t="s">
        <v>1260</v>
      </c>
      <c r="F9" s="1244" t="s">
        <v>1260</v>
      </c>
      <c r="G9" s="1244" t="s">
        <v>1260</v>
      </c>
      <c r="H9" s="1244" t="s">
        <v>1260</v>
      </c>
      <c r="I9" s="1244" t="s">
        <v>1260</v>
      </c>
    </row>
    <row r="10" spans="1:10" ht="19.5">
      <c r="A10" s="1247"/>
      <c r="B10" s="1248" t="s">
        <v>1898</v>
      </c>
      <c r="C10" s="1244" t="s">
        <v>1260</v>
      </c>
      <c r="D10" s="1244" t="s">
        <v>1260</v>
      </c>
      <c r="E10" s="1244" t="s">
        <v>1260</v>
      </c>
      <c r="F10" s="1244" t="s">
        <v>1260</v>
      </c>
      <c r="G10" s="1244" t="s">
        <v>1260</v>
      </c>
      <c r="H10" s="1244" t="s">
        <v>1260</v>
      </c>
      <c r="I10" s="1244" t="s">
        <v>1260</v>
      </c>
    </row>
    <row r="11" spans="1:10" ht="17.25" thickBot="1">
      <c r="A11" s="1249" t="s">
        <v>1819</v>
      </c>
      <c r="B11" s="597"/>
      <c r="C11" s="597"/>
      <c r="D11" s="598"/>
      <c r="E11" s="599"/>
      <c r="F11" s="599"/>
      <c r="G11" s="599"/>
      <c r="H11" s="599"/>
      <c r="I11" s="1250"/>
    </row>
    <row r="12" spans="1:10">
      <c r="A12" s="602" t="s">
        <v>1251</v>
      </c>
      <c r="B12" s="183"/>
      <c r="C12" s="182" t="s">
        <v>1252</v>
      </c>
      <c r="D12" s="425"/>
      <c r="E12" s="183" t="s">
        <v>1496</v>
      </c>
      <c r="F12" s="425"/>
      <c r="G12" s="604" t="s">
        <v>1899</v>
      </c>
      <c r="H12" s="604"/>
      <c r="I12" s="181"/>
    </row>
    <row r="13" spans="1:10">
      <c r="A13" s="181"/>
      <c r="B13" s="181"/>
      <c r="C13" s="181"/>
      <c r="D13" s="425"/>
      <c r="E13" s="183" t="s">
        <v>1380</v>
      </c>
      <c r="F13" s="183"/>
      <c r="G13" s="183"/>
      <c r="H13" s="183"/>
      <c r="I13" s="181"/>
    </row>
    <row r="14" spans="1:10">
      <c r="A14" s="1251" t="s">
        <v>1760</v>
      </c>
      <c r="B14" s="1251"/>
      <c r="C14" s="1219"/>
      <c r="D14" s="1219"/>
      <c r="E14" s="1219"/>
      <c r="F14" s="1219"/>
      <c r="G14" s="1219"/>
      <c r="H14" s="1219"/>
      <c r="I14" s="1219"/>
    </row>
    <row r="15" spans="1:10">
      <c r="A15" s="605" t="s">
        <v>1963</v>
      </c>
      <c r="B15" s="1251"/>
      <c r="C15" s="1219"/>
      <c r="D15" s="1219"/>
      <c r="E15" s="1219"/>
      <c r="F15" s="1219"/>
      <c r="G15" s="1219"/>
      <c r="H15" s="1219"/>
      <c r="I15" s="1219"/>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177CF888-420D-477E-9436-0259BF8A0699}"/>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40"/>
  <sheetViews>
    <sheetView workbookViewId="0">
      <selection activeCell="A12" sqref="A12"/>
    </sheetView>
  </sheetViews>
  <sheetFormatPr defaultRowHeight="16.5"/>
  <cols>
    <col min="1" max="1" width="94.5" customWidth="1"/>
  </cols>
  <sheetData>
    <row r="1" spans="1:2" ht="19.5">
      <c r="A1" s="12" t="s">
        <v>395</v>
      </c>
      <c r="B1" s="1" t="s">
        <v>13</v>
      </c>
    </row>
    <row r="2" spans="1:2" ht="19.5">
      <c r="A2" s="21" t="s">
        <v>206</v>
      </c>
    </row>
    <row r="3" spans="1:2" ht="19.5">
      <c r="A3" s="13" t="s">
        <v>205</v>
      </c>
    </row>
    <row r="4" spans="1:2" ht="19.5">
      <c r="A4" s="14" t="s">
        <v>1</v>
      </c>
    </row>
    <row r="5" spans="1:2" ht="19.5">
      <c r="A5" s="29" t="s">
        <v>233</v>
      </c>
    </row>
    <row r="6" spans="1:2" ht="19.5">
      <c r="A6" s="29" t="s">
        <v>239</v>
      </c>
    </row>
    <row r="7" spans="1:2" ht="19.5">
      <c r="A7" s="30" t="s">
        <v>234</v>
      </c>
    </row>
    <row r="8" spans="1:2" ht="19.5">
      <c r="A8" s="30" t="s">
        <v>235</v>
      </c>
    </row>
    <row r="9" spans="1:2" ht="19.5">
      <c r="A9" s="30" t="s">
        <v>236</v>
      </c>
    </row>
    <row r="10" spans="1:2" ht="19.5">
      <c r="A10" s="28" t="s">
        <v>2</v>
      </c>
    </row>
    <row r="11" spans="1:2" ht="19.5">
      <c r="A11" s="29" t="s">
        <v>240</v>
      </c>
    </row>
    <row r="12" spans="1:2" ht="78">
      <c r="A12" s="10" t="s">
        <v>940</v>
      </c>
    </row>
    <row r="13" spans="1:2" ht="19.5">
      <c r="A13" s="14" t="s">
        <v>4</v>
      </c>
    </row>
    <row r="14" spans="1:2" ht="37.5">
      <c r="A14" s="17" t="s">
        <v>368</v>
      </c>
    </row>
    <row r="15" spans="1:2" ht="19.5">
      <c r="A15" s="10" t="s">
        <v>229</v>
      </c>
    </row>
    <row r="16" spans="1:2" ht="19.5">
      <c r="A16" s="9" t="s">
        <v>5</v>
      </c>
    </row>
    <row r="17" spans="1:1" ht="19.5">
      <c r="A17" s="19" t="s">
        <v>207</v>
      </c>
    </row>
    <row r="18" spans="1:1" ht="19.5">
      <c r="A18" s="19" t="s">
        <v>216</v>
      </c>
    </row>
    <row r="19" spans="1:1" ht="19.5">
      <c r="A19" s="19" t="s">
        <v>208</v>
      </c>
    </row>
    <row r="20" spans="1:1" ht="19.5">
      <c r="A20" s="19" t="s">
        <v>209</v>
      </c>
    </row>
    <row r="21" spans="1:1" ht="19.5">
      <c r="A21" s="19" t="s">
        <v>210</v>
      </c>
    </row>
    <row r="22" spans="1:1" ht="19.5">
      <c r="A22" s="19" t="s">
        <v>211</v>
      </c>
    </row>
    <row r="23" spans="1:1" ht="19.5">
      <c r="A23" s="19" t="s">
        <v>212</v>
      </c>
    </row>
    <row r="24" spans="1:1" ht="19.5">
      <c r="A24" s="19" t="s">
        <v>213</v>
      </c>
    </row>
    <row r="25" spans="1:1" ht="58.5">
      <c r="A25" s="19" t="s">
        <v>214</v>
      </c>
    </row>
    <row r="26" spans="1:1" ht="58.5">
      <c r="A26" s="19" t="s">
        <v>215</v>
      </c>
    </row>
    <row r="27" spans="1:1" ht="39">
      <c r="A27" s="19" t="s">
        <v>217</v>
      </c>
    </row>
    <row r="28" spans="1:1" ht="19.5">
      <c r="A28" s="10" t="s">
        <v>227</v>
      </c>
    </row>
    <row r="29" spans="1:1" ht="39">
      <c r="A29" s="10" t="s">
        <v>228</v>
      </c>
    </row>
    <row r="30" spans="1:1" ht="19.5">
      <c r="A30" s="10" t="s">
        <v>25</v>
      </c>
    </row>
    <row r="31" spans="1:1" ht="19.5">
      <c r="A31" s="10" t="s">
        <v>885</v>
      </c>
    </row>
    <row r="32" spans="1:1" ht="19.5">
      <c r="A32" s="10" t="s">
        <v>7</v>
      </c>
    </row>
    <row r="33" spans="1:1" ht="19.5">
      <c r="A33" s="14" t="s">
        <v>225</v>
      </c>
    </row>
    <row r="34" spans="1:1" ht="39">
      <c r="A34" s="10" t="s">
        <v>886</v>
      </c>
    </row>
    <row r="35" spans="1:1" ht="39">
      <c r="A35" s="10" t="s">
        <v>226</v>
      </c>
    </row>
    <row r="36" spans="1:1" ht="19.5">
      <c r="A36" s="14" t="s">
        <v>9</v>
      </c>
    </row>
    <row r="37" spans="1:1" ht="19.5">
      <c r="A37" s="10" t="s">
        <v>146</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xr:uid="{00000000-0004-0000-35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100</vt:i4>
      </vt:variant>
      <vt:variant>
        <vt:lpstr>具名範圍</vt:lpstr>
      </vt:variant>
      <vt:variant>
        <vt:i4>9</vt:i4>
      </vt:variant>
    </vt:vector>
  </HeadingPairs>
  <TitlesOfParts>
    <vt:vector size="109" baseType="lpstr">
      <vt:lpstr>預告統計資料發布時間表</vt:lpstr>
      <vt:lpstr>公庫收支</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農路改善及維護工程概況</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天然災害水土保持設施損失情形概況</vt:lpstr>
      <vt:lpstr>114年12月公庫收支月報</vt:lpstr>
      <vt:lpstr>115年1月公庫收支月報</vt:lpstr>
      <vt:lpstr>115年2月公庫收支月報</vt:lpstr>
      <vt:lpstr>115年3月公庫收支月報</vt:lpstr>
      <vt:lpstr>115年4月公庫收支月報</vt:lpstr>
      <vt:lpstr>114年12月資源回收量</vt:lpstr>
      <vt:lpstr>115年1月資源回收量</vt:lpstr>
      <vt:lpstr>115年2月資源回收量</vt:lpstr>
      <vt:lpstr>115年3月資源回收量</vt:lpstr>
      <vt:lpstr>115年4月資源回收量</vt:lpstr>
      <vt:lpstr>114年12月一般垃圾及廚餘清理狀況</vt:lpstr>
      <vt:lpstr>115年1月一般垃圾及廚餘清理狀況</vt:lpstr>
      <vt:lpstr>115年2月一般垃圾及廚餘清理狀況</vt:lpstr>
      <vt:lpstr>115年3月一般垃圾及廚餘清理狀況</vt:lpstr>
      <vt:lpstr>115年4月一般垃圾及廚餘清理狀況</vt:lpstr>
      <vt:lpstr>114年第四季停車位概況-都市計畫區內路外</vt:lpstr>
      <vt:lpstr>115年第一季停車位概況-都市計畫區內路外</vt:lpstr>
      <vt:lpstr>114年第4季停車位概況－路邊停車位</vt:lpstr>
      <vt:lpstr>115年第1季停車位概況－路邊停車位</vt:lpstr>
      <vt:lpstr>114年第四季停車位概況-路外身心障礙者專用停車位</vt:lpstr>
      <vt:lpstr>115年第一季停車位概況-路外身心障礙者專用停車位</vt:lpstr>
      <vt:lpstr>114年第四季停車位概況-路邊身心障礙者專用停車位</vt:lpstr>
      <vt:lpstr>115年第一季停車位概況-路邊身心障礙者專用停車位</vt:lpstr>
      <vt:lpstr>114年第四季停車位概況-路外電動車專用停車位</vt:lpstr>
      <vt:lpstr>115年第一季停車位概況-路外電動車專用停車位</vt:lpstr>
      <vt:lpstr>114年第四季路邊停車位概況-電動汽車充電專用停車位</vt:lpstr>
      <vt:lpstr>115年第一季路邊停車位概況-電動汽車充電專用停車位</vt:lpstr>
      <vt:lpstr>114年第4季池上鄉孕婦及育有六歲以下兒童者停車位概況</vt:lpstr>
      <vt:lpstr>115年第1季池上鄉孕婦及育有六歲以下兒童者停車位概況</vt:lpstr>
      <vt:lpstr>114年下半年環保人員概況</vt:lpstr>
      <vt:lpstr>114年獨居老人人數及服務概況(第四季)</vt:lpstr>
      <vt:lpstr>115年獨居老人人數及服務概況(第一季)</vt:lpstr>
      <vt:lpstr>治山防災整治治理工程</vt:lpstr>
      <vt:lpstr>農路改善及維護工程</vt:lpstr>
      <vt:lpstr>天然災害水土保持設施損失情形</vt:lpstr>
      <vt:lpstr>推行社區發展工作</vt:lpstr>
      <vt:lpstr>114年調解業務概況</vt:lpstr>
      <vt:lpstr>114年調解委員會組織概況</vt:lpstr>
      <vt:lpstr>114年調解方式概況</vt:lpstr>
      <vt:lpstr>115年環境保護預算</vt:lpstr>
      <vt:lpstr>114年公墓設施概況</vt:lpstr>
      <vt:lpstr>114年池上鄉骨灰(骸)存放設施概況 </vt:lpstr>
      <vt:lpstr>114年池上鄉殯葬管理業務概況</vt:lpstr>
      <vt:lpstr>114年池上鄉殯儀館設施概況</vt:lpstr>
      <vt:lpstr>114年火化場設施概況</vt:lpstr>
      <vt:lpstr>漁業從業人數</vt:lpstr>
      <vt:lpstr>漁戶數及漁戶人口數</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2026-04-14T08:02:29Z</cp:lastPrinted>
  <dcterms:created xsi:type="dcterms:W3CDTF">2013-06-27T07:16:06Z</dcterms:created>
  <dcterms:modified xsi:type="dcterms:W3CDTF">2026-05-13T02:11:09Z</dcterms:modified>
</cp:coreProperties>
</file>