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08.主計室\芳靜\108年統計報表\"/>
    </mc:Choice>
  </mc:AlternateContent>
  <bookViews>
    <workbookView xWindow="0" yWindow="0" windowWidth="28800" windowHeight="11625" tabRatio="800" activeTab="16"/>
  </bookViews>
  <sheets>
    <sheet name="4-1" sheetId="1" r:id="rId1"/>
    <sheet name="4-1-1" sheetId="27" r:id="rId2"/>
    <sheet name="4-2" sheetId="2" r:id="rId3"/>
    <sheet name="4-3" sheetId="3" r:id="rId4"/>
    <sheet name="4-4-1" sheetId="4" r:id="rId5"/>
    <sheet name="4-4-2" sheetId="5" r:id="rId6"/>
    <sheet name="4-4-3" sheetId="6" r:id="rId7"/>
    <sheet name="4-4-4" sheetId="7" r:id="rId8"/>
    <sheet name="4-5" sheetId="12" r:id="rId9"/>
    <sheet name="4-6" sheetId="26" r:id="rId10"/>
    <sheet name="4-7" sheetId="21" r:id="rId11"/>
    <sheet name="4-8" sheetId="20" r:id="rId12"/>
    <sheet name="4-9" sheetId="18" r:id="rId13"/>
    <sheet name="面積" sheetId="22" r:id="rId14"/>
    <sheet name="人口" sheetId="23" r:id="rId15"/>
    <sheet name="稻米" sheetId="24" r:id="rId16"/>
    <sheet name="豬" sheetId="25" r:id="rId17"/>
  </sheets>
  <definedNames>
    <definedName name="_xlnm.Print_Area" localSheetId="0">'4-1'!$A$1:$G$20</definedName>
    <definedName name="_xlnm.Print_Area" localSheetId="14">人口!$A$1:$H$15</definedName>
    <definedName name="_xlnm.Print_Area" localSheetId="13">面積!$A$1:$H$45</definedName>
    <definedName name="數列">面積!$G$20</definedName>
    <definedName name="數列1">面積!$F$19</definedName>
  </definedNames>
  <calcPr calcId="162913"/>
</workbook>
</file>

<file path=xl/calcChain.xml><?xml version="1.0" encoding="utf-8"?>
<calcChain xmlns="http://schemas.openxmlformats.org/spreadsheetml/2006/main">
  <c r="C20" i="7" l="1"/>
  <c r="B20" i="7"/>
  <c r="C20" i="6"/>
  <c r="B20" i="6"/>
  <c r="C20" i="5"/>
  <c r="B20" i="5"/>
  <c r="C21" i="4"/>
  <c r="B21" i="4"/>
  <c r="O20" i="4"/>
  <c r="N20" i="4"/>
  <c r="C20" i="4"/>
  <c r="B20" i="4"/>
  <c r="C21" i="6" l="1"/>
  <c r="B21" i="6"/>
  <c r="C19" i="5"/>
  <c r="B19" i="5"/>
  <c r="C21" i="5"/>
  <c r="B21" i="5"/>
  <c r="C19" i="4"/>
  <c r="B19" i="4"/>
  <c r="C21" i="7"/>
  <c r="B21" i="7"/>
  <c r="B13" i="18" l="1"/>
  <c r="B12" i="18"/>
  <c r="B11" i="18"/>
  <c r="D14" i="20"/>
  <c r="D13" i="20"/>
  <c r="D12" i="20"/>
  <c r="D11" i="20"/>
  <c r="B14" i="21"/>
  <c r="B13" i="21"/>
  <c r="B12" i="21"/>
  <c r="B11" i="21"/>
  <c r="B10" i="21"/>
  <c r="K14" i="12"/>
  <c r="D14" i="12"/>
  <c r="B14" i="12" s="1"/>
  <c r="K13" i="12"/>
  <c r="D13" i="12"/>
  <c r="B13" i="12" s="1"/>
  <c r="K12" i="12"/>
  <c r="D12" i="12"/>
  <c r="B12" i="12" s="1"/>
  <c r="K11" i="12"/>
  <c r="D11" i="12"/>
  <c r="B11" i="12" s="1"/>
  <c r="C19" i="7"/>
  <c r="B19" i="7"/>
  <c r="C19" i="6"/>
  <c r="B19" i="6"/>
  <c r="C17" i="5"/>
  <c r="B17" i="5"/>
  <c r="C17" i="4"/>
  <c r="B17" i="4"/>
  <c r="C14" i="4"/>
  <c r="B14" i="4"/>
  <c r="C13" i="4"/>
  <c r="B13" i="4"/>
  <c r="C12" i="4"/>
  <c r="B12" i="4"/>
  <c r="D28" i="3"/>
  <c r="C28" i="3"/>
  <c r="F27" i="3"/>
  <c r="D27" i="3" s="1"/>
  <c r="E27" i="3"/>
  <c r="C27" i="3"/>
  <c r="F26" i="3"/>
  <c r="D26" i="3" s="1"/>
  <c r="D25" i="3" s="1"/>
  <c r="E26" i="3"/>
  <c r="C26" i="3" s="1"/>
  <c r="C25" i="3" s="1"/>
  <c r="N25" i="3"/>
  <c r="M25" i="3"/>
  <c r="H25" i="3"/>
  <c r="G25" i="3"/>
  <c r="E25" i="3"/>
  <c r="F24" i="3"/>
  <c r="D24" i="3" s="1"/>
  <c r="E24" i="3"/>
  <c r="C24" i="3"/>
  <c r="F23" i="3"/>
  <c r="E23" i="3"/>
  <c r="C23" i="3" s="1"/>
  <c r="C22" i="3" s="1"/>
  <c r="D23" i="3"/>
  <c r="N22" i="3"/>
  <c r="M22" i="3"/>
  <c r="H22" i="3"/>
  <c r="G22" i="3"/>
  <c r="F22" i="3"/>
  <c r="F20" i="3"/>
  <c r="E20" i="3"/>
  <c r="C20" i="3" s="1"/>
  <c r="C19" i="3" s="1"/>
  <c r="D20" i="3"/>
  <c r="D19" i="3" s="1"/>
  <c r="N19" i="3"/>
  <c r="M19" i="3"/>
  <c r="H19" i="3"/>
  <c r="G19" i="3"/>
  <c r="F19" i="3"/>
  <c r="R12" i="3"/>
  <c r="R11" i="3" s="1"/>
  <c r="R10" i="3" s="1"/>
  <c r="Q12" i="3"/>
  <c r="P12" i="3"/>
  <c r="P11" i="3" s="1"/>
  <c r="P10" i="3" s="1"/>
  <c r="O12" i="3"/>
  <c r="O11" i="3" s="1"/>
  <c r="O10" i="3" s="1"/>
  <c r="L12" i="3"/>
  <c r="L11" i="3" s="1"/>
  <c r="L10" i="3" s="1"/>
  <c r="K12" i="3"/>
  <c r="J12" i="3"/>
  <c r="J11" i="3" s="1"/>
  <c r="J10" i="3" s="1"/>
  <c r="Q11" i="3"/>
  <c r="Q10" i="3" s="1"/>
  <c r="K11" i="3"/>
  <c r="K10" i="3" s="1"/>
  <c r="N10" i="3"/>
  <c r="M10" i="3"/>
  <c r="H10" i="3"/>
  <c r="G10" i="3"/>
  <c r="F10" i="3"/>
  <c r="E10" i="3"/>
  <c r="D10" i="3"/>
  <c r="C10" i="3"/>
  <c r="R9" i="3"/>
  <c r="Q9" i="3"/>
  <c r="Q8" i="3" s="1"/>
  <c r="P9" i="3"/>
  <c r="O9" i="3"/>
  <c r="O8" i="3" s="1"/>
  <c r="L9" i="3"/>
  <c r="L8" i="3" s="1"/>
  <c r="K9" i="3"/>
  <c r="K8" i="3" s="1"/>
  <c r="J9" i="3"/>
  <c r="R8" i="3"/>
  <c r="P8" i="3"/>
  <c r="J8" i="3"/>
  <c r="C13" i="1"/>
  <c r="B13" i="1" s="1"/>
  <c r="C12" i="1"/>
  <c r="B12" i="1" s="1"/>
  <c r="D22" i="3" l="1"/>
  <c r="F25" i="3"/>
  <c r="E19" i="3"/>
  <c r="E22" i="3"/>
  <c r="C18" i="6"/>
  <c r="B18" i="6"/>
  <c r="B17" i="7" l="1"/>
  <c r="C17" i="7"/>
  <c r="B17" i="6"/>
  <c r="C17" i="6"/>
  <c r="C15" i="7" l="1"/>
  <c r="B15" i="7"/>
  <c r="C14" i="7"/>
  <c r="B14" i="7"/>
  <c r="C14" i="6"/>
  <c r="B14" i="6"/>
  <c r="C13" i="7"/>
  <c r="B13" i="7"/>
  <c r="C12" i="7"/>
  <c r="B12" i="7"/>
  <c r="C13" i="6"/>
  <c r="B13" i="6"/>
  <c r="C12" i="6"/>
  <c r="B12" i="6"/>
  <c r="B8" i="23"/>
  <c r="B4" i="22"/>
</calcChain>
</file>

<file path=xl/sharedStrings.xml><?xml version="1.0" encoding="utf-8"?>
<sst xmlns="http://schemas.openxmlformats.org/spreadsheetml/2006/main" count="1015" uniqueCount="415">
  <si>
    <t>單位：公頃</t>
  </si>
  <si>
    <t>旱　　田</t>
  </si>
  <si>
    <t>年底別</t>
  </si>
  <si>
    <t>半自耕農</t>
  </si>
  <si>
    <t>單位：面積／公頃</t>
  </si>
  <si>
    <t>產量／公噸</t>
  </si>
  <si>
    <t>共計</t>
  </si>
  <si>
    <t>第一期</t>
  </si>
  <si>
    <t>第二期</t>
  </si>
  <si>
    <t>單位：收穫面積／公頃</t>
  </si>
  <si>
    <t>產　　量／公噸</t>
  </si>
  <si>
    <t>年別</t>
  </si>
  <si>
    <t>總　計</t>
  </si>
  <si>
    <t>現有牲畜數</t>
  </si>
  <si>
    <t>單位：頭</t>
  </si>
  <si>
    <t>總計</t>
  </si>
  <si>
    <t>說　　明：羊含山羊及乳羊。</t>
  </si>
  <si>
    <t>屠宰場所(年底)(所)</t>
  </si>
  <si>
    <t>牛</t>
  </si>
  <si>
    <t>電動</t>
  </si>
  <si>
    <t>人工</t>
  </si>
  <si>
    <t>鵝</t>
  </si>
  <si>
    <t>火　雞</t>
  </si>
  <si>
    <t xml:space="preserve">資料來源：本鄉農業課  </t>
    <phoneticPr fontId="9" type="noConversion"/>
  </si>
  <si>
    <t>說明：依鄉鎮市農產品特色填列。</t>
    <phoneticPr fontId="9" type="noConversion"/>
  </si>
  <si>
    <t>水田</t>
    <phoneticPr fontId="13" type="noConversion"/>
  </si>
  <si>
    <t>旱田</t>
    <phoneticPr fontId="13" type="noConversion"/>
  </si>
  <si>
    <t>自耕農</t>
    <phoneticPr fontId="13" type="noConversion"/>
  </si>
  <si>
    <t>半自耕農</t>
    <phoneticPr fontId="13" type="noConversion"/>
  </si>
  <si>
    <t>佃農</t>
    <phoneticPr fontId="13" type="noConversion"/>
  </si>
  <si>
    <t>非耕種農</t>
    <phoneticPr fontId="13" type="noConversion"/>
  </si>
  <si>
    <t>豬</t>
    <phoneticPr fontId="13" type="noConversion"/>
  </si>
  <si>
    <t>羊</t>
    <phoneticPr fontId="13" type="noConversion"/>
  </si>
  <si>
    <r>
      <t>農、林、漁、牧</t>
    </r>
    <r>
      <rPr>
        <sz val="9"/>
        <rFont val="Times New Roman"/>
        <family val="1"/>
      </rPr>
      <t>51</t>
    </r>
    <phoneticPr fontId="9" type="noConversion"/>
  </si>
  <si>
    <r>
      <t>52</t>
    </r>
    <r>
      <rPr>
        <sz val="9"/>
        <rFont val="標楷體"/>
        <family val="4"/>
        <charset val="136"/>
      </rPr>
      <t>農、林、漁、牧</t>
    </r>
    <phoneticPr fontId="9" type="noConversion"/>
  </si>
  <si>
    <t>54農、林、漁、牧</t>
    <phoneticPr fontId="9" type="noConversion"/>
  </si>
  <si>
    <t>農、林、漁、牧55</t>
    <phoneticPr fontId="9" type="noConversion"/>
  </si>
  <si>
    <r>
      <t>56</t>
    </r>
    <r>
      <rPr>
        <sz val="9"/>
        <rFont val="華康中黑體"/>
        <family val="3"/>
        <charset val="136"/>
      </rPr>
      <t>農、林、漁、牧</t>
    </r>
    <phoneticPr fontId="9" type="noConversion"/>
  </si>
  <si>
    <t>農、林、漁、牧57</t>
    <phoneticPr fontId="9" type="noConversion"/>
  </si>
  <si>
    <t>58農、林、漁、牧</t>
    <phoneticPr fontId="9" type="noConversion"/>
  </si>
  <si>
    <t>農、林、漁、牧59</t>
    <phoneticPr fontId="9" type="noConversion"/>
  </si>
  <si>
    <r>
      <t>60</t>
    </r>
    <r>
      <rPr>
        <sz val="9"/>
        <rFont val="標楷體"/>
        <family val="4"/>
        <charset val="136"/>
      </rPr>
      <t>農、林、漁、牧</t>
    </r>
    <phoneticPr fontId="9" type="noConversion"/>
  </si>
  <si>
    <t>農、林、漁、牧61</t>
    <phoneticPr fontId="9" type="noConversion"/>
  </si>
  <si>
    <t>64農、林、漁、牧</t>
    <phoneticPr fontId="9" type="noConversion"/>
  </si>
  <si>
    <t>農、林、漁、牧65</t>
    <phoneticPr fontId="9" type="noConversion"/>
  </si>
  <si>
    <t>66農、林、漁、牧</t>
    <phoneticPr fontId="9" type="noConversion"/>
  </si>
  <si>
    <t>68農、林、漁、牧</t>
    <phoneticPr fontId="9" type="noConversion"/>
  </si>
  <si>
    <r>
      <t>94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</si>
  <si>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t>-</t>
    <phoneticPr fontId="9" type="noConversion"/>
  </si>
  <si>
    <t xml:space="preserve"> Unit:Hectare</t>
  </si>
  <si>
    <t>End of Year</t>
  </si>
  <si>
    <t>Grand Total</t>
  </si>
  <si>
    <r>
      <t xml:space="preserve">水　　　　　田 </t>
    </r>
    <r>
      <rPr>
        <sz val="9"/>
        <rFont val="Times New Roman"/>
        <family val="1"/>
      </rPr>
      <t>Paddy Firld</t>
    </r>
  </si>
  <si>
    <t>合 計     Total</t>
  </si>
  <si>
    <t>單 期 作  Single-Cropped</t>
  </si>
  <si>
    <r>
      <t>第一期作</t>
    </r>
    <r>
      <rPr>
        <sz val="11"/>
        <rFont val="Times New Roman"/>
        <family val="1"/>
      </rPr>
      <t xml:space="preserve">         1st Crop</t>
    </r>
  </si>
  <si>
    <t>第二期作     2st Crop</t>
  </si>
  <si>
    <t>Upland Firld</t>
  </si>
  <si>
    <t xml:space="preserve">表４－２、農戶人口數  </t>
  </si>
  <si>
    <t>單位：人</t>
  </si>
  <si>
    <t xml:space="preserve"> Unit:Person</t>
  </si>
  <si>
    <t>戶　　　　數（戶） Hous</t>
  </si>
  <si>
    <t>合 計</t>
  </si>
  <si>
    <t>Total</t>
  </si>
  <si>
    <t>自耕農</t>
  </si>
  <si>
    <t>Full-Own Farmers</t>
  </si>
  <si>
    <t>半自耕農                   Part-Own Farmers</t>
  </si>
  <si>
    <t>自耕地50%以上者    Self-owned Land pver 50%</t>
  </si>
  <si>
    <t>自耕地51%以下者Self-owned Land under 50%</t>
  </si>
  <si>
    <t>佃農</t>
  </si>
  <si>
    <t>Tenant</t>
  </si>
  <si>
    <t>非耕種農</t>
  </si>
  <si>
    <t>Non-tilling Farmer</t>
  </si>
  <si>
    <t>人　口　數（人） Persons</t>
  </si>
  <si>
    <t>Part-Own Farmers</t>
  </si>
  <si>
    <t>表４－３、稻米收穫面積及生產量</t>
  </si>
  <si>
    <r>
      <t>４－３、</t>
    </r>
    <r>
      <rPr>
        <sz val="14"/>
        <rFont val="Times New Roman"/>
        <family val="1"/>
      </rPr>
      <t>Harvested Area of Paddy Field and Rice Production</t>
    </r>
  </si>
  <si>
    <t xml:space="preserve">Unitl:Average Production Per Ha:Kg/Ha. </t>
  </si>
  <si>
    <t>Production:m.t.</t>
  </si>
  <si>
    <t>年  底  別</t>
  </si>
  <si>
    <r>
      <t>總</t>
    </r>
    <r>
      <rPr>
        <sz val="9"/>
        <rFont val="Times New Roman"/>
        <family val="1"/>
      </rPr>
      <t xml:space="preserve">   </t>
    </r>
    <r>
      <rPr>
        <sz val="9"/>
        <rFont val="標楷體"/>
        <family val="4"/>
        <charset val="136"/>
      </rPr>
      <t>計</t>
    </r>
  </si>
  <si>
    <r>
      <t>收穫面積</t>
    </r>
    <r>
      <rPr>
        <sz val="8"/>
        <rFont val="Times New Roman"/>
        <family val="1"/>
      </rPr>
      <t xml:space="preserve">  Harvested Area</t>
    </r>
  </si>
  <si>
    <r>
      <t>產量</t>
    </r>
    <r>
      <rPr>
        <sz val="9"/>
        <rFont val="Times New Roman"/>
        <family val="1"/>
      </rPr>
      <t xml:space="preserve">      Production    </t>
    </r>
  </si>
  <si>
    <r>
      <t>合</t>
    </r>
    <r>
      <rPr>
        <sz val="9"/>
        <rFont val="Times New Roman"/>
        <family val="1"/>
      </rPr>
      <t xml:space="preserve">    </t>
    </r>
    <r>
      <rPr>
        <sz val="9"/>
        <rFont val="標楷體"/>
        <family val="4"/>
        <charset val="136"/>
      </rPr>
      <t>計</t>
    </r>
    <r>
      <rPr>
        <sz val="9"/>
        <rFont val="Times New Roman"/>
        <family val="1"/>
      </rPr>
      <t xml:space="preserve">  Total</t>
    </r>
  </si>
  <si>
    <r>
      <t>蓬</t>
    </r>
    <r>
      <rPr>
        <sz val="9"/>
        <rFont val="Times New Roman"/>
        <family val="1"/>
      </rPr>
      <t xml:space="preserve">    </t>
    </r>
    <r>
      <rPr>
        <sz val="9"/>
        <rFont val="標楷體"/>
        <family val="4"/>
        <charset val="136"/>
      </rPr>
      <t>萊</t>
    </r>
    <r>
      <rPr>
        <sz val="9"/>
        <rFont val="Times New Roman"/>
        <family val="1"/>
      </rPr>
      <t xml:space="preserve"> Japonice Rice</t>
    </r>
  </si>
  <si>
    <r>
      <t>長</t>
    </r>
    <r>
      <rPr>
        <sz val="9"/>
        <rFont val="Times New Roman"/>
        <family val="1"/>
      </rPr>
      <t xml:space="preserve">    </t>
    </r>
    <r>
      <rPr>
        <sz val="9"/>
        <rFont val="標楷體"/>
        <family val="4"/>
        <charset val="136"/>
      </rPr>
      <t>秈</t>
    </r>
    <r>
      <rPr>
        <sz val="9"/>
        <rFont val="Times New Roman"/>
        <family val="1"/>
      </rPr>
      <t xml:space="preserve"> India Rice(Long)</t>
    </r>
    <r>
      <rPr>
        <sz val="9"/>
        <rFont val="標楷體"/>
        <family val="4"/>
        <charset val="136"/>
      </rPr>
      <t>　</t>
    </r>
  </si>
  <si>
    <t>圓糯Glutinous Rice of Japonice Trpe</t>
  </si>
  <si>
    <t xml:space="preserve">產量      Production    </t>
  </si>
  <si>
    <r>
      <t>長</t>
    </r>
    <r>
      <rPr>
        <sz val="7.5"/>
        <rFont val="Times New Roman"/>
        <family val="1"/>
      </rPr>
      <t xml:space="preserve">    </t>
    </r>
    <r>
      <rPr>
        <sz val="7.5"/>
        <rFont val="標楷體"/>
        <family val="4"/>
        <charset val="136"/>
      </rPr>
      <t>糯</t>
    </r>
    <r>
      <rPr>
        <sz val="7.5"/>
        <rFont val="Times New Roman"/>
        <family val="1"/>
      </rPr>
      <t xml:space="preserve">                                         Glutinous Rice of India Trpe</t>
    </r>
  </si>
  <si>
    <t>收穫面積  Harvested Area</t>
  </si>
  <si>
    <t>陸　　稻          Upland Rice</t>
  </si>
  <si>
    <t>﹝1﹞普通作物生產</t>
  </si>
  <si>
    <t>(1)Production of Commom Crops</t>
  </si>
  <si>
    <t xml:space="preserve">Unitl:Harvested Area:Ha. </t>
  </si>
  <si>
    <t>Production:Ton</t>
  </si>
  <si>
    <t>總　計  Grand Total</t>
  </si>
  <si>
    <t>甘　薯 Sweet Potatoes</t>
  </si>
  <si>
    <t>栗 (小米)    Millet</t>
  </si>
  <si>
    <t>﹝2﹞特用作物</t>
  </si>
  <si>
    <t>(2)Production of Spcial Crops</t>
  </si>
  <si>
    <t>茶   葉 Tea</t>
  </si>
  <si>
    <t>樹   薯　Cassava</t>
  </si>
  <si>
    <t>生食用甘蔗Sugar-cane(fresh)</t>
  </si>
  <si>
    <t>其它特用作物                    Others Spcial Crops</t>
  </si>
  <si>
    <r>
      <t>４－４、</t>
    </r>
    <r>
      <rPr>
        <sz val="12"/>
        <rFont val="Times New Roman"/>
        <family val="1"/>
      </rPr>
      <t>Production and Harvested Area of Crop Products(Cont.3</t>
    </r>
    <r>
      <rPr>
        <sz val="12"/>
        <rFont val="標楷體"/>
        <family val="4"/>
        <charset val="136"/>
      </rPr>
      <t>）</t>
    </r>
  </si>
  <si>
    <t>﹝3﹞蔬菜生產</t>
  </si>
  <si>
    <t>(3)Production of Vegetables</t>
  </si>
  <si>
    <t>蘿  蔔 Radishes</t>
  </si>
  <si>
    <t>芋 Taros</t>
  </si>
  <si>
    <t xml:space="preserve">甘  藍 Cabbage </t>
  </si>
  <si>
    <t>花椰菜 Cauliflower</t>
  </si>
  <si>
    <t>竹 筍 Bamboo Shoot</t>
  </si>
  <si>
    <t>金針菜</t>
  </si>
  <si>
    <t>﹝4﹞果品生產</t>
  </si>
  <si>
    <t>(4)Production of Fruis</t>
  </si>
  <si>
    <t>總　計                               Grand Total</t>
  </si>
  <si>
    <t>香  蕉                 Bananas</t>
  </si>
  <si>
    <t>鳳  梨             Pineapples</t>
  </si>
  <si>
    <t>番荔枝﹝釋迦﹞               Sugar Area</t>
  </si>
  <si>
    <t>荔  枝              Lichees</t>
  </si>
  <si>
    <t>其它果品類              Other Fruis</t>
  </si>
  <si>
    <t>梅子                     Japanese Apricot</t>
  </si>
  <si>
    <t>文旦柚</t>
    <phoneticPr fontId="9" type="noConversion"/>
  </si>
  <si>
    <t>表４－5、漁業從業人員</t>
  </si>
  <si>
    <t>４－5、Fishery Employment</t>
  </si>
  <si>
    <t>Unit:Person</t>
  </si>
  <si>
    <t>年底別及   漁會別</t>
  </si>
  <si>
    <t xml:space="preserve">Year &amp; Distriet </t>
  </si>
  <si>
    <t>總　計              Grand Total</t>
  </si>
  <si>
    <t>合計    Total</t>
  </si>
  <si>
    <t>專業   Full-time</t>
  </si>
  <si>
    <t>兼業   Part-time</t>
  </si>
  <si>
    <t>遠洋漁業                       Far-sea Fisheries</t>
  </si>
  <si>
    <t>近海漁業                       Offshore Fisheries</t>
  </si>
  <si>
    <t>沿岸漁業              Coastal</t>
  </si>
  <si>
    <t>海面養殖業                Marine Aquacultrue</t>
  </si>
  <si>
    <t>內陸漁撈業                              Inland water Fisheries</t>
  </si>
  <si>
    <t>內陸養殖業                      Inland water Aquacultrue</t>
  </si>
  <si>
    <t>表4－7、</t>
  </si>
  <si>
    <r>
      <t>4</t>
    </r>
    <r>
      <rPr>
        <sz val="14"/>
        <rFont val="標楷體"/>
        <family val="4"/>
        <charset val="136"/>
      </rPr>
      <t>－</t>
    </r>
    <r>
      <rPr>
        <sz val="14"/>
        <rFont val="Times New Roman"/>
        <family val="1"/>
      </rPr>
      <t>7</t>
    </r>
    <r>
      <rPr>
        <sz val="14"/>
        <rFont val="標楷體"/>
        <family val="4"/>
        <charset val="136"/>
      </rPr>
      <t>、</t>
    </r>
    <r>
      <rPr>
        <sz val="14"/>
        <rFont val="Times New Roman"/>
        <family val="1"/>
      </rPr>
      <t>Number on Livestock at the Year End</t>
    </r>
  </si>
  <si>
    <t>Unit:head</t>
  </si>
  <si>
    <t>年底別    End of Year　　</t>
  </si>
  <si>
    <t>總計          Grand Total</t>
  </si>
  <si>
    <t>乳牛     Dairy Caattle</t>
  </si>
  <si>
    <t>馬    Horses</t>
  </si>
  <si>
    <t>豬         Hog</t>
  </si>
  <si>
    <t>鹿           Deer</t>
  </si>
  <si>
    <t>兔          Rabbits</t>
  </si>
  <si>
    <t>羊            Goat</t>
  </si>
  <si>
    <t>表4－8、牲畜屠宰頭數</t>
  </si>
  <si>
    <r>
      <t>4</t>
    </r>
    <r>
      <rPr>
        <sz val="16"/>
        <rFont val="標楷體"/>
        <family val="4"/>
        <charset val="136"/>
      </rPr>
      <t>－</t>
    </r>
    <r>
      <rPr>
        <sz val="16"/>
        <rFont val="Times New Roman"/>
        <family val="1"/>
      </rPr>
      <t>8</t>
    </r>
    <r>
      <rPr>
        <sz val="16"/>
        <rFont val="標楷體"/>
        <family val="4"/>
        <charset val="136"/>
      </rPr>
      <t>、</t>
    </r>
    <r>
      <rPr>
        <sz val="16"/>
        <rFont val="Times New Roman"/>
        <family val="1"/>
      </rPr>
      <t>Number on Livestock Slaughtered</t>
    </r>
  </si>
  <si>
    <t>合計  Total</t>
  </si>
  <si>
    <t>水牛Buffalo</t>
  </si>
  <si>
    <t>黃牛及雜種牛 Yellow&amp;Hybrid Cattle</t>
  </si>
  <si>
    <t>乳牛 Dairy Caattle</t>
  </si>
  <si>
    <t>豬          (豋記屠宰)</t>
  </si>
  <si>
    <t>Hog</t>
  </si>
  <si>
    <t>表４－9、現有家禽數量</t>
  </si>
  <si>
    <r>
      <t>4</t>
    </r>
    <r>
      <rPr>
        <sz val="16"/>
        <rFont val="標楷體"/>
        <family val="4"/>
        <charset val="136"/>
      </rPr>
      <t>－</t>
    </r>
    <r>
      <rPr>
        <sz val="16"/>
        <rFont val="Times New Roman"/>
        <family val="1"/>
      </rPr>
      <t>9</t>
    </r>
    <r>
      <rPr>
        <sz val="16"/>
        <rFont val="標楷體"/>
        <family val="4"/>
        <charset val="136"/>
      </rPr>
      <t>、</t>
    </r>
    <r>
      <rPr>
        <sz val="16"/>
        <rFont val="Times New Roman"/>
        <family val="1"/>
      </rPr>
      <t>Number on Farms at year End</t>
    </r>
  </si>
  <si>
    <t>單位：隻</t>
  </si>
  <si>
    <r>
      <t>雞</t>
    </r>
    <r>
      <rPr>
        <sz val="9"/>
        <rFont val="Times New Roman"/>
        <family val="1"/>
      </rPr>
      <t xml:space="preserve">     Chicken</t>
    </r>
  </si>
  <si>
    <r>
      <t>肉用</t>
    </r>
    <r>
      <rPr>
        <sz val="9"/>
        <rFont val="Times New Roman"/>
        <family val="1"/>
      </rPr>
      <t xml:space="preserve"> Coenish Game Hen</t>
    </r>
  </si>
  <si>
    <r>
      <t>鴨</t>
    </r>
    <r>
      <rPr>
        <sz val="9"/>
        <rFont val="Times New Roman"/>
        <family val="1"/>
      </rPr>
      <t xml:space="preserve">     Duck</t>
    </r>
  </si>
  <si>
    <t>Geese</t>
  </si>
  <si>
    <t>Turkeys</t>
  </si>
  <si>
    <t>表４－１、耕地面積　</t>
    <phoneticPr fontId="9" type="noConversion"/>
  </si>
  <si>
    <r>
      <t>4-1</t>
    </r>
    <r>
      <rPr>
        <sz val="16"/>
        <rFont val="標楷體"/>
        <family val="4"/>
        <charset val="136"/>
      </rPr>
      <t>、Cultivated Land Area</t>
    </r>
    <phoneticPr fontId="9" type="noConversion"/>
  </si>
  <si>
    <r>
      <t>４－２、</t>
    </r>
    <r>
      <rPr>
        <sz val="12"/>
        <rFont val="Times New Roman"/>
        <family val="1"/>
      </rPr>
      <t>Farm Families and Farm Household Population</t>
    </r>
    <phoneticPr fontId="9" type="noConversion"/>
  </si>
  <si>
    <r>
      <t>在　　來</t>
    </r>
    <r>
      <rPr>
        <sz val="9"/>
        <rFont val="Times New Roman"/>
        <family val="1"/>
      </rPr>
      <t xml:space="preserve">     India Rice</t>
    </r>
    <r>
      <rPr>
        <sz val="9"/>
        <rFont val="標楷體"/>
        <family val="4"/>
        <charset val="136"/>
      </rPr>
      <t>　</t>
    </r>
    <phoneticPr fontId="9" type="noConversion"/>
  </si>
  <si>
    <t xml:space="preserve">          水</t>
    <phoneticPr fontId="9" type="noConversion"/>
  </si>
  <si>
    <t xml:space="preserve">   稻                 Rice</t>
    <phoneticPr fontId="9" type="noConversion"/>
  </si>
  <si>
    <r>
      <t>95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</si>
  <si>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r>
      <t>96</t>
    </r>
    <r>
      <rPr>
        <sz val="9"/>
        <rFont val="華康中黑體"/>
        <family val="3"/>
        <charset val="136"/>
      </rPr>
      <t>年底</t>
    </r>
    <phoneticPr fontId="9" type="noConversion"/>
  </si>
  <si>
    <r>
      <t>96</t>
    </r>
    <r>
      <rPr>
        <sz val="9"/>
        <rFont val="華康中黑體"/>
        <family val="3"/>
        <charset val="136"/>
      </rPr>
      <t>年</t>
    </r>
    <phoneticPr fontId="9" type="noConversion"/>
  </si>
  <si>
    <r>
      <t>95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</si>
  <si>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95</t>
    </r>
    <r>
      <rPr>
        <sz val="9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9" type="noConversion"/>
  </si>
  <si>
    <r>
      <t>95</t>
    </r>
    <r>
      <rPr>
        <sz val="9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13" type="noConversion"/>
  </si>
  <si>
    <r>
      <t>96</t>
    </r>
    <r>
      <rPr>
        <sz val="9"/>
        <rFont val="華康中黑體"/>
        <family val="3"/>
        <charset val="136"/>
      </rPr>
      <t>年底</t>
    </r>
    <phoneticPr fontId="13" type="noConversion"/>
  </si>
  <si>
    <r>
      <t>96</t>
    </r>
    <r>
      <rPr>
        <sz val="12"/>
        <rFont val="細明體"/>
        <family val="3"/>
        <charset val="136"/>
      </rPr>
      <t>年</t>
    </r>
    <phoneticPr fontId="13" type="noConversion"/>
  </si>
  <si>
    <r>
      <t>94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</si>
  <si>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95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</si>
  <si>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96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9" type="noConversion"/>
  </si>
  <si>
    <r>
      <t xml:space="preserve">兩　期　作 </t>
    </r>
    <r>
      <rPr>
        <sz val="10"/>
        <rFont val="Times New Roman"/>
        <family val="1"/>
      </rPr>
      <t xml:space="preserve"> Double Cropped</t>
    </r>
  </si>
  <si>
    <r>
      <t>95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  <phoneticPr fontId="9" type="noConversion"/>
  </si>
  <si>
    <r>
      <t>96</t>
    </r>
    <r>
      <rPr>
        <sz val="10"/>
        <rFont val="華康中黑體"/>
        <family val="3"/>
        <charset val="136"/>
      </rPr>
      <t>年底</t>
    </r>
    <phoneticPr fontId="9" type="noConversion"/>
  </si>
  <si>
    <r>
      <t>95</t>
    </r>
    <r>
      <rPr>
        <sz val="10"/>
        <rFont val="華康中黑體"/>
        <family val="3"/>
        <charset val="136"/>
      </rPr>
      <t>年</t>
    </r>
    <phoneticPr fontId="9" type="noConversion"/>
  </si>
  <si>
    <r>
      <t>96</t>
    </r>
    <r>
      <rPr>
        <sz val="10"/>
        <rFont val="華康中黑體"/>
        <family val="3"/>
        <charset val="136"/>
      </rPr>
      <t>年</t>
    </r>
    <phoneticPr fontId="9" type="noConversion"/>
  </si>
  <si>
    <t>說明：依鄉鎮市農產品特色填列。</t>
    <phoneticPr fontId="9" type="noConversion"/>
  </si>
  <si>
    <t xml:space="preserve">資料來源：本鄉農業課  </t>
    <phoneticPr fontId="9" type="noConversion"/>
  </si>
  <si>
    <r>
      <t>蛋用</t>
    </r>
    <r>
      <rPr>
        <sz val="9"/>
        <rFont val="Times New Roman"/>
        <family val="1"/>
      </rPr>
      <t xml:space="preserve">         Lay Egg</t>
    </r>
    <phoneticPr fontId="13" type="noConversion"/>
  </si>
  <si>
    <r>
      <t>97</t>
    </r>
    <r>
      <rPr>
        <sz val="10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</si>
  <si>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97</t>
    </r>
    <r>
      <rPr>
        <sz val="10"/>
        <rFont val="細明體"/>
        <family val="3"/>
        <charset val="136"/>
      </rPr>
      <t>年底</t>
    </r>
    <r>
      <rPr>
        <sz val="10"/>
        <rFont val="華康中黑體"/>
        <family val="3"/>
        <charset val="136"/>
      </rPr>
      <t/>
    </r>
  </si>
  <si>
    <r>
      <t>97</t>
    </r>
    <r>
      <rPr>
        <sz val="10"/>
        <rFont val="華康中黑體"/>
        <family val="3"/>
        <charset val="136"/>
      </rPr>
      <t>年</t>
    </r>
    <phoneticPr fontId="9" type="noConversion"/>
  </si>
  <si>
    <r>
      <t>97</t>
    </r>
    <r>
      <rPr>
        <sz val="9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</si>
  <si>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r>
      <t>97</t>
    </r>
    <r>
      <rPr>
        <sz val="9"/>
        <rFont val="細明體"/>
        <family val="3"/>
        <charset val="136"/>
      </rPr>
      <t>年</t>
    </r>
    <phoneticPr fontId="9" type="noConversion"/>
  </si>
  <si>
    <r>
      <t>97</t>
    </r>
    <r>
      <rPr>
        <sz val="9"/>
        <rFont val="細明體"/>
        <family val="3"/>
        <charset val="136"/>
      </rPr>
      <t>年底</t>
    </r>
    <r>
      <rPr>
        <sz val="9"/>
        <rFont val="華康中黑體"/>
        <family val="3"/>
        <charset val="136"/>
      </rPr>
      <t/>
    </r>
  </si>
  <si>
    <r>
      <t>96</t>
    </r>
    <r>
      <rPr>
        <i/>
        <sz val="9"/>
        <rFont val="華康中黑體"/>
        <family val="3"/>
        <charset val="136"/>
      </rPr>
      <t>年底</t>
    </r>
    <phoneticPr fontId="13" type="noConversion"/>
  </si>
  <si>
    <r>
      <t>97</t>
    </r>
    <r>
      <rPr>
        <sz val="12"/>
        <rFont val="細明體"/>
        <family val="3"/>
        <charset val="136"/>
      </rPr>
      <t>年</t>
    </r>
  </si>
  <si>
    <t>98年底</t>
    <phoneticPr fontId="9" type="noConversion"/>
  </si>
  <si>
    <r>
      <t>98</t>
    </r>
    <r>
      <rPr>
        <sz val="10"/>
        <rFont val="細明體"/>
        <family val="3"/>
        <charset val="136"/>
      </rPr>
      <t>年底</t>
    </r>
    <phoneticPr fontId="9" type="noConversion"/>
  </si>
  <si>
    <r>
      <t>98</t>
    </r>
    <r>
      <rPr>
        <sz val="10"/>
        <rFont val="華康中黑體"/>
        <family val="3"/>
        <charset val="136"/>
      </rPr>
      <t>年</t>
    </r>
    <phoneticPr fontId="9" type="noConversion"/>
  </si>
  <si>
    <r>
      <t>98</t>
    </r>
    <r>
      <rPr>
        <sz val="9"/>
        <rFont val="Batang"/>
        <family val="1"/>
        <charset val="129"/>
      </rPr>
      <t>年</t>
    </r>
    <phoneticPr fontId="9" type="noConversion"/>
  </si>
  <si>
    <t>98年</t>
    <phoneticPr fontId="9" type="noConversion"/>
  </si>
  <si>
    <r>
      <t>98</t>
    </r>
    <r>
      <rPr>
        <sz val="9"/>
        <rFont val="細明體"/>
        <family val="3"/>
        <charset val="136"/>
      </rPr>
      <t>年底</t>
    </r>
    <phoneticPr fontId="9" type="noConversion"/>
  </si>
  <si>
    <t>98年底</t>
    <phoneticPr fontId="13" type="noConversion"/>
  </si>
  <si>
    <r>
      <t>98</t>
    </r>
    <r>
      <rPr>
        <sz val="12"/>
        <rFont val="細明體"/>
        <family val="3"/>
        <charset val="136"/>
      </rPr>
      <t>年</t>
    </r>
    <phoneticPr fontId="13" type="noConversion"/>
  </si>
  <si>
    <t>99年底</t>
    <phoneticPr fontId="9" type="noConversion"/>
  </si>
  <si>
    <t xml:space="preserve"> </t>
    <phoneticPr fontId="9" type="noConversion"/>
  </si>
  <si>
    <t>洛神花</t>
    <phoneticPr fontId="9" type="noConversion"/>
  </si>
  <si>
    <t>99年</t>
    <phoneticPr fontId="9" type="noConversion"/>
  </si>
  <si>
    <r>
      <t>62</t>
    </r>
    <r>
      <rPr>
        <sz val="9"/>
        <rFont val="標楷體"/>
        <family val="4"/>
        <charset val="136"/>
      </rPr>
      <t>農、林、漁、牧</t>
    </r>
    <phoneticPr fontId="9" type="noConversion"/>
  </si>
  <si>
    <t>農、林、漁、牧63</t>
    <phoneticPr fontId="9" type="noConversion"/>
  </si>
  <si>
    <t>表４－４、農產品生產量及收穫面積（續四）</t>
    <phoneticPr fontId="9" type="noConversion"/>
  </si>
  <si>
    <t>…..</t>
    <phoneticPr fontId="9" type="noConversion"/>
  </si>
  <si>
    <t>…</t>
    <phoneticPr fontId="9" type="noConversion"/>
  </si>
  <si>
    <r>
      <t>４－４、</t>
    </r>
    <r>
      <rPr>
        <sz val="12"/>
        <rFont val="Times New Roman"/>
        <family val="1"/>
      </rPr>
      <t>Production and Harvested Area of Crop Products(Cont.4</t>
    </r>
    <r>
      <rPr>
        <sz val="12"/>
        <rFont val="標楷體"/>
        <family val="4"/>
        <charset val="136"/>
      </rPr>
      <t>）</t>
    </r>
    <phoneticPr fontId="9" type="noConversion"/>
  </si>
  <si>
    <t>表４－４、農產品生產量及收穫面積（續五）</t>
    <phoneticPr fontId="9" type="noConversion"/>
  </si>
  <si>
    <r>
      <t>４－４、</t>
    </r>
    <r>
      <rPr>
        <sz val="12"/>
        <rFont val="Times New Roman"/>
        <family val="1"/>
      </rPr>
      <t>Production and Harvested Area of Crop Products(Cont 5</t>
    </r>
    <r>
      <rPr>
        <sz val="12"/>
        <rFont val="標楷體"/>
        <family val="4"/>
        <charset val="136"/>
      </rPr>
      <t>）</t>
    </r>
    <phoneticPr fontId="9" type="noConversion"/>
  </si>
  <si>
    <t>農、林、漁、牧67</t>
    <phoneticPr fontId="9" type="noConversion"/>
  </si>
  <si>
    <t>農、林、漁、牧69</t>
    <phoneticPr fontId="9" type="noConversion"/>
  </si>
  <si>
    <t>槟榔</t>
    <phoneticPr fontId="9" type="noConversion"/>
  </si>
  <si>
    <t>可可椰子</t>
    <phoneticPr fontId="9" type="noConversion"/>
  </si>
  <si>
    <t>李</t>
    <phoneticPr fontId="9" type="noConversion"/>
  </si>
  <si>
    <t>桶柑</t>
    <phoneticPr fontId="9" type="noConversion"/>
  </si>
  <si>
    <t>柿</t>
    <phoneticPr fontId="9" type="noConversion"/>
  </si>
  <si>
    <t>枇杷</t>
    <phoneticPr fontId="9" type="noConversion"/>
  </si>
  <si>
    <t>改良種芒果</t>
    <phoneticPr fontId="9" type="noConversion"/>
  </si>
  <si>
    <t>桃</t>
    <phoneticPr fontId="9" type="noConversion"/>
  </si>
  <si>
    <t>白柚</t>
    <phoneticPr fontId="9" type="noConversion"/>
  </si>
  <si>
    <t>梨</t>
    <phoneticPr fontId="9" type="noConversion"/>
  </si>
  <si>
    <t>晚崙西亞橙</t>
    <phoneticPr fontId="9" type="noConversion"/>
  </si>
  <si>
    <t>臍橙</t>
    <phoneticPr fontId="9" type="noConversion"/>
  </si>
  <si>
    <t>橄欖</t>
    <phoneticPr fontId="9" type="noConversion"/>
  </si>
  <si>
    <r>
      <t>99</t>
    </r>
    <r>
      <rPr>
        <sz val="9"/>
        <rFont val="細明體"/>
        <family val="3"/>
        <charset val="136"/>
      </rPr>
      <t>年底</t>
    </r>
    <phoneticPr fontId="9" type="noConversion"/>
  </si>
  <si>
    <t>70農、林、漁、牧</t>
    <phoneticPr fontId="9" type="noConversion"/>
  </si>
  <si>
    <t>農、林、漁、牧71</t>
    <phoneticPr fontId="9" type="noConversion"/>
  </si>
  <si>
    <t>表４－6、漁戶數及漁戶人口數</t>
  </si>
  <si>
    <t>單位：漁戶數　／戶</t>
  </si>
  <si>
    <t>　　　漁民人數／人</t>
  </si>
  <si>
    <t>漁      戶      數</t>
  </si>
  <si>
    <t>漁戶人口數                                  Population in Fishermen Househlod</t>
  </si>
  <si>
    <t>遠洋 Far-sea</t>
  </si>
  <si>
    <t>近海 Offshore</t>
  </si>
  <si>
    <t>沿岸Coastal</t>
  </si>
  <si>
    <t>海面    養殖 Marine Aquacultrue</t>
  </si>
  <si>
    <t>內陸    漁撈 Inland water Fisheries</t>
  </si>
  <si>
    <t>內陸    養殖 Inland water Aquacultrue</t>
  </si>
  <si>
    <r>
      <t xml:space="preserve">                                 </t>
    </r>
    <r>
      <rPr>
        <sz val="12"/>
        <rFont val="標楷體"/>
        <family val="4"/>
        <charset val="136"/>
      </rPr>
      <t>４－</t>
    </r>
    <r>
      <rPr>
        <sz val="12"/>
        <rFont val="Times New Roman"/>
        <family val="1"/>
      </rPr>
      <t>6</t>
    </r>
    <r>
      <rPr>
        <sz val="12"/>
        <rFont val="標楷體"/>
        <family val="4"/>
        <charset val="136"/>
      </rPr>
      <t>、</t>
    </r>
    <r>
      <rPr>
        <sz val="12"/>
        <rFont val="Times New Roman"/>
        <family val="1"/>
      </rPr>
      <t>Fishermen Househlod and Population</t>
    </r>
    <phoneticPr fontId="9" type="noConversion"/>
  </si>
  <si>
    <t>72農、林、漁、牧</t>
    <phoneticPr fontId="9" type="noConversion"/>
  </si>
  <si>
    <t>農、林、漁、牧73</t>
    <phoneticPr fontId="13" type="noConversion"/>
  </si>
  <si>
    <t>99年底</t>
    <phoneticPr fontId="13" type="noConversion"/>
  </si>
  <si>
    <t>74農、林、漁、牧</t>
    <phoneticPr fontId="9" type="noConversion"/>
  </si>
  <si>
    <t>農、林、漁、牧75</t>
    <phoneticPr fontId="13" type="noConversion"/>
  </si>
  <si>
    <r>
      <t>99</t>
    </r>
    <r>
      <rPr>
        <sz val="12"/>
        <rFont val="細明體"/>
        <family val="3"/>
        <charset val="136"/>
      </rPr>
      <t>年</t>
    </r>
    <phoneticPr fontId="13" type="noConversion"/>
  </si>
  <si>
    <r>
      <t>99</t>
    </r>
    <r>
      <rPr>
        <sz val="10"/>
        <rFont val="細明體"/>
        <family val="3"/>
        <charset val="136"/>
      </rPr>
      <t>年底</t>
    </r>
    <phoneticPr fontId="9" type="noConversion"/>
  </si>
  <si>
    <r>
      <t>97年</t>
    </r>
    <r>
      <rPr>
        <sz val="12"/>
        <rFont val="細明體"/>
        <family val="3"/>
        <charset val="136"/>
      </rPr>
      <t/>
    </r>
  </si>
  <si>
    <r>
      <t>98年</t>
    </r>
    <r>
      <rPr>
        <sz val="12"/>
        <rFont val="細明體"/>
        <family val="3"/>
        <charset val="136"/>
      </rPr>
      <t/>
    </r>
  </si>
  <si>
    <r>
      <t>99年</t>
    </r>
    <r>
      <rPr>
        <sz val="12"/>
        <rFont val="細明體"/>
        <family val="3"/>
        <charset val="136"/>
      </rPr>
      <t/>
    </r>
  </si>
  <si>
    <r>
      <t>100</t>
    </r>
    <r>
      <rPr>
        <sz val="10"/>
        <rFont val="細明體"/>
        <family val="3"/>
        <charset val="136"/>
      </rPr>
      <t>年底</t>
    </r>
    <phoneticPr fontId="9" type="noConversion"/>
  </si>
  <si>
    <t>100年底</t>
    <phoneticPr fontId="9" type="noConversion"/>
  </si>
  <si>
    <r>
      <t>99</t>
    </r>
    <r>
      <rPr>
        <sz val="10"/>
        <rFont val="華康中黑體"/>
        <family val="3"/>
        <charset val="136"/>
      </rPr>
      <t>年</t>
    </r>
    <phoneticPr fontId="9" type="noConversion"/>
  </si>
  <si>
    <r>
      <t>100</t>
    </r>
    <r>
      <rPr>
        <sz val="10"/>
        <rFont val="華康中黑體"/>
        <family val="3"/>
        <charset val="136"/>
      </rPr>
      <t>年</t>
    </r>
    <phoneticPr fontId="9" type="noConversion"/>
  </si>
  <si>
    <t>落花生peanuts</t>
    <phoneticPr fontId="9" type="noConversion"/>
  </si>
  <si>
    <t>飼料用玉蜀黍 Feed Corn</t>
    <phoneticPr fontId="9" type="noConversion"/>
  </si>
  <si>
    <t>其他普通作物  Others</t>
    <phoneticPr fontId="9" type="noConversion"/>
  </si>
  <si>
    <t>99年</t>
  </si>
  <si>
    <t>100年</t>
    <phoneticPr fontId="9" type="noConversion"/>
  </si>
  <si>
    <t>食用玉蜀黍 Food Corn</t>
    <phoneticPr fontId="9" type="noConversion"/>
  </si>
  <si>
    <t>表４－４、農產品生產量及收穫面積（續三）</t>
    <phoneticPr fontId="9" type="noConversion"/>
  </si>
  <si>
    <t>表４－４、農產品生產量及收穫面積(續一)</t>
    <phoneticPr fontId="9" type="noConversion"/>
  </si>
  <si>
    <t>100年</t>
    <phoneticPr fontId="9" type="noConversion"/>
  </si>
  <si>
    <t>油菜</t>
    <phoneticPr fontId="9" type="noConversion"/>
  </si>
  <si>
    <t>太陽麻</t>
    <phoneticPr fontId="9" type="noConversion"/>
  </si>
  <si>
    <t>西瓜Watermelons</t>
    <phoneticPr fontId="9" type="noConversion"/>
  </si>
  <si>
    <t>薑ginger</t>
    <phoneticPr fontId="9" type="noConversion"/>
  </si>
  <si>
    <t>南瓜</t>
    <phoneticPr fontId="9" type="noConversion"/>
  </si>
  <si>
    <t>冬瓜white gourd</t>
    <phoneticPr fontId="9" type="noConversion"/>
  </si>
  <si>
    <t>其他蔬菜</t>
    <phoneticPr fontId="9" type="noConversion"/>
  </si>
  <si>
    <t>100年</t>
    <phoneticPr fontId="9" type="noConversion"/>
  </si>
  <si>
    <t>４－４、Production and Harvested Area of Crop Products(cont.1)</t>
    <phoneticPr fontId="9" type="noConversion"/>
  </si>
  <si>
    <t>表４－４、農產品生產量及收穫面積(續二)</t>
    <phoneticPr fontId="9" type="noConversion"/>
  </si>
  <si>
    <t>表４－４、Production and Harvested Area of Crop Products(Cont.2)</t>
    <phoneticPr fontId="9" type="noConversion"/>
  </si>
  <si>
    <r>
      <t>94年</t>
    </r>
    <r>
      <rPr>
        <sz val="9"/>
        <rFont val="華康中黑體"/>
        <family val="3"/>
        <charset val="136"/>
      </rPr>
      <t/>
    </r>
  </si>
  <si>
    <r>
      <t>95年</t>
    </r>
    <r>
      <rPr>
        <sz val="9"/>
        <rFont val="華康中黑體"/>
        <family val="3"/>
        <charset val="136"/>
      </rPr>
      <t/>
    </r>
  </si>
  <si>
    <r>
      <t>96年</t>
    </r>
    <r>
      <rPr>
        <sz val="9"/>
        <rFont val="華康中黑體"/>
        <family val="3"/>
        <charset val="136"/>
      </rPr>
      <t/>
    </r>
  </si>
  <si>
    <r>
      <t>97年</t>
    </r>
    <r>
      <rPr>
        <sz val="9"/>
        <rFont val="華康中黑體"/>
        <family val="3"/>
        <charset val="136"/>
      </rPr>
      <t/>
    </r>
  </si>
  <si>
    <r>
      <t>98年</t>
    </r>
    <r>
      <rPr>
        <sz val="9"/>
        <rFont val="華康中黑體"/>
        <family val="3"/>
        <charset val="136"/>
      </rPr>
      <t/>
    </r>
  </si>
  <si>
    <r>
      <t>99年</t>
    </r>
    <r>
      <rPr>
        <sz val="9"/>
        <rFont val="華康中黑體"/>
        <family val="3"/>
        <charset val="136"/>
      </rPr>
      <t/>
    </r>
  </si>
  <si>
    <r>
      <t>100年</t>
    </r>
    <r>
      <rPr>
        <sz val="9"/>
        <rFont val="華康中黑體"/>
        <family val="3"/>
        <charset val="136"/>
      </rPr>
      <t/>
    </r>
  </si>
  <si>
    <r>
      <t>４－４、</t>
    </r>
    <r>
      <rPr>
        <sz val="12"/>
        <rFont val="Times New Roman"/>
        <family val="1"/>
      </rPr>
      <t>Production and Harvested Area of Crop Products(Cont 4</t>
    </r>
    <r>
      <rPr>
        <sz val="12"/>
        <rFont val="標楷體"/>
        <family val="4"/>
        <charset val="136"/>
      </rPr>
      <t>）</t>
    </r>
    <phoneticPr fontId="9" type="noConversion"/>
  </si>
  <si>
    <t>表４－４、農產品生產量及收穫面積（續六）</t>
    <phoneticPr fontId="9" type="noConversion"/>
  </si>
  <si>
    <r>
      <t>４－４、</t>
    </r>
    <r>
      <rPr>
        <sz val="12"/>
        <rFont val="Times New Roman"/>
        <family val="1"/>
      </rPr>
      <t>Production and Harvested Area of Crop Products(Cont6</t>
    </r>
    <r>
      <rPr>
        <sz val="12"/>
        <rFont val="標楷體"/>
        <family val="4"/>
        <charset val="136"/>
      </rPr>
      <t>）</t>
    </r>
    <phoneticPr fontId="9" type="noConversion"/>
  </si>
  <si>
    <r>
      <t>100年底</t>
    </r>
    <r>
      <rPr>
        <sz val="9"/>
        <rFont val="細明體"/>
        <family val="3"/>
        <charset val="136"/>
      </rPr>
      <t/>
    </r>
  </si>
  <si>
    <t>100年底</t>
  </si>
  <si>
    <r>
      <t>100</t>
    </r>
    <r>
      <rPr>
        <sz val="12"/>
        <rFont val="細明體"/>
        <family val="3"/>
        <charset val="136"/>
      </rPr>
      <t>年</t>
    </r>
    <phoneticPr fontId="13" type="noConversion"/>
  </si>
  <si>
    <r>
      <t>101</t>
    </r>
    <r>
      <rPr>
        <sz val="10"/>
        <rFont val="華康中黑體"/>
        <family val="3"/>
        <charset val="136"/>
      </rPr>
      <t>年</t>
    </r>
    <phoneticPr fontId="9" type="noConversion"/>
  </si>
  <si>
    <t>101年</t>
  </si>
  <si>
    <r>
      <t>收穫量</t>
    </r>
    <r>
      <rPr>
        <sz val="9"/>
        <rFont val="Times New Roman"/>
        <family val="1"/>
      </rPr>
      <t xml:space="preserve">      Production    </t>
    </r>
    <phoneticPr fontId="9" type="noConversion"/>
  </si>
  <si>
    <t>100年</t>
  </si>
  <si>
    <t>101年</t>
    <phoneticPr fontId="9" type="noConversion"/>
  </si>
  <si>
    <r>
      <t>101</t>
    </r>
    <r>
      <rPr>
        <sz val="9"/>
        <rFont val="細明體"/>
        <family val="3"/>
        <charset val="136"/>
      </rPr>
      <t>年底</t>
    </r>
    <phoneticPr fontId="9" type="noConversion"/>
  </si>
  <si>
    <t>101年底</t>
    <phoneticPr fontId="13" type="noConversion"/>
  </si>
  <si>
    <r>
      <t>101</t>
    </r>
    <r>
      <rPr>
        <sz val="12"/>
        <rFont val="細明體"/>
        <family val="3"/>
        <charset val="136"/>
      </rPr>
      <t>年</t>
    </r>
    <phoneticPr fontId="13" type="noConversion"/>
  </si>
  <si>
    <t>...</t>
  </si>
  <si>
    <t>102年底</t>
  </si>
  <si>
    <r>
      <t>102</t>
    </r>
    <r>
      <rPr>
        <sz val="10"/>
        <rFont val="華康中黑體"/>
        <family val="3"/>
        <charset val="136"/>
      </rPr>
      <t>年</t>
    </r>
    <phoneticPr fontId="9" type="noConversion"/>
  </si>
  <si>
    <t>102年</t>
  </si>
  <si>
    <r>
      <t>102年</t>
    </r>
    <r>
      <rPr>
        <sz val="9"/>
        <rFont val="華康中黑體"/>
        <family val="3"/>
        <charset val="136"/>
      </rPr>
      <t/>
    </r>
  </si>
  <si>
    <r>
      <t>102年底</t>
    </r>
    <r>
      <rPr>
        <sz val="9"/>
        <rFont val="細明體"/>
        <family val="3"/>
        <charset val="136"/>
      </rPr>
      <t/>
    </r>
  </si>
  <si>
    <r>
      <t>102</t>
    </r>
    <r>
      <rPr>
        <sz val="12"/>
        <rFont val="細明體"/>
        <family val="3"/>
        <charset val="136"/>
      </rPr>
      <t>年</t>
    </r>
    <phoneticPr fontId="13" type="noConversion"/>
  </si>
  <si>
    <t>103年底</t>
  </si>
  <si>
    <r>
      <t>103</t>
    </r>
    <r>
      <rPr>
        <sz val="10"/>
        <rFont val="華康中黑體"/>
        <family val="3"/>
        <charset val="136"/>
      </rPr>
      <t>年</t>
    </r>
    <phoneticPr fontId="9" type="noConversion"/>
  </si>
  <si>
    <t>103年</t>
  </si>
  <si>
    <r>
      <t>103年底</t>
    </r>
    <r>
      <rPr>
        <sz val="9"/>
        <rFont val="細明體"/>
        <family val="3"/>
        <charset val="136"/>
      </rPr>
      <t/>
    </r>
  </si>
  <si>
    <t>101年底</t>
  </si>
  <si>
    <t>資料來源：農委會中部辦公室  2225-04-01-1。註：農委會100年起無提供鄉鎮資料</t>
    <phoneticPr fontId="9" type="noConversion"/>
  </si>
  <si>
    <t xml:space="preserve">資料來源：本鄉農業課  </t>
    <phoneticPr fontId="9" type="noConversion"/>
  </si>
  <si>
    <r>
      <t>103</t>
    </r>
    <r>
      <rPr>
        <sz val="12"/>
        <rFont val="細明體"/>
        <family val="3"/>
        <charset val="136"/>
      </rPr>
      <t>年</t>
    </r>
    <phoneticPr fontId="13" type="noConversion"/>
  </si>
  <si>
    <r>
      <t>102</t>
    </r>
    <r>
      <rPr>
        <sz val="12"/>
        <rFont val="細明體"/>
        <family val="3"/>
        <charset val="136"/>
      </rPr>
      <t>年</t>
    </r>
    <phoneticPr fontId="13" type="noConversion"/>
  </si>
  <si>
    <t>資料來源：本鄉農業觀光課</t>
    <phoneticPr fontId="9" type="noConversion"/>
  </si>
  <si>
    <t xml:space="preserve">資料來源：本鄉農業觀光課  </t>
    <phoneticPr fontId="9" type="noConversion"/>
  </si>
  <si>
    <t xml:space="preserve">資料來源：本鄉農業觀光課 </t>
    <phoneticPr fontId="9" type="noConversion"/>
  </si>
  <si>
    <t xml:space="preserve">資料來源：縣府農業處報表2243-01-01-2  </t>
    <phoneticPr fontId="9" type="noConversion"/>
  </si>
  <si>
    <t xml:space="preserve">資料來源：縣府農業處報表2243-03-01-2  </t>
    <phoneticPr fontId="9" type="noConversion"/>
  </si>
  <si>
    <r>
      <t>104</t>
    </r>
    <r>
      <rPr>
        <sz val="10"/>
        <rFont val="細明體"/>
        <family val="3"/>
        <charset val="136"/>
      </rPr>
      <t>年底</t>
    </r>
    <phoneticPr fontId="9" type="noConversion"/>
  </si>
  <si>
    <t>104年底</t>
  </si>
  <si>
    <r>
      <t>104年</t>
    </r>
    <r>
      <rPr>
        <sz val="10"/>
        <rFont val="華康中黑體"/>
        <family val="3"/>
        <charset val="136"/>
      </rPr>
      <t/>
    </r>
  </si>
  <si>
    <t>104年</t>
  </si>
  <si>
    <t>香水茅</t>
    <phoneticPr fontId="9" type="noConversion"/>
  </si>
  <si>
    <t>104年</t>
    <phoneticPr fontId="9" type="noConversion"/>
  </si>
  <si>
    <r>
      <t>104年</t>
    </r>
    <r>
      <rPr>
        <sz val="9"/>
        <rFont val="華康中黑體"/>
        <family val="3"/>
        <charset val="136"/>
      </rPr>
      <t/>
    </r>
  </si>
  <si>
    <r>
      <t>104年</t>
    </r>
    <r>
      <rPr>
        <sz val="12"/>
        <rFont val="細明體"/>
        <family val="3"/>
        <charset val="136"/>
      </rPr>
      <t/>
    </r>
  </si>
  <si>
    <r>
      <t>105</t>
    </r>
    <r>
      <rPr>
        <sz val="10"/>
        <rFont val="細明體"/>
        <family val="3"/>
        <charset val="136"/>
      </rPr>
      <t>年底</t>
    </r>
    <phoneticPr fontId="9" type="noConversion"/>
  </si>
  <si>
    <r>
      <t>105</t>
    </r>
    <r>
      <rPr>
        <sz val="10"/>
        <rFont val="細明體"/>
        <family val="3"/>
        <charset val="136"/>
      </rPr>
      <t>年</t>
    </r>
    <phoneticPr fontId="9" type="noConversion"/>
  </si>
  <si>
    <r>
      <t>105</t>
    </r>
    <r>
      <rPr>
        <sz val="9"/>
        <rFont val="細明體"/>
        <family val="3"/>
        <charset val="136"/>
      </rPr>
      <t>年</t>
    </r>
    <phoneticPr fontId="9" type="noConversion"/>
  </si>
  <si>
    <t>105年</t>
    <phoneticPr fontId="9" type="noConversion"/>
  </si>
  <si>
    <r>
      <t>102年底</t>
    </r>
    <r>
      <rPr>
        <sz val="9"/>
        <rFont val="細明體"/>
        <family val="3"/>
        <charset val="136"/>
      </rPr>
      <t/>
    </r>
    <phoneticPr fontId="9" type="noConversion"/>
  </si>
  <si>
    <r>
      <t>104年底</t>
    </r>
    <r>
      <rPr>
        <sz val="9"/>
        <rFont val="細明體"/>
        <family val="3"/>
        <charset val="136"/>
      </rPr>
      <t/>
    </r>
    <phoneticPr fontId="9" type="noConversion"/>
  </si>
  <si>
    <r>
      <t>105</t>
    </r>
    <r>
      <rPr>
        <sz val="9"/>
        <rFont val="細明體"/>
        <family val="3"/>
        <charset val="136"/>
      </rPr>
      <t>年底</t>
    </r>
    <phoneticPr fontId="9" type="noConversion"/>
  </si>
  <si>
    <t>103年底</t>
    <phoneticPr fontId="13" type="noConversion"/>
  </si>
  <si>
    <t>105年底</t>
    <phoneticPr fontId="13" type="noConversion"/>
  </si>
  <si>
    <t>102年底</t>
    <phoneticPr fontId="13" type="noConversion"/>
  </si>
  <si>
    <t>104年底</t>
    <phoneticPr fontId="13" type="noConversion"/>
  </si>
  <si>
    <r>
      <t>105</t>
    </r>
    <r>
      <rPr>
        <sz val="12"/>
        <rFont val="細明體"/>
        <family val="3"/>
        <charset val="136"/>
      </rPr>
      <t>年</t>
    </r>
    <phoneticPr fontId="13" type="noConversion"/>
  </si>
  <si>
    <r>
      <t>105</t>
    </r>
    <r>
      <rPr>
        <sz val="12"/>
        <rFont val="細明體"/>
        <family val="3"/>
        <charset val="136"/>
      </rPr>
      <t>年</t>
    </r>
    <phoneticPr fontId="13" type="noConversion"/>
  </si>
  <si>
    <r>
      <t>106</t>
    </r>
    <r>
      <rPr>
        <sz val="10"/>
        <rFont val="細明體"/>
        <family val="3"/>
        <charset val="136"/>
      </rPr>
      <t>年</t>
    </r>
    <r>
      <rPr>
        <sz val="10"/>
        <rFont val="華康中黑體"/>
        <family val="3"/>
        <charset val="136"/>
      </rPr>
      <t/>
    </r>
    <phoneticPr fontId="9" type="noConversion"/>
  </si>
  <si>
    <t>102年</t>
    <phoneticPr fontId="9" type="noConversion"/>
  </si>
  <si>
    <t>103年</t>
    <phoneticPr fontId="9" type="noConversion"/>
  </si>
  <si>
    <t>105年</t>
    <phoneticPr fontId="9" type="noConversion"/>
  </si>
  <si>
    <t>106年</t>
    <phoneticPr fontId="9" type="noConversion"/>
  </si>
  <si>
    <r>
      <t>106</t>
    </r>
    <r>
      <rPr>
        <sz val="9"/>
        <rFont val="細明體"/>
        <family val="3"/>
        <charset val="136"/>
      </rPr>
      <t>年</t>
    </r>
    <phoneticPr fontId="9" type="noConversion"/>
  </si>
  <si>
    <t>104年</t>
    <phoneticPr fontId="9" type="noConversion"/>
  </si>
  <si>
    <t>106年</t>
    <phoneticPr fontId="9" type="noConversion"/>
  </si>
  <si>
    <t>106年</t>
    <phoneticPr fontId="9" type="noConversion"/>
  </si>
  <si>
    <t>101年</t>
    <phoneticPr fontId="9" type="noConversion"/>
  </si>
  <si>
    <t>106年</t>
    <phoneticPr fontId="9" type="noConversion"/>
  </si>
  <si>
    <r>
      <t>106</t>
    </r>
    <r>
      <rPr>
        <sz val="9"/>
        <rFont val="細明體"/>
        <family val="3"/>
        <charset val="136"/>
      </rPr>
      <t>年底</t>
    </r>
    <phoneticPr fontId="9" type="noConversion"/>
  </si>
  <si>
    <t>106年底</t>
    <phoneticPr fontId="13" type="noConversion"/>
  </si>
  <si>
    <r>
      <t>103</t>
    </r>
    <r>
      <rPr>
        <sz val="12"/>
        <rFont val="細明體"/>
        <family val="3"/>
        <charset val="136"/>
      </rPr>
      <t>年底</t>
    </r>
    <phoneticPr fontId="13" type="noConversion"/>
  </si>
  <si>
    <r>
      <t>106</t>
    </r>
    <r>
      <rPr>
        <sz val="12"/>
        <rFont val="細明體"/>
        <family val="3"/>
        <charset val="136"/>
      </rPr>
      <t>年</t>
    </r>
    <phoneticPr fontId="13" type="noConversion"/>
  </si>
  <si>
    <r>
      <t>106</t>
    </r>
    <r>
      <rPr>
        <sz val="12"/>
        <rFont val="細明體"/>
        <family val="3"/>
        <charset val="136"/>
      </rPr>
      <t>年</t>
    </r>
    <phoneticPr fontId="13" type="noConversion"/>
  </si>
  <si>
    <r>
      <t xml:space="preserve">年底及鄉鎮市別
</t>
    </r>
    <r>
      <rPr>
        <sz val="8"/>
        <rFont val="Times New Roman"/>
        <family val="1"/>
      </rPr>
      <t>End of Year &amp; District</t>
    </r>
    <phoneticPr fontId="9" type="noConversion"/>
  </si>
  <si>
    <r>
      <t xml:space="preserve">總計
</t>
    </r>
    <r>
      <rPr>
        <sz val="8"/>
        <rFont val="Times New Roman"/>
        <family val="1"/>
      </rPr>
      <t>Grand Total</t>
    </r>
    <phoneticPr fontId="9" type="noConversion"/>
  </si>
  <si>
    <t>耕作地　　　　</t>
    <phoneticPr fontId="9" type="noConversion"/>
  </si>
  <si>
    <t>Cultivated Land</t>
    <phoneticPr fontId="9" type="noConversion"/>
  </si>
  <si>
    <r>
      <t xml:space="preserve">長期休閒地
</t>
    </r>
    <r>
      <rPr>
        <sz val="8"/>
        <rFont val="新細明體"/>
        <family val="1"/>
        <charset val="136"/>
      </rPr>
      <t>Fallow</t>
    </r>
    <phoneticPr fontId="9" type="noConversion"/>
  </si>
  <si>
    <r>
      <t xml:space="preserve">耕作地佔農耕土地總面積％
</t>
    </r>
    <r>
      <rPr>
        <sz val="8"/>
        <color theme="1"/>
        <rFont val="Times New Roman"/>
        <family val="1"/>
      </rPr>
      <t>Cultivated Land Rate</t>
    </r>
    <phoneticPr fontId="9" type="noConversion"/>
  </si>
  <si>
    <r>
      <t xml:space="preserve">合計
</t>
    </r>
    <r>
      <rPr>
        <sz val="8"/>
        <rFont val="Times New Roman"/>
        <family val="1"/>
      </rPr>
      <t>Total</t>
    </r>
    <phoneticPr fontId="9" type="noConversion"/>
  </si>
  <si>
    <t>短期耕作地</t>
    <phoneticPr fontId="9" type="noConversion"/>
  </si>
  <si>
    <t xml:space="preserve">Short-Term Cropland         </t>
    <phoneticPr fontId="9" type="noConversion"/>
  </si>
  <si>
    <r>
      <t xml:space="preserve">長期耕作地
</t>
    </r>
    <r>
      <rPr>
        <sz val="8"/>
        <rFont val="細明體"/>
        <family val="3"/>
        <charset val="136"/>
      </rPr>
      <t>Permanent  Cropland</t>
    </r>
    <phoneticPr fontId="47" type="noConversion"/>
  </si>
  <si>
    <r>
      <t xml:space="preserve">小計
</t>
    </r>
    <r>
      <rPr>
        <sz val="8"/>
        <rFont val="Times New Roman"/>
        <family val="1"/>
      </rPr>
      <t>Sub-Total</t>
    </r>
    <phoneticPr fontId="47" type="noConversion"/>
  </si>
  <si>
    <r>
      <t xml:space="preserve">水稻
</t>
    </r>
    <r>
      <rPr>
        <sz val="8"/>
        <rFont val="Times New Roman"/>
        <family val="1"/>
      </rPr>
      <t>Rice</t>
    </r>
    <phoneticPr fontId="9" type="noConversion"/>
  </si>
  <si>
    <r>
      <t>水稻以外之短期作</t>
    </r>
    <r>
      <rPr>
        <sz val="8"/>
        <rFont val="Times New Roman"/>
        <family val="1"/>
      </rPr>
      <t xml:space="preserve">
</t>
    </r>
    <r>
      <rPr>
        <sz val="8"/>
        <rFont val="新細明體"/>
        <family val="1"/>
        <charset val="136"/>
      </rPr>
      <t>Temporary Crops, Excluding Rice</t>
    </r>
    <phoneticPr fontId="9" type="noConversion"/>
  </si>
  <si>
    <r>
      <t xml:space="preserve">短期休閒
</t>
    </r>
    <r>
      <rPr>
        <sz val="8"/>
        <rFont val="Times New Roman"/>
        <family val="1"/>
      </rPr>
      <t>Short-term Fallow</t>
    </r>
    <phoneticPr fontId="47" type="noConversion"/>
  </si>
  <si>
    <t>表 4-1 耕地面積</t>
    <phoneticPr fontId="9" type="noConversion"/>
  </si>
  <si>
    <t>Table 4-1 Cultivated Land Area</t>
  </si>
  <si>
    <r>
      <t>106</t>
    </r>
    <r>
      <rPr>
        <sz val="10"/>
        <rFont val="細明體"/>
        <family val="3"/>
        <charset val="136"/>
      </rPr>
      <t>年底</t>
    </r>
    <phoneticPr fontId="9" type="noConversion"/>
  </si>
  <si>
    <r>
      <t>107年底</t>
    </r>
    <r>
      <rPr>
        <sz val="10"/>
        <rFont val="細明體"/>
        <family val="3"/>
        <charset val="136"/>
      </rPr>
      <t/>
    </r>
  </si>
  <si>
    <r>
      <t>107年</t>
    </r>
    <r>
      <rPr>
        <sz val="10"/>
        <rFont val="華康中黑體"/>
        <family val="3"/>
        <charset val="136"/>
      </rPr>
      <t/>
    </r>
  </si>
  <si>
    <t>107年</t>
  </si>
  <si>
    <r>
      <t>107年</t>
    </r>
    <r>
      <rPr>
        <sz val="9"/>
        <rFont val="細明體"/>
        <family val="3"/>
        <charset val="136"/>
      </rPr>
      <t/>
    </r>
  </si>
  <si>
    <r>
      <t>107年</t>
    </r>
    <r>
      <rPr>
        <sz val="9"/>
        <rFont val="華康中黑體"/>
        <family val="3"/>
        <charset val="136"/>
      </rPr>
      <t/>
    </r>
  </si>
  <si>
    <r>
      <t>107年底</t>
    </r>
    <r>
      <rPr>
        <sz val="9"/>
        <rFont val="細明體"/>
        <family val="3"/>
        <charset val="136"/>
      </rPr>
      <t/>
    </r>
  </si>
  <si>
    <t>107年底</t>
  </si>
  <si>
    <r>
      <t>107</t>
    </r>
    <r>
      <rPr>
        <sz val="12"/>
        <rFont val="細明體"/>
        <family val="3"/>
        <charset val="136"/>
      </rPr>
      <t>年</t>
    </r>
    <phoneticPr fontId="13" type="noConversion"/>
  </si>
  <si>
    <r>
      <t>94</t>
    </r>
    <r>
      <rPr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</si>
  <si>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r>
      <t>95</t>
    </r>
    <r>
      <rPr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</si>
  <si>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97</t>
    </r>
    <r>
      <rPr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</si>
  <si>
    <t>105年</t>
    <phoneticPr fontId="9" type="noConversion"/>
  </si>
  <si>
    <r>
      <t>101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</si>
  <si>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103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</si>
  <si>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106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</si>
  <si>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rPr>
        <b/>
        <sz val="10"/>
        <rFont val="華康中黑體"/>
        <family val="3"/>
        <charset val="136"/>
      </rPr>
      <t>資料來源：本鄉農業觀光課</t>
    </r>
    <r>
      <rPr>
        <b/>
        <sz val="10"/>
        <rFont val="Times New Roman"/>
        <family val="1"/>
      </rPr>
      <t xml:space="preserve">  </t>
    </r>
    <phoneticPr fontId="9" type="noConversion"/>
  </si>
  <si>
    <r>
      <rPr>
        <b/>
        <sz val="10"/>
        <rFont val="華康中黑體"/>
        <family val="3"/>
        <charset val="136"/>
      </rPr>
      <t>說明：依鄉鎮市農產品特色填列。</t>
    </r>
    <phoneticPr fontId="9" type="noConversion"/>
  </si>
  <si>
    <r>
      <t>108年底</t>
    </r>
    <r>
      <rPr>
        <sz val="10"/>
        <rFont val="細明體"/>
        <family val="3"/>
        <charset val="136"/>
      </rPr>
      <t/>
    </r>
    <phoneticPr fontId="13" type="noConversion"/>
  </si>
  <si>
    <t>108年</t>
    <phoneticPr fontId="9" type="noConversion"/>
  </si>
  <si>
    <t>108年</t>
    <phoneticPr fontId="9" type="noConversion"/>
  </si>
  <si>
    <r>
      <t>108</t>
    </r>
    <r>
      <rPr>
        <sz val="9"/>
        <rFont val="細明體"/>
        <family val="3"/>
        <charset val="136"/>
      </rPr>
      <t>年</t>
    </r>
    <phoneticPr fontId="9" type="noConversion"/>
  </si>
  <si>
    <t>108年</t>
    <phoneticPr fontId="9" type="noConversion"/>
  </si>
  <si>
    <t>107年</t>
    <phoneticPr fontId="9" type="noConversion"/>
  </si>
  <si>
    <t>108年</t>
    <phoneticPr fontId="9" type="noConversion"/>
  </si>
  <si>
    <t>108年</t>
    <phoneticPr fontId="9" type="noConversion"/>
  </si>
  <si>
    <r>
      <t>108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</si>
  <si>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108</t>
    </r>
    <r>
      <rPr>
        <b/>
        <sz val="10"/>
        <rFont val="細明體"/>
        <family val="3"/>
        <charset val="136"/>
      </rPr>
      <t>年</t>
    </r>
    <r>
      <rPr>
        <sz val="9"/>
        <rFont val="華康中黑體"/>
        <family val="3"/>
        <charset val="136"/>
      </rPr>
      <t/>
    </r>
    <phoneticPr fontId="9" type="noConversion"/>
  </si>
  <si>
    <r>
      <t>108</t>
    </r>
    <r>
      <rPr>
        <sz val="9"/>
        <rFont val="細明體"/>
        <family val="3"/>
        <charset val="136"/>
      </rPr>
      <t>年底</t>
    </r>
    <phoneticPr fontId="9" type="noConversion"/>
  </si>
  <si>
    <r>
      <t>108</t>
    </r>
    <r>
      <rPr>
        <sz val="9"/>
        <rFont val="細明體"/>
        <family val="3"/>
        <charset val="136"/>
      </rPr>
      <t>年底</t>
    </r>
    <phoneticPr fontId="9" type="noConversion"/>
  </si>
  <si>
    <t>108年底</t>
    <phoneticPr fontId="13" type="noConversion"/>
  </si>
  <si>
    <t>-</t>
  </si>
  <si>
    <t>108年底</t>
    <phoneticPr fontId="13" type="noConversion"/>
  </si>
  <si>
    <t>108年底</t>
    <phoneticPr fontId="13" type="noConversion"/>
  </si>
  <si>
    <r>
      <t>108</t>
    </r>
    <r>
      <rPr>
        <sz val="12"/>
        <rFont val="細明體"/>
        <family val="3"/>
        <charset val="136"/>
      </rPr>
      <t>年</t>
    </r>
    <phoneticPr fontId="13" type="noConversion"/>
  </si>
  <si>
    <r>
      <t>108</t>
    </r>
    <r>
      <rPr>
        <sz val="12"/>
        <rFont val="細明體"/>
        <family val="3"/>
        <charset val="136"/>
      </rPr>
      <t>年</t>
    </r>
    <phoneticPr fontId="13" type="noConversion"/>
  </si>
  <si>
    <r>
      <t>107</t>
    </r>
    <r>
      <rPr>
        <sz val="12"/>
        <rFont val="細明體"/>
        <family val="3"/>
        <charset val="136"/>
      </rPr>
      <t>年</t>
    </r>
    <phoneticPr fontId="13" type="noConversion"/>
  </si>
  <si>
    <r>
      <t>108</t>
    </r>
    <r>
      <rPr>
        <sz val="12"/>
        <rFont val="細明體"/>
        <family val="3"/>
        <charset val="136"/>
      </rPr>
      <t>年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</si>
</sst>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43" formatCode="_-* #,##0.00_-;\-* #,##0.00_-;_-* &quot;-&quot;??_-;_-@_-"/>
    <numFmt numFmtId="176" formatCode="_(* #,##0.00_);_(* \(#,##0.00\);_(* &quot;-&quot;??_);_(@_)"/>
    <numFmt numFmtId="177" formatCode="#,##0.00_);[Red]\(#,##0.00\)"/>
    <numFmt numFmtId="178" formatCode="#,##0_);\(#,##0\)"/>
    <numFmt numFmtId="179" formatCode="#,##0;[Red]#,##0"/>
    <numFmt numFmtId="180" formatCode="0.00_);[Red]\(0.00\)"/>
    <numFmt numFmtId="181" formatCode="_-* #,##0.00_-;\-* #,##0.00_-;_-* &quot;-&quot;_-;_-@_-"/>
    <numFmt numFmtId="182" formatCode="#,##0.00_ "/>
    <numFmt numFmtId="183" formatCode="_(* #,##0_);_(* \(#,##0\);_(* &quot;-&quot;??_);_(@_)"/>
    <numFmt numFmtId="184" formatCode="#,##0.00_);\(#,##0.00\)"/>
    <numFmt numFmtId="185" formatCode="0_);[Red]\(0\)"/>
    <numFmt numFmtId="186" formatCode="#,##0_);[Red]\(#,##0\)"/>
  </numFmts>
  <fonts count="54"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16"/>
      <name val="華康中黑體"/>
      <family val="3"/>
      <charset val="136"/>
    </font>
    <font>
      <sz val="9"/>
      <name val="華康中黑體"/>
      <family val="3"/>
      <charset val="136"/>
    </font>
    <font>
      <sz val="11"/>
      <name val="華康中黑體"/>
      <family val="3"/>
      <charset val="136"/>
    </font>
    <font>
      <sz val="12"/>
      <name val="華康中黑體"/>
      <family val="3"/>
      <charset val="136"/>
    </font>
    <font>
      <b/>
      <sz val="9"/>
      <name val="Times New Roman"/>
      <family val="1"/>
    </font>
    <font>
      <sz val="9"/>
      <name val="新細明體"/>
      <family val="1"/>
      <charset val="136"/>
    </font>
    <font>
      <sz val="8"/>
      <name val="Times New Roman"/>
      <family val="1"/>
    </font>
    <font>
      <sz val="10"/>
      <name val="Times New Roman"/>
      <family val="1"/>
    </font>
    <font>
      <sz val="10"/>
      <name val="華康中黑體"/>
      <family val="3"/>
      <charset val="136"/>
    </font>
    <font>
      <sz val="9"/>
      <name val="細明體"/>
      <family val="3"/>
      <charset val="136"/>
    </font>
    <font>
      <sz val="16"/>
      <color indexed="8"/>
      <name val="華康中黑體"/>
      <family val="3"/>
      <charset val="136"/>
    </font>
    <font>
      <sz val="16"/>
      <name val="Times New Roman"/>
      <family val="1"/>
    </font>
    <font>
      <sz val="12"/>
      <name val="細明體"/>
      <family val="3"/>
      <charset val="136"/>
    </font>
    <font>
      <sz val="12"/>
      <name val="標楷體"/>
      <family val="4"/>
      <charset val="136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標楷體"/>
      <family val="4"/>
      <charset val="136"/>
    </font>
    <font>
      <sz val="16"/>
      <name val="標楷體"/>
      <family val="4"/>
      <charset val="136"/>
    </font>
    <font>
      <sz val="10"/>
      <color indexed="8"/>
      <name val="Times New Roman"/>
      <family val="1"/>
    </font>
    <font>
      <sz val="11"/>
      <name val="標楷體"/>
      <family val="4"/>
      <charset val="136"/>
    </font>
    <font>
      <sz val="11"/>
      <name val="Times New Roman"/>
      <family val="1"/>
    </font>
    <font>
      <sz val="7"/>
      <name val="標楷體"/>
      <family val="4"/>
      <charset val="136"/>
    </font>
    <font>
      <sz val="14"/>
      <name val="標楷體"/>
      <family val="4"/>
      <charset val="136"/>
    </font>
    <font>
      <sz val="14"/>
      <name val="Times New Roman"/>
      <family val="1"/>
    </font>
    <font>
      <sz val="8"/>
      <name val="標楷體"/>
      <family val="4"/>
      <charset val="136"/>
    </font>
    <font>
      <sz val="7.5"/>
      <name val="標楷體"/>
      <family val="4"/>
      <charset val="136"/>
    </font>
    <font>
      <sz val="7.5"/>
      <name val="Times New Roman"/>
      <family val="1"/>
    </font>
    <font>
      <sz val="10"/>
      <name val="標楷體"/>
      <family val="4"/>
      <charset val="136"/>
    </font>
    <font>
      <sz val="16"/>
      <color indexed="8"/>
      <name val="標楷體"/>
      <family val="4"/>
      <charset val="136"/>
    </font>
    <font>
      <sz val="8"/>
      <name val="華康中黑體"/>
      <family val="3"/>
      <charset val="136"/>
    </font>
    <font>
      <sz val="6"/>
      <name val="Times New Roman"/>
      <family val="1"/>
    </font>
    <font>
      <sz val="10"/>
      <name val="細明體"/>
      <family val="3"/>
      <charset val="136"/>
    </font>
    <font>
      <b/>
      <sz val="7.2"/>
      <name val="Times New Roman"/>
      <family val="1"/>
    </font>
    <font>
      <i/>
      <sz val="9"/>
      <name val="華康中黑體"/>
      <family val="3"/>
      <charset val="136"/>
    </font>
    <font>
      <sz val="9"/>
      <name val="Batang"/>
      <family val="1"/>
      <charset val="129"/>
    </font>
    <font>
      <b/>
      <sz val="9"/>
      <color rgb="FFFF0000"/>
      <name val="Times New Roman"/>
      <family val="1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0"/>
      <name val="新細明體"/>
      <family val="1"/>
      <charset val="136"/>
    </font>
    <font>
      <sz val="8"/>
      <color theme="1"/>
      <name val="Times New Roman"/>
      <family val="1"/>
    </font>
    <font>
      <sz val="8"/>
      <name val="新細明體"/>
      <family val="1"/>
      <charset val="136"/>
    </font>
    <font>
      <sz val="10"/>
      <color theme="1"/>
      <name val="新細明體"/>
      <family val="1"/>
      <charset val="136"/>
      <scheme val="minor"/>
    </font>
    <font>
      <sz val="8"/>
      <name val="細明體"/>
      <family val="3"/>
      <charset val="136"/>
    </font>
    <font>
      <sz val="9"/>
      <name val="新細明體"/>
      <family val="3"/>
      <charset val="136"/>
      <scheme val="minor"/>
    </font>
    <font>
      <b/>
      <sz val="14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4"/>
      <name val="Times New Roman"/>
      <family val="1"/>
    </font>
    <font>
      <b/>
      <sz val="10"/>
      <name val="新細明體"/>
      <family val="1"/>
      <charset val="136"/>
      <scheme val="minor"/>
    </font>
    <font>
      <b/>
      <sz val="10"/>
      <name val="華康中黑體"/>
      <family val="3"/>
      <charset val="136"/>
    </font>
    <font>
      <b/>
      <sz val="10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7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41" fillId="0" borderId="0"/>
    <xf numFmtId="43" fontId="41" fillId="0" borderId="0" applyFont="0" applyFill="0" applyBorder="0" applyAlignment="0" applyProtection="0"/>
  </cellStyleXfs>
  <cellXfs count="541">
    <xf numFmtId="0" fontId="0" fillId="0" borderId="0" xfId="0"/>
    <xf numFmtId="4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Continuous" vertical="center"/>
    </xf>
    <xf numFmtId="4" fontId="3" fillId="0" borderId="0" xfId="0" applyNumberFormat="1" applyFont="1" applyAlignment="1"/>
    <xf numFmtId="4" fontId="5" fillId="0" borderId="2" xfId="0" quotePrefix="1" applyNumberFormat="1" applyFont="1" applyBorder="1" applyAlignment="1">
      <alignment horizontal="centerContinuous" vertical="center"/>
    </xf>
    <xf numFmtId="4" fontId="6" fillId="0" borderId="0" xfId="0" quotePrefix="1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5" fillId="0" borderId="0" xfId="0" quotePrefix="1" applyNumberFormat="1" applyFont="1" applyAlignment="1">
      <alignment horizontal="left"/>
    </xf>
    <xf numFmtId="3" fontId="5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3" fontId="5" fillId="0" borderId="0" xfId="0" applyNumberFormat="1" applyFont="1" applyAlignment="1">
      <alignment vertical="center"/>
    </xf>
    <xf numFmtId="3" fontId="5" fillId="0" borderId="4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5" fillId="0" borderId="5" xfId="0" applyNumberFormat="1" applyFont="1" applyBorder="1" applyAlignment="1">
      <alignment horizontal="center" vertical="center"/>
    </xf>
    <xf numFmtId="178" fontId="8" fillId="0" borderId="6" xfId="0" applyNumberFormat="1" applyFont="1" applyBorder="1" applyAlignment="1">
      <alignment horizontal="center" vertical="center"/>
    </xf>
    <xf numFmtId="3" fontId="6" fillId="0" borderId="0" xfId="0" quotePrefix="1" applyNumberFormat="1" applyFont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0" fillId="0" borderId="0" xfId="0" applyNumberFormat="1"/>
    <xf numFmtId="0" fontId="7" fillId="0" borderId="0" xfId="0" applyFont="1"/>
    <xf numFmtId="3" fontId="3" fillId="0" borderId="0" xfId="0" applyNumberFormat="1" applyFont="1" applyAlignment="1"/>
    <xf numFmtId="3" fontId="3" fillId="0" borderId="0" xfId="0" applyNumberFormat="1" applyFont="1" applyBorder="1" applyAlignment="1"/>
    <xf numFmtId="3" fontId="3" fillId="0" borderId="0" xfId="0" applyNumberFormat="1" applyFont="1" applyBorder="1" applyAlignment="1">
      <alignment vertical="center"/>
    </xf>
    <xf numFmtId="177" fontId="5" fillId="0" borderId="0" xfId="0" applyNumberFormat="1" applyFont="1" applyFill="1" applyAlignment="1">
      <alignment vertical="center"/>
    </xf>
    <xf numFmtId="177" fontId="0" fillId="0" borderId="0" xfId="0" applyNumberFormat="1" applyFill="1"/>
    <xf numFmtId="177" fontId="0" fillId="0" borderId="0" xfId="0" applyNumberFormat="1"/>
    <xf numFmtId="43" fontId="10" fillId="0" borderId="0" xfId="0" applyNumberFormat="1" applyFont="1" applyFill="1" applyAlignment="1">
      <alignment horizontal="left" vertical="center"/>
    </xf>
    <xf numFmtId="43" fontId="5" fillId="0" borderId="0" xfId="0" applyNumberFormat="1" applyFont="1" applyFill="1" applyAlignment="1">
      <alignment vertical="center"/>
    </xf>
    <xf numFmtId="43" fontId="5" fillId="0" borderId="6" xfId="0" applyNumberFormat="1" applyFont="1" applyFill="1" applyBorder="1" applyAlignment="1">
      <alignment vertical="center"/>
    </xf>
    <xf numFmtId="43" fontId="5" fillId="0" borderId="7" xfId="0" quotePrefix="1" applyNumberFormat="1" applyFont="1" applyFill="1" applyBorder="1" applyAlignment="1">
      <alignment horizontal="centerContinuous" vertical="center"/>
    </xf>
    <xf numFmtId="43" fontId="12" fillId="0" borderId="0" xfId="0" applyNumberFormat="1" applyFont="1" applyFill="1" applyAlignment="1">
      <alignment horizontal="center" vertical="center"/>
    </xf>
    <xf numFmtId="43" fontId="11" fillId="0" borderId="0" xfId="0" applyNumberFormat="1" applyFont="1" applyFill="1"/>
    <xf numFmtId="43" fontId="0" fillId="0" borderId="0" xfId="0" applyNumberFormat="1" applyFill="1"/>
    <xf numFmtId="43" fontId="5" fillId="0" borderId="0" xfId="0" applyNumberFormat="1" applyFont="1" applyFill="1" applyAlignment="1">
      <alignment horizontal="center" vertical="center"/>
    </xf>
    <xf numFmtId="178" fontId="0" fillId="0" borderId="0" xfId="0" applyNumberFormat="1"/>
    <xf numFmtId="0" fontId="16" fillId="0" borderId="0" xfId="0" applyFont="1"/>
    <xf numFmtId="0" fontId="17" fillId="0" borderId="0" xfId="0" applyFont="1"/>
    <xf numFmtId="177" fontId="18" fillId="0" borderId="0" xfId="0" applyNumberFormat="1" applyFont="1" applyBorder="1" applyAlignment="1">
      <alignment horizontal="center" vertical="center"/>
    </xf>
    <xf numFmtId="41" fontId="18" fillId="0" borderId="0" xfId="0" applyNumberFormat="1" applyFont="1" applyBorder="1" applyAlignment="1">
      <alignment horizontal="center" vertical="center"/>
    </xf>
    <xf numFmtId="177" fontId="18" fillId="0" borderId="0" xfId="0" quotePrefix="1" applyNumberFormat="1" applyFont="1" applyBorder="1" applyAlignment="1">
      <alignment horizontal="center" vertical="center"/>
    </xf>
    <xf numFmtId="178" fontId="19" fillId="0" borderId="0" xfId="0" applyNumberFormat="1" applyFont="1" applyBorder="1" applyAlignment="1">
      <alignment horizontal="center" vertical="center"/>
    </xf>
    <xf numFmtId="41" fontId="19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centerContinuous" vertical="center"/>
    </xf>
    <xf numFmtId="4" fontId="20" fillId="0" borderId="0" xfId="0" applyNumberFormat="1" applyFont="1" applyAlignment="1">
      <alignment vertical="center"/>
    </xf>
    <xf numFmtId="4" fontId="11" fillId="0" borderId="0" xfId="0" applyNumberFormat="1" applyFont="1" applyAlignment="1">
      <alignment horizontal="right" vertical="center"/>
    </xf>
    <xf numFmtId="4" fontId="20" fillId="0" borderId="13" xfId="0" applyNumberFormat="1" applyFont="1" applyBorder="1" applyAlignment="1">
      <alignment horizontal="centerContinuous" vertical="center"/>
    </xf>
    <xf numFmtId="4" fontId="20" fillId="0" borderId="14" xfId="0" applyNumberFormat="1" applyFont="1" applyBorder="1" applyAlignment="1">
      <alignment horizontal="centerContinuous" vertical="center"/>
    </xf>
    <xf numFmtId="4" fontId="23" fillId="0" borderId="15" xfId="0" quotePrefix="1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Continuous" vertical="center"/>
    </xf>
    <xf numFmtId="0" fontId="20" fillId="0" borderId="0" xfId="0" applyFont="1" applyAlignment="1">
      <alignment vertical="center"/>
    </xf>
    <xf numFmtId="41" fontId="3" fillId="0" borderId="6" xfId="0" applyNumberFormat="1" applyFont="1" applyBorder="1" applyAlignment="1">
      <alignment horizontal="right" vertical="center"/>
    </xf>
    <xf numFmtId="41" fontId="20" fillId="0" borderId="16" xfId="0" applyNumberFormat="1" applyFont="1" applyBorder="1" applyAlignment="1">
      <alignment horizontal="center" vertical="center" wrapText="1"/>
    </xf>
    <xf numFmtId="3" fontId="20" fillId="0" borderId="5" xfId="0" quotePrefix="1" applyNumberFormat="1" applyFont="1" applyBorder="1" applyAlignment="1">
      <alignment horizontal="center" vertical="center"/>
    </xf>
    <xf numFmtId="3" fontId="20" fillId="0" borderId="1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25" fillId="0" borderId="5" xfId="0" applyNumberFormat="1" applyFont="1" applyBorder="1" applyAlignment="1">
      <alignment horizontal="center" vertical="center" wrapText="1"/>
    </xf>
    <xf numFmtId="3" fontId="20" fillId="0" borderId="4" xfId="0" applyNumberFormat="1" applyFont="1" applyBorder="1" applyAlignment="1">
      <alignment horizontal="center" vertical="center"/>
    </xf>
    <xf numFmtId="3" fontId="3" fillId="0" borderId="5" xfId="0" quotePrefix="1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4" fontId="15" fillId="0" borderId="0" xfId="0" applyNumberFormat="1" applyFont="1" applyAlignment="1">
      <alignment horizontal="centerContinuous" vertical="center"/>
    </xf>
    <xf numFmtId="41" fontId="18" fillId="0" borderId="0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center" vertical="center"/>
    </xf>
    <xf numFmtId="41" fontId="31" fillId="0" borderId="24" xfId="0" quotePrefix="1" applyNumberFormat="1" applyFont="1" applyBorder="1" applyAlignment="1">
      <alignment horizontal="center" vertical="center" wrapText="1"/>
    </xf>
    <xf numFmtId="41" fontId="31" fillId="0" borderId="3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Continuous" vertical="center"/>
    </xf>
    <xf numFmtId="4" fontId="12" fillId="0" borderId="33" xfId="0" quotePrefix="1" applyNumberFormat="1" applyFont="1" applyBorder="1" applyAlignment="1">
      <alignment horizontal="centerContinuous" vertical="center"/>
    </xf>
    <xf numFmtId="4" fontId="12" fillId="0" borderId="0" xfId="0" quotePrefix="1" applyNumberFormat="1" applyFont="1" applyBorder="1" applyAlignment="1">
      <alignment horizontal="center" vertical="center"/>
    </xf>
    <xf numFmtId="4" fontId="12" fillId="0" borderId="7" xfId="0" quotePrefix="1" applyNumberFormat="1" applyFont="1" applyBorder="1" applyAlignment="1">
      <alignment horizontal="centerContinuous" vertical="center"/>
    </xf>
    <xf numFmtId="3" fontId="31" fillId="0" borderId="3" xfId="0" applyNumberFormat="1" applyFont="1" applyBorder="1" applyAlignment="1">
      <alignment horizontal="centerContinuous" vertical="center"/>
    </xf>
    <xf numFmtId="3" fontId="12" fillId="0" borderId="3" xfId="0" applyNumberFormat="1" applyFont="1" applyBorder="1" applyAlignment="1">
      <alignment horizontal="centerContinuous" vertical="center"/>
    </xf>
    <xf numFmtId="3" fontId="12" fillId="0" borderId="33" xfId="0" applyNumberFormat="1" applyFont="1" applyBorder="1" applyAlignment="1">
      <alignment horizontal="centerContinuous" vertical="center"/>
    </xf>
    <xf numFmtId="3" fontId="31" fillId="0" borderId="2" xfId="0" applyNumberFormat="1" applyFont="1" applyBorder="1" applyAlignment="1">
      <alignment horizontal="centerContinuous" vertical="center"/>
    </xf>
    <xf numFmtId="3" fontId="12" fillId="0" borderId="2" xfId="0" applyNumberFormat="1" applyFont="1" applyBorder="1" applyAlignment="1">
      <alignment horizontal="centerContinuous" vertical="center"/>
    </xf>
    <xf numFmtId="3" fontId="11" fillId="0" borderId="4" xfId="0" applyNumberFormat="1" applyFont="1" applyBorder="1" applyAlignment="1">
      <alignment horizontal="center" vertical="center"/>
    </xf>
    <xf numFmtId="41" fontId="36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1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/>
    <xf numFmtId="43" fontId="18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41" fontId="18" fillId="0" borderId="0" xfId="0" applyNumberFormat="1" applyFont="1" applyFill="1" applyBorder="1" applyAlignment="1">
      <alignment horizontal="center" vertical="center"/>
    </xf>
    <xf numFmtId="41" fontId="18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0" fontId="5" fillId="0" borderId="4" xfId="0" applyFont="1" applyFill="1" applyBorder="1" applyAlignment="1">
      <alignment horizontal="center" vertical="center"/>
    </xf>
    <xf numFmtId="0" fontId="0" fillId="0" borderId="0" xfId="0" applyFill="1"/>
    <xf numFmtId="0" fontId="27" fillId="0" borderId="0" xfId="0" applyFont="1" applyAlignment="1">
      <alignment horizontal="center"/>
    </xf>
    <xf numFmtId="177" fontId="5" fillId="0" borderId="41" xfId="0" applyNumberFormat="1" applyFont="1" applyFill="1" applyBorder="1" applyAlignment="1">
      <alignment horizontal="centerContinuous" vertical="center"/>
    </xf>
    <xf numFmtId="4" fontId="8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181" fontId="5" fillId="0" borderId="4" xfId="0" applyNumberFormat="1" applyFont="1" applyFill="1" applyBorder="1" applyAlignment="1">
      <alignment horizontal="center" vertical="center"/>
    </xf>
    <xf numFmtId="181" fontId="3" fillId="0" borderId="4" xfId="0" applyNumberFormat="1" applyFont="1" applyFill="1" applyBorder="1" applyAlignment="1">
      <alignment horizontal="center" vertical="center"/>
    </xf>
    <xf numFmtId="43" fontId="40" fillId="0" borderId="0" xfId="2" applyNumberFormat="1" applyFont="1" applyFill="1" applyBorder="1" applyAlignment="1">
      <alignment horizontal="right" vertical="center" wrapText="1"/>
    </xf>
    <xf numFmtId="41" fontId="40" fillId="0" borderId="0" xfId="2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Alignment="1">
      <alignment vertical="center"/>
    </xf>
    <xf numFmtId="43" fontId="1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181" fontId="0" fillId="0" borderId="0" xfId="0" applyNumberFormat="1" applyFill="1"/>
    <xf numFmtId="37" fontId="5" fillId="0" borderId="4" xfId="0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43" fontId="40" fillId="0" borderId="0" xfId="3" applyNumberFormat="1" applyFont="1" applyFill="1" applyAlignment="1">
      <alignment horizontal="right" vertical="distributed" wrapText="1" justifyLastLine="1"/>
    </xf>
    <xf numFmtId="43" fontId="40" fillId="0" borderId="56" xfId="3" applyNumberFormat="1" applyFont="1" applyFill="1" applyBorder="1" applyAlignment="1">
      <alignment horizontal="right" vertical="distributed" wrapText="1" justifyLastLine="1"/>
    </xf>
    <xf numFmtId="0" fontId="42" fillId="0" borderId="1" xfId="3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5" fillId="0" borderId="23" xfId="3" applyFont="1" applyFill="1" applyBorder="1" applyAlignment="1">
      <alignment horizontal="center" vertical="center" wrapText="1"/>
    </xf>
    <xf numFmtId="4" fontId="42" fillId="0" borderId="22" xfId="3" applyNumberFormat="1" applyFont="1" applyFill="1" applyBorder="1" applyAlignment="1">
      <alignment horizontal="center" vertical="center" wrapText="1"/>
    </xf>
    <xf numFmtId="4" fontId="42" fillId="0" borderId="23" xfId="3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58" xfId="0" applyFill="1" applyBorder="1"/>
    <xf numFmtId="4" fontId="6" fillId="0" borderId="6" xfId="0" quotePrefix="1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/>
    <xf numFmtId="0" fontId="0" fillId="0" borderId="6" xfId="0" applyFill="1" applyBorder="1"/>
    <xf numFmtId="0" fontId="0" fillId="0" borderId="60" xfId="0" applyFill="1" applyBorder="1"/>
    <xf numFmtId="4" fontId="20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4" fontId="20" fillId="0" borderId="0" xfId="0" quotePrefix="1" applyNumberFormat="1" applyFont="1" applyFill="1" applyAlignment="1">
      <alignment horizontal="right" vertical="center"/>
    </xf>
    <xf numFmtId="4" fontId="5" fillId="0" borderId="0" xfId="0" applyNumberFormat="1" applyFont="1" applyFill="1" applyBorder="1" applyAlignment="1">
      <alignment vertical="center"/>
    </xf>
    <xf numFmtId="3" fontId="33" fillId="0" borderId="0" xfId="0" applyNumberFormat="1" applyFont="1" applyFill="1" applyAlignment="1">
      <alignment vertical="center"/>
    </xf>
    <xf numFmtId="4" fontId="34" fillId="0" borderId="0" xfId="0" applyNumberFormat="1" applyFont="1" applyFill="1" applyAlignment="1">
      <alignment horizontal="right" vertical="center"/>
    </xf>
    <xf numFmtId="4" fontId="20" fillId="0" borderId="0" xfId="0" applyNumberFormat="1" applyFont="1" applyFill="1" applyBorder="1" applyAlignment="1">
      <alignment horizontal="left" vertical="center"/>
    </xf>
    <xf numFmtId="4" fontId="5" fillId="0" borderId="0" xfId="0" applyNumberFormat="1" applyFont="1" applyFill="1" applyAlignment="1">
      <alignment horizontal="right" vertical="center"/>
    </xf>
    <xf numFmtId="4" fontId="34" fillId="0" borderId="0" xfId="0" applyNumberFormat="1" applyFont="1" applyFill="1" applyBorder="1" applyAlignment="1">
      <alignment horizontal="right" vertical="center"/>
    </xf>
    <xf numFmtId="4" fontId="20" fillId="0" borderId="40" xfId="0" applyNumberFormat="1" applyFont="1" applyFill="1" applyBorder="1" applyAlignment="1">
      <alignment horizontal="centerContinuous" vertical="center"/>
    </xf>
    <xf numFmtId="4" fontId="5" fillId="0" borderId="25" xfId="0" applyNumberFormat="1" applyFont="1" applyFill="1" applyBorder="1" applyAlignment="1">
      <alignment horizontal="centerContinuous" vertical="center"/>
    </xf>
    <xf numFmtId="4" fontId="5" fillId="0" borderId="41" xfId="0" applyNumberFormat="1" applyFont="1" applyFill="1" applyBorder="1" applyAlignment="1">
      <alignment horizontal="centerContinuous" vertical="center"/>
    </xf>
    <xf numFmtId="4" fontId="5" fillId="0" borderId="40" xfId="0" applyNumberFormat="1" applyFont="1" applyFill="1" applyBorder="1" applyAlignment="1">
      <alignment horizontal="centerContinuous" vertical="center"/>
    </xf>
    <xf numFmtId="3" fontId="5" fillId="0" borderId="41" xfId="0" applyNumberFormat="1" applyFont="1" applyFill="1" applyBorder="1" applyAlignment="1">
      <alignment horizontal="centerContinuous" vertical="center"/>
    </xf>
    <xf numFmtId="4" fontId="3" fillId="0" borderId="18" xfId="0" applyNumberFormat="1" applyFont="1" applyFill="1" applyBorder="1" applyAlignment="1">
      <alignment horizontal="centerContinuous" vertical="center"/>
    </xf>
    <xf numFmtId="4" fontId="5" fillId="0" borderId="7" xfId="0" applyNumberFormat="1" applyFont="1" applyFill="1" applyBorder="1" applyAlignment="1">
      <alignment horizontal="centerContinuous" vertical="center"/>
    </xf>
    <xf numFmtId="4" fontId="20" fillId="0" borderId="19" xfId="0" applyNumberFormat="1" applyFont="1" applyFill="1" applyBorder="1" applyAlignment="1">
      <alignment horizontal="centerContinuous" vertical="center"/>
    </xf>
    <xf numFmtId="4" fontId="5" fillId="0" borderId="8" xfId="0" applyNumberFormat="1" applyFont="1" applyFill="1" applyBorder="1" applyAlignment="1">
      <alignment horizontal="centerContinuous" vertical="center"/>
    </xf>
    <xf numFmtId="4" fontId="20" fillId="0" borderId="20" xfId="0" applyNumberFormat="1" applyFont="1" applyFill="1" applyBorder="1" applyAlignment="1">
      <alignment horizontal="centerContinuous" vertical="center"/>
    </xf>
    <xf numFmtId="4" fontId="5" fillId="0" borderId="9" xfId="0" applyNumberFormat="1" applyFont="1" applyFill="1" applyBorder="1" applyAlignment="1">
      <alignment horizontal="centerContinuous" vertical="center"/>
    </xf>
    <xf numFmtId="4" fontId="20" fillId="0" borderId="21" xfId="0" applyNumberFormat="1" applyFont="1" applyFill="1" applyBorder="1" applyAlignment="1">
      <alignment horizontal="centerContinuous" vertical="center"/>
    </xf>
    <xf numFmtId="3" fontId="5" fillId="0" borderId="8" xfId="0" applyNumberFormat="1" applyFont="1" applyFill="1" applyBorder="1" applyAlignment="1">
      <alignment horizontal="centerContinuous" vertical="center"/>
    </xf>
    <xf numFmtId="4" fontId="28" fillId="0" borderId="42" xfId="0" quotePrefix="1" applyNumberFormat="1" applyFont="1" applyFill="1" applyBorder="1" applyAlignment="1">
      <alignment horizontal="center" vertical="center" wrapText="1"/>
    </xf>
    <xf numFmtId="4" fontId="20" fillId="0" borderId="42" xfId="0" applyNumberFormat="1" applyFont="1" applyFill="1" applyBorder="1" applyAlignment="1">
      <alignment horizontal="center" vertical="center" wrapText="1"/>
    </xf>
    <xf numFmtId="4" fontId="28" fillId="0" borderId="20" xfId="0" quotePrefix="1" applyNumberFormat="1" applyFont="1" applyFill="1" applyBorder="1" applyAlignment="1">
      <alignment horizontal="center" vertical="center" wrapText="1"/>
    </xf>
    <xf numFmtId="183" fontId="20" fillId="0" borderId="42" xfId="0" applyNumberFormat="1" applyFont="1" applyFill="1" applyBorder="1" applyAlignment="1">
      <alignment horizontal="center" vertical="center" wrapText="1"/>
    </xf>
    <xf numFmtId="176" fontId="28" fillId="0" borderId="42" xfId="0" quotePrefix="1" applyNumberFormat="1" applyFont="1" applyFill="1" applyBorder="1" applyAlignment="1">
      <alignment horizontal="center" vertical="center" wrapText="1"/>
    </xf>
    <xf numFmtId="183" fontId="20" fillId="0" borderId="43" xfId="0" applyNumberFormat="1" applyFont="1" applyFill="1" applyBorder="1" applyAlignment="1">
      <alignment horizontal="center" vertical="center" wrapText="1"/>
    </xf>
    <xf numFmtId="4" fontId="28" fillId="0" borderId="18" xfId="0" quotePrefix="1" applyNumberFormat="1" applyFont="1" applyFill="1" applyBorder="1" applyAlignment="1">
      <alignment horizontal="center" vertical="center" wrapText="1"/>
    </xf>
    <xf numFmtId="4" fontId="20" fillId="0" borderId="18" xfId="0" applyNumberFormat="1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4" fontId="12" fillId="0" borderId="29" xfId="0" applyNumberFormat="1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vertical="center"/>
    </xf>
    <xf numFmtId="0" fontId="7" fillId="0" borderId="0" xfId="0" quotePrefix="1" applyFont="1" applyFill="1"/>
    <xf numFmtId="0" fontId="7" fillId="0" borderId="0" xfId="0" applyFont="1" applyFill="1"/>
    <xf numFmtId="41" fontId="8" fillId="0" borderId="0" xfId="2" applyNumberFormat="1" applyFont="1" applyFill="1" applyBorder="1" applyAlignment="1">
      <alignment horizontal="center" vertical="center" wrapText="1"/>
    </xf>
    <xf numFmtId="186" fontId="8" fillId="0" borderId="0" xfId="2" applyNumberFormat="1" applyFont="1" applyFill="1" applyBorder="1" applyAlignment="1">
      <alignment horizontal="center" vertical="center" wrapText="1"/>
    </xf>
    <xf numFmtId="177" fontId="8" fillId="0" borderId="0" xfId="2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Alignment="1">
      <alignment vertical="center"/>
    </xf>
    <xf numFmtId="43" fontId="5" fillId="0" borderId="0" xfId="0" quotePrefix="1" applyNumberFormat="1" applyFont="1" applyFill="1" applyAlignment="1">
      <alignment horizontal="left" vertical="center"/>
    </xf>
    <xf numFmtId="43" fontId="7" fillId="0" borderId="0" xfId="0" applyNumberFormat="1" applyFont="1" applyFill="1" applyAlignment="1">
      <alignment vertical="center"/>
    </xf>
    <xf numFmtId="43" fontId="20" fillId="0" borderId="0" xfId="0" quotePrefix="1" applyNumberFormat="1" applyFont="1" applyFill="1" applyAlignment="1">
      <alignment horizontal="right" vertical="center"/>
    </xf>
    <xf numFmtId="43" fontId="21" fillId="0" borderId="0" xfId="0" quotePrefix="1" applyNumberFormat="1" applyFont="1" applyFill="1" applyAlignment="1">
      <alignment horizontal="center" vertical="center"/>
    </xf>
    <xf numFmtId="43" fontId="26" fillId="0" borderId="0" xfId="0" quotePrefix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20" fillId="0" borderId="0" xfId="0" quotePrefix="1" applyNumberFormat="1" applyFont="1" applyFill="1" applyAlignment="1">
      <alignment horizontal="left" vertical="center"/>
    </xf>
    <xf numFmtId="43" fontId="20" fillId="0" borderId="6" xfId="0" quotePrefix="1" applyNumberFormat="1" applyFont="1" applyFill="1" applyBorder="1" applyAlignment="1">
      <alignment horizontal="left" vertical="center"/>
    </xf>
    <xf numFmtId="43" fontId="5" fillId="0" borderId="6" xfId="0" applyNumberFormat="1" applyFont="1" applyFill="1" applyBorder="1" applyAlignment="1">
      <alignment horizontal="right" vertical="center"/>
    </xf>
    <xf numFmtId="4" fontId="34" fillId="0" borderId="6" xfId="0" applyNumberFormat="1" applyFont="1" applyFill="1" applyBorder="1" applyAlignment="1">
      <alignment horizontal="right" vertical="center"/>
    </xf>
    <xf numFmtId="43" fontId="20" fillId="0" borderId="24" xfId="0" quotePrefix="1" applyNumberFormat="1" applyFont="1" applyFill="1" applyBorder="1" applyAlignment="1">
      <alignment horizontal="center" vertical="center"/>
    </xf>
    <xf numFmtId="43" fontId="20" fillId="0" borderId="12" xfId="0" applyNumberFormat="1" applyFont="1" applyFill="1" applyBorder="1" applyAlignment="1">
      <alignment horizontal="centerContinuous" vertical="center"/>
    </xf>
    <xf numFmtId="43" fontId="5" fillId="0" borderId="8" xfId="0" applyNumberFormat="1" applyFont="1" applyFill="1" applyBorder="1" applyAlignment="1">
      <alignment horizontal="centerContinuous" vertical="center"/>
    </xf>
    <xf numFmtId="43" fontId="5" fillId="0" borderId="12" xfId="0" applyNumberFormat="1" applyFont="1" applyFill="1" applyBorder="1" applyAlignment="1">
      <alignment horizontal="centerContinuous" vertical="center"/>
    </xf>
    <xf numFmtId="43" fontId="20" fillId="0" borderId="5" xfId="0" quotePrefix="1" applyNumberFormat="1" applyFont="1" applyFill="1" applyBorder="1" applyAlignment="1">
      <alignment horizontal="center" vertical="center" wrapText="1"/>
    </xf>
    <xf numFmtId="4" fontId="28" fillId="0" borderId="23" xfId="0" quotePrefix="1" applyNumberFormat="1" applyFont="1" applyFill="1" applyBorder="1" applyAlignment="1">
      <alignment horizontal="center" vertical="center" wrapText="1"/>
    </xf>
    <xf numFmtId="4" fontId="20" fillId="0" borderId="23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/>
    </xf>
    <xf numFmtId="41" fontId="18" fillId="0" borderId="0" xfId="0" applyNumberFormat="1" applyFont="1" applyFill="1" applyBorder="1" applyAlignment="1">
      <alignment horizontal="center" vertical="center" wrapText="1"/>
    </xf>
    <xf numFmtId="43" fontId="18" fillId="0" borderId="0" xfId="0" applyNumberFormat="1" applyFont="1" applyFill="1" applyBorder="1" applyAlignment="1">
      <alignment horizontal="center" vertical="center"/>
    </xf>
    <xf numFmtId="43" fontId="6" fillId="0" borderId="0" xfId="0" applyNumberFormat="1" applyFont="1" applyFill="1" applyAlignment="1">
      <alignment vertical="center"/>
    </xf>
    <xf numFmtId="43" fontId="5" fillId="0" borderId="4" xfId="0" applyNumberFormat="1" applyFont="1" applyFill="1" applyBorder="1" applyAlignment="1">
      <alignment horizontal="center" vertical="center"/>
    </xf>
    <xf numFmtId="43" fontId="18" fillId="0" borderId="0" xfId="0" applyNumberFormat="1" applyFont="1" applyFill="1" applyAlignment="1">
      <alignment horizontal="center" vertical="center"/>
    </xf>
    <xf numFmtId="4" fontId="6" fillId="0" borderId="0" xfId="0" quotePrefix="1" applyNumberFormat="1" applyFont="1" applyFill="1" applyAlignment="1">
      <alignment vertical="center"/>
    </xf>
    <xf numFmtId="43" fontId="7" fillId="0" borderId="0" xfId="0" applyNumberFormat="1" applyFont="1" applyFill="1"/>
    <xf numFmtId="43" fontId="19" fillId="0" borderId="0" xfId="2" applyNumberFormat="1" applyFont="1" applyFill="1" applyBorder="1" applyAlignment="1">
      <alignment horizontal="center" vertical="center" wrapText="1"/>
    </xf>
    <xf numFmtId="41" fontId="19" fillId="0" borderId="0" xfId="2" applyNumberFormat="1" applyFont="1" applyFill="1" applyBorder="1" applyAlignment="1">
      <alignment horizontal="center" vertical="center" wrapText="1"/>
    </xf>
    <xf numFmtId="43" fontId="20" fillId="0" borderId="0" xfId="0" applyNumberFormat="1" applyFont="1" applyFill="1" applyAlignment="1">
      <alignment vertical="center"/>
    </xf>
    <xf numFmtId="43" fontId="21" fillId="0" borderId="0" xfId="0" quotePrefix="1" applyNumberFormat="1" applyFont="1" applyFill="1" applyAlignment="1">
      <alignment horizontal="right" vertical="center"/>
    </xf>
    <xf numFmtId="43" fontId="17" fillId="0" borderId="0" xfId="0" quotePrefix="1" applyNumberFormat="1" applyFont="1" applyFill="1" applyAlignment="1">
      <alignment horizontal="center" vertical="center"/>
    </xf>
    <xf numFmtId="43" fontId="20" fillId="0" borderId="4" xfId="0" quotePrefix="1" applyNumberFormat="1" applyFont="1" applyFill="1" applyBorder="1" applyAlignment="1">
      <alignment horizontal="center" vertical="center"/>
    </xf>
    <xf numFmtId="43" fontId="20" fillId="0" borderId="19" xfId="0" applyNumberFormat="1" applyFont="1" applyFill="1" applyBorder="1" applyAlignment="1">
      <alignment horizontal="centerContinuous" vertical="center"/>
    </xf>
    <xf numFmtId="43" fontId="20" fillId="0" borderId="8" xfId="0" applyNumberFormat="1" applyFont="1" applyFill="1" applyBorder="1" applyAlignment="1">
      <alignment horizontal="centerContinuous" vertical="center"/>
    </xf>
    <xf numFmtId="43" fontId="20" fillId="0" borderId="18" xfId="0" applyNumberFormat="1" applyFont="1" applyFill="1" applyBorder="1" applyAlignment="1">
      <alignment horizontal="centerContinuous" vertical="center"/>
    </xf>
    <xf numFmtId="43" fontId="29" fillId="0" borderId="8" xfId="0" applyNumberFormat="1" applyFont="1" applyFill="1" applyBorder="1" applyAlignment="1">
      <alignment horizontal="centerContinuous" vertical="center"/>
    </xf>
    <xf numFmtId="4" fontId="28" fillId="0" borderId="15" xfId="0" quotePrefix="1" applyNumberFormat="1" applyFont="1" applyFill="1" applyBorder="1" applyAlignment="1">
      <alignment horizontal="center"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43" fontId="18" fillId="0" borderId="11" xfId="0" applyNumberFormat="1" applyFont="1" applyFill="1" applyBorder="1" applyAlignment="1">
      <alignment horizontal="center" vertical="center"/>
    </xf>
    <xf numFmtId="43" fontId="18" fillId="0" borderId="11" xfId="0" applyNumberFormat="1" applyFont="1" applyFill="1" applyBorder="1" applyAlignment="1">
      <alignment vertical="center"/>
    </xf>
    <xf numFmtId="43" fontId="18" fillId="0" borderId="0" xfId="0" applyNumberFormat="1" applyFont="1" applyFill="1" applyBorder="1"/>
    <xf numFmtId="43" fontId="24" fillId="0" borderId="0" xfId="0" applyNumberFormat="1" applyFont="1" applyFill="1"/>
    <xf numFmtId="43" fontId="24" fillId="0" borderId="0" xfId="0" applyNumberFormat="1" applyFont="1" applyFill="1" applyBorder="1"/>
    <xf numFmtId="43" fontId="12" fillId="0" borderId="0" xfId="0" quotePrefix="1" applyNumberFormat="1" applyFont="1" applyFill="1" applyAlignment="1">
      <alignment horizontal="left"/>
    </xf>
    <xf numFmtId="37" fontId="3" fillId="0" borderId="0" xfId="0" applyNumberFormat="1" applyFont="1" applyFill="1" applyAlignment="1">
      <alignment horizontal="left" vertical="center"/>
    </xf>
    <xf numFmtId="184" fontId="5" fillId="0" borderId="0" xfId="0" quotePrefix="1" applyNumberFormat="1" applyFont="1" applyFill="1" applyAlignment="1">
      <alignment horizontal="left" vertical="center"/>
    </xf>
    <xf numFmtId="178" fontId="5" fillId="0" borderId="0" xfId="0" quotePrefix="1" applyNumberFormat="1" applyFont="1" applyFill="1" applyAlignment="1">
      <alignment horizontal="left" vertical="center"/>
    </xf>
    <xf numFmtId="184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4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37" fontId="20" fillId="0" borderId="0" xfId="0" quotePrefix="1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4" fontId="5" fillId="0" borderId="6" xfId="0" applyNumberFormat="1" applyFont="1" applyFill="1" applyBorder="1" applyAlignment="1">
      <alignment vertical="center"/>
    </xf>
    <xf numFmtId="178" fontId="5" fillId="0" borderId="6" xfId="0" applyNumberFormat="1" applyFont="1" applyFill="1" applyBorder="1" applyAlignment="1">
      <alignment vertical="center"/>
    </xf>
    <xf numFmtId="184" fontId="5" fillId="0" borderId="6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5" fillId="0" borderId="7" xfId="0" quotePrefix="1" applyNumberFormat="1" applyFont="1" applyFill="1" applyBorder="1" applyAlignment="1">
      <alignment horizontal="centerContinuous" vertical="center"/>
    </xf>
    <xf numFmtId="184" fontId="20" fillId="0" borderId="7" xfId="0" applyNumberFormat="1" applyFont="1" applyFill="1" applyBorder="1" applyAlignment="1">
      <alignment horizontal="centerContinuous" vertical="center"/>
    </xf>
    <xf numFmtId="178" fontId="20" fillId="0" borderId="7" xfId="0" applyNumberFormat="1" applyFont="1" applyFill="1" applyBorder="1" applyAlignment="1">
      <alignment horizontal="centerContinuous" vertical="center"/>
    </xf>
    <xf numFmtId="184" fontId="20" fillId="0" borderId="18" xfId="0" applyNumberFormat="1" applyFont="1" applyFill="1" applyBorder="1" applyAlignment="1">
      <alignment horizontal="centerContinuous" vertical="center"/>
    </xf>
    <xf numFmtId="4" fontId="20" fillId="0" borderId="22" xfId="0" applyNumberFormat="1" applyFont="1" applyFill="1" applyBorder="1" applyAlignment="1">
      <alignment horizontal="center" vertical="center" wrapText="1"/>
    </xf>
    <xf numFmtId="184" fontId="0" fillId="0" borderId="0" xfId="0" applyNumberFormat="1" applyFill="1"/>
    <xf numFmtId="178" fontId="0" fillId="0" borderId="0" xfId="0" applyNumberFormat="1" applyFill="1"/>
    <xf numFmtId="4" fontId="12" fillId="0" borderId="0" xfId="0" quotePrefix="1" applyNumberFormat="1" applyFont="1" applyFill="1" applyAlignment="1">
      <alignment vertical="center"/>
    </xf>
    <xf numFmtId="184" fontId="0" fillId="0" borderId="0" xfId="0" applyNumberForma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43" fontId="12" fillId="0" borderId="0" xfId="0" applyNumberFormat="1" applyFont="1" applyFill="1"/>
    <xf numFmtId="177" fontId="51" fillId="0" borderId="0" xfId="2" applyNumberFormat="1" applyFont="1" applyFill="1" applyBorder="1" applyAlignment="1">
      <alignment horizontal="right" vertical="center" wrapText="1"/>
    </xf>
    <xf numFmtId="184" fontId="19" fillId="0" borderId="0" xfId="0" applyNumberFormat="1" applyFont="1" applyFill="1" applyBorder="1" applyAlignment="1">
      <alignment horizontal="right" vertical="center" wrapText="1"/>
    </xf>
    <xf numFmtId="43" fontId="19" fillId="0" borderId="0" xfId="0" applyNumberFormat="1" applyFont="1" applyFill="1" applyBorder="1" applyAlignment="1">
      <alignment horizontal="right" vertical="center" wrapText="1"/>
    </xf>
    <xf numFmtId="184" fontId="19" fillId="0" borderId="11" xfId="0" applyNumberFormat="1" applyFont="1" applyFill="1" applyBorder="1" applyAlignment="1">
      <alignment horizontal="right" vertical="center" wrapText="1"/>
    </xf>
    <xf numFmtId="177" fontId="19" fillId="0" borderId="0" xfId="0" applyNumberFormat="1" applyFont="1" applyFill="1" applyAlignment="1">
      <alignment horizontal="right"/>
    </xf>
    <xf numFmtId="177" fontId="19" fillId="0" borderId="0" xfId="0" applyNumberFormat="1" applyFont="1" applyFill="1" applyBorder="1" applyAlignment="1">
      <alignment horizontal="right" vertical="center" wrapText="1"/>
    </xf>
    <xf numFmtId="177" fontId="19" fillId="0" borderId="0" xfId="2" applyNumberFormat="1" applyFont="1" applyFill="1" applyBorder="1" applyAlignment="1">
      <alignment horizontal="right" vertical="center" wrapText="1"/>
    </xf>
    <xf numFmtId="43" fontId="19" fillId="0" borderId="0" xfId="0" applyNumberFormat="1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180" fontId="19" fillId="0" borderId="0" xfId="0" applyNumberFormat="1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/>
    </xf>
    <xf numFmtId="184" fontId="11" fillId="0" borderId="0" xfId="0" applyNumberFormat="1" applyFont="1" applyFill="1" applyAlignment="1">
      <alignment horizontal="right"/>
    </xf>
    <xf numFmtId="178" fontId="11" fillId="0" borderId="0" xfId="0" applyNumberFormat="1" applyFont="1" applyFill="1" applyAlignment="1">
      <alignment horizontal="right"/>
    </xf>
    <xf numFmtId="184" fontId="11" fillId="0" borderId="0" xfId="0" applyNumberFormat="1" applyFont="1" applyFill="1" applyAlignment="1">
      <alignment horizontal="right" vertical="center"/>
    </xf>
    <xf numFmtId="178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181" fontId="20" fillId="0" borderId="0" xfId="0" quotePrefix="1" applyNumberFormat="1" applyFont="1" applyFill="1" applyAlignment="1">
      <alignment horizontal="left" vertical="center"/>
    </xf>
    <xf numFmtId="181" fontId="3" fillId="0" borderId="0" xfId="0" quotePrefix="1" applyNumberFormat="1" applyFont="1" applyFill="1" applyAlignment="1">
      <alignment horizontal="left" vertical="center"/>
    </xf>
    <xf numFmtId="181" fontId="3" fillId="0" borderId="0" xfId="0" applyNumberFormat="1" applyFont="1" applyFill="1" applyAlignment="1">
      <alignment vertical="center"/>
    </xf>
    <xf numFmtId="181" fontId="0" fillId="0" borderId="0" xfId="0" applyNumberFormat="1" applyFill="1" applyAlignment="1">
      <alignment vertical="center"/>
    </xf>
    <xf numFmtId="181" fontId="20" fillId="0" borderId="0" xfId="0" quotePrefix="1" applyNumberFormat="1" applyFont="1" applyFill="1" applyAlignment="1">
      <alignment horizontal="right" vertical="center"/>
    </xf>
    <xf numFmtId="181" fontId="7" fillId="0" borderId="0" xfId="0" applyNumberFormat="1" applyFont="1" applyFill="1" applyAlignment="1">
      <alignment vertical="center"/>
    </xf>
    <xf numFmtId="181" fontId="5" fillId="0" borderId="0" xfId="0" applyNumberFormat="1" applyFont="1" applyFill="1" applyAlignment="1">
      <alignment vertical="center"/>
    </xf>
    <xf numFmtId="181" fontId="5" fillId="0" borderId="0" xfId="0" quotePrefix="1" applyNumberFormat="1" applyFont="1" applyFill="1" applyBorder="1" applyAlignment="1">
      <alignment horizontal="right" vertical="center"/>
    </xf>
    <xf numFmtId="181" fontId="20" fillId="0" borderId="18" xfId="0" applyNumberFormat="1" applyFont="1" applyFill="1" applyBorder="1" applyAlignment="1">
      <alignment vertical="center"/>
    </xf>
    <xf numFmtId="181" fontId="17" fillId="0" borderId="18" xfId="0" applyNumberFormat="1" applyFont="1" applyFill="1" applyBorder="1" applyAlignment="1">
      <alignment vertical="center"/>
    </xf>
    <xf numFmtId="43" fontId="20" fillId="0" borderId="25" xfId="0" quotePrefix="1" applyNumberFormat="1" applyFont="1" applyFill="1" applyBorder="1" applyAlignment="1">
      <alignment horizontal="center" vertical="center"/>
    </xf>
    <xf numFmtId="181" fontId="20" fillId="0" borderId="8" xfId="0" applyNumberFormat="1" applyFont="1" applyFill="1" applyBorder="1" applyAlignment="1">
      <alignment horizontal="centerContinuous" vertical="center"/>
    </xf>
    <xf numFmtId="43" fontId="3" fillId="0" borderId="5" xfId="0" quotePrefix="1" applyNumberFormat="1" applyFont="1" applyFill="1" applyBorder="1" applyAlignment="1">
      <alignment horizontal="center" vertical="center" wrapText="1"/>
    </xf>
    <xf numFmtId="4" fontId="20" fillId="0" borderId="31" xfId="0" applyNumberFormat="1" applyFont="1" applyFill="1" applyBorder="1" applyAlignment="1">
      <alignment horizontal="center" vertical="center" wrapText="1"/>
    </xf>
    <xf numFmtId="181" fontId="7" fillId="0" borderId="0" xfId="0" applyNumberFormat="1" applyFont="1" applyFill="1"/>
    <xf numFmtId="181" fontId="19" fillId="0" borderId="0" xfId="0" applyNumberFormat="1" applyFont="1" applyFill="1" applyAlignment="1">
      <alignment horizontal="center" vertical="center"/>
    </xf>
    <xf numFmtId="41" fontId="19" fillId="0" borderId="0" xfId="0" applyNumberFormat="1" applyFont="1" applyFill="1" applyAlignment="1">
      <alignment horizontal="center" vertical="center"/>
    </xf>
    <xf numFmtId="181" fontId="19" fillId="0" borderId="11" xfId="0" applyNumberFormat="1" applyFont="1" applyFill="1" applyBorder="1" applyAlignment="1">
      <alignment horizontal="center" vertical="center"/>
    </xf>
    <xf numFmtId="43" fontId="19" fillId="0" borderId="0" xfId="0" applyNumberFormat="1" applyFont="1" applyFill="1" applyAlignment="1">
      <alignment horizontal="center" vertical="center"/>
    </xf>
    <xf numFmtId="181" fontId="19" fillId="0" borderId="0" xfId="0" applyNumberFormat="1" applyFont="1" applyFill="1" applyBorder="1" applyAlignment="1">
      <alignment horizontal="center" vertical="center"/>
    </xf>
    <xf numFmtId="182" fontId="19" fillId="0" borderId="0" xfId="0" applyNumberFormat="1" applyFont="1" applyFill="1" applyAlignment="1">
      <alignment horizontal="center" vertical="center"/>
    </xf>
    <xf numFmtId="181" fontId="19" fillId="0" borderId="4" xfId="0" applyNumberFormat="1" applyFont="1" applyFill="1" applyBorder="1" applyAlignment="1">
      <alignment horizontal="center" vertical="center"/>
    </xf>
    <xf numFmtId="185" fontId="19" fillId="0" borderId="0" xfId="0" applyNumberFormat="1" applyFont="1" applyFill="1" applyAlignment="1">
      <alignment horizontal="center" vertical="center"/>
    </xf>
    <xf numFmtId="181" fontId="19" fillId="0" borderId="0" xfId="0" applyNumberFormat="1" applyFont="1" applyFill="1" applyAlignment="1">
      <alignment horizontal="center"/>
    </xf>
    <xf numFmtId="4" fontId="19" fillId="0" borderId="0" xfId="0" quotePrefix="1" applyNumberFormat="1" applyFont="1" applyFill="1" applyAlignment="1">
      <alignment horizontal="center" vertical="center"/>
    </xf>
    <xf numFmtId="43" fontId="19" fillId="0" borderId="0" xfId="0" applyNumberFormat="1" applyFont="1" applyFill="1" applyAlignment="1">
      <alignment horizontal="center"/>
    </xf>
    <xf numFmtId="4" fontId="6" fillId="0" borderId="0" xfId="0" quotePrefix="1" applyNumberFormat="1" applyFont="1" applyFill="1" applyAlignment="1">
      <alignment horizontal="left" vertical="center"/>
    </xf>
    <xf numFmtId="43" fontId="6" fillId="0" borderId="0" xfId="0" applyNumberFormat="1" applyFont="1" applyFill="1" applyAlignment="1">
      <alignment horizontal="left"/>
    </xf>
    <xf numFmtId="41" fontId="20" fillId="0" borderId="0" xfId="0" applyNumberFormat="1" applyFont="1" applyFill="1"/>
    <xf numFmtId="41" fontId="20" fillId="0" borderId="0" xfId="0" applyNumberFormat="1" applyFont="1" applyFill="1" applyAlignment="1">
      <alignment horizontal="right" vertical="center"/>
    </xf>
    <xf numFmtId="41" fontId="20" fillId="0" borderId="0" xfId="0" applyNumberFormat="1" applyFont="1" applyFill="1" applyBorder="1"/>
    <xf numFmtId="41" fontId="20" fillId="0" borderId="0" xfId="0" quotePrefix="1" applyNumberFormat="1" applyFont="1" applyFill="1" applyAlignment="1">
      <alignment horizontal="right" vertical="center"/>
    </xf>
    <xf numFmtId="41" fontId="5" fillId="0" borderId="0" xfId="0" applyNumberFormat="1" applyFont="1" applyFill="1"/>
    <xf numFmtId="41" fontId="20" fillId="0" borderId="0" xfId="0" quotePrefix="1" applyNumberFormat="1" applyFont="1" applyFill="1"/>
    <xf numFmtId="41" fontId="31" fillId="0" borderId="6" xfId="0" applyNumberFormat="1" applyFont="1" applyFill="1" applyBorder="1" applyAlignment="1">
      <alignment horizontal="center" vertical="center"/>
    </xf>
    <xf numFmtId="41" fontId="4" fillId="0" borderId="0" xfId="0" applyNumberFormat="1" applyFont="1" applyFill="1"/>
    <xf numFmtId="41" fontId="4" fillId="0" borderId="0" xfId="0" applyNumberFormat="1" applyFont="1" applyFill="1" applyAlignment="1">
      <alignment horizontal="right" vertical="center"/>
    </xf>
    <xf numFmtId="41" fontId="4" fillId="0" borderId="0" xfId="0" quotePrefix="1" applyNumberFormat="1" applyFont="1" applyFill="1" applyAlignment="1">
      <alignment horizontal="right" vertical="center"/>
    </xf>
    <xf numFmtId="41" fontId="7" fillId="0" borderId="0" xfId="0" applyNumberFormat="1" applyFont="1" applyFill="1"/>
    <xf numFmtId="41" fontId="4" fillId="0" borderId="6" xfId="0" applyNumberFormat="1" applyFont="1" applyFill="1" applyBorder="1"/>
    <xf numFmtId="41" fontId="20" fillId="0" borderId="24" xfId="0" quotePrefix="1" applyNumberFormat="1" applyFont="1" applyFill="1" applyBorder="1" applyAlignment="1">
      <alignment horizontal="centerContinuous" vertical="distributed"/>
    </xf>
    <xf numFmtId="41" fontId="20" fillId="0" borderId="2" xfId="0" applyNumberFormat="1" applyFont="1" applyFill="1" applyBorder="1" applyAlignment="1">
      <alignment horizontal="centerContinuous" vertical="distributed"/>
    </xf>
    <xf numFmtId="41" fontId="5" fillId="0" borderId="2" xfId="0" applyNumberFormat="1" applyFont="1" applyFill="1" applyBorder="1" applyAlignment="1">
      <alignment horizontal="centerContinuous" vertical="center"/>
    </xf>
    <xf numFmtId="41" fontId="5" fillId="0" borderId="3" xfId="0" applyNumberFormat="1" applyFont="1" applyFill="1" applyBorder="1" applyAlignment="1">
      <alignment horizontal="centerContinuous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5" xfId="0" quotePrefix="1" applyNumberFormat="1" applyFont="1" applyFill="1" applyBorder="1" applyAlignment="1">
      <alignment horizontal="center" vertical="center"/>
    </xf>
    <xf numFmtId="41" fontId="28" fillId="0" borderId="5" xfId="0" applyNumberFormat="1" applyFont="1" applyFill="1" applyBorder="1" applyAlignment="1">
      <alignment horizontal="center" vertical="center" wrapText="1"/>
    </xf>
    <xf numFmtId="41" fontId="20" fillId="0" borderId="5" xfId="0" applyNumberFormat="1" applyFont="1" applyFill="1" applyBorder="1" applyAlignment="1">
      <alignment horizontal="center" vertical="center" wrapText="1"/>
    </xf>
    <xf numFmtId="41" fontId="28" fillId="0" borderId="22" xfId="0" applyNumberFormat="1" applyFont="1" applyFill="1" applyBorder="1" applyAlignment="1">
      <alignment horizontal="center" vertical="center" wrapText="1"/>
    </xf>
    <xf numFmtId="41" fontId="20" fillId="0" borderId="6" xfId="0" applyNumberFormat="1" applyFont="1" applyFill="1" applyBorder="1" applyAlignment="1">
      <alignment horizontal="center" vertical="center" wrapText="1"/>
    </xf>
    <xf numFmtId="41" fontId="5" fillId="0" borderId="0" xfId="0" applyNumberFormat="1" applyFont="1" applyFill="1" applyBorder="1" applyAlignment="1">
      <alignment horizontal="center" vertical="center"/>
    </xf>
    <xf numFmtId="41" fontId="40" fillId="0" borderId="0" xfId="3" applyNumberFormat="1" applyFont="1" applyFill="1" applyBorder="1" applyAlignment="1">
      <alignment horizontal="right" vertical="center" wrapText="1"/>
    </xf>
    <xf numFmtId="41" fontId="3" fillId="0" borderId="0" xfId="0" applyNumberFormat="1" applyFont="1" applyFill="1" applyBorder="1" applyAlignment="1"/>
    <xf numFmtId="41" fontId="3" fillId="0" borderId="0" xfId="0" quotePrefix="1" applyNumberFormat="1" applyFont="1" applyFill="1" applyBorder="1" applyAlignment="1"/>
    <xf numFmtId="41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Alignment="1"/>
    <xf numFmtId="41" fontId="6" fillId="0" borderId="0" xfId="0" quotePrefix="1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0" xfId="0" applyNumberFormat="1" applyFont="1" applyFill="1"/>
    <xf numFmtId="41" fontId="3" fillId="0" borderId="0" xfId="0" applyNumberFormat="1" applyFont="1" applyFill="1" applyAlignment="1">
      <alignment horizontal="right" vertical="center"/>
    </xf>
    <xf numFmtId="41" fontId="0" fillId="0" borderId="0" xfId="0" applyNumberForma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quotePrefix="1" applyFont="1" applyFill="1" applyBorder="1" applyAlignment="1">
      <alignment horizontal="right" vertical="center"/>
    </xf>
    <xf numFmtId="0" fontId="4" fillId="0" borderId="0" xfId="0" quotePrefix="1" applyFont="1" applyFill="1" applyAlignment="1">
      <alignment horizontal="centerContinuous" vertical="center"/>
    </xf>
    <xf numFmtId="0" fontId="21" fillId="0" borderId="0" xfId="0" quotePrefix="1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33" fillId="0" borderId="0" xfId="0" quotePrefix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5" fillId="0" borderId="6" xfId="0" applyFont="1" applyFill="1" applyBorder="1" applyAlignment="1">
      <alignment vertical="center"/>
    </xf>
    <xf numFmtId="0" fontId="33" fillId="0" borderId="6" xfId="0" quotePrefix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Continuous" vertical="center"/>
    </xf>
    <xf numFmtId="0" fontId="5" fillId="0" borderId="35" xfId="0" applyFont="1" applyFill="1" applyBorder="1" applyAlignment="1">
      <alignment horizontal="centerContinuous" vertical="center"/>
    </xf>
    <xf numFmtId="0" fontId="5" fillId="0" borderId="36" xfId="0" applyFont="1" applyFill="1" applyBorder="1" applyAlignment="1">
      <alignment horizontal="centerContinuous" vertical="center"/>
    </xf>
    <xf numFmtId="0" fontId="5" fillId="0" borderId="37" xfId="0" applyFont="1" applyFill="1" applyBorder="1" applyAlignment="1">
      <alignment horizontal="centerContinuous" vertical="center"/>
    </xf>
    <xf numFmtId="0" fontId="5" fillId="0" borderId="0" xfId="0" applyFont="1" applyFill="1" applyAlignment="1">
      <alignment horizontal="center" vertical="center"/>
    </xf>
    <xf numFmtId="41" fontId="20" fillId="0" borderId="23" xfId="0" applyNumberFormat="1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25" fillId="0" borderId="38" xfId="0" quotePrefix="1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178" fontId="8" fillId="0" borderId="0" xfId="0" applyNumberFormat="1" applyFont="1" applyFill="1" applyBorder="1" applyAlignment="1">
      <alignment horizontal="center" vertical="center"/>
    </xf>
    <xf numFmtId="178" fontId="8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37" fontId="5" fillId="0" borderId="0" xfId="0" quotePrefix="1" applyNumberFormat="1" applyFont="1" applyFill="1" applyBorder="1" applyAlignment="1">
      <alignment horizontal="left" vertical="center"/>
    </xf>
    <xf numFmtId="37" fontId="5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37" fontId="21" fillId="0" borderId="0" xfId="0" quotePrefix="1" applyNumberFormat="1" applyFont="1" applyFill="1" applyAlignment="1">
      <alignment horizontal="right" vertical="center"/>
    </xf>
    <xf numFmtId="37" fontId="21" fillId="0" borderId="0" xfId="0" quotePrefix="1" applyNumberFormat="1" applyFont="1" applyFill="1" applyAlignment="1">
      <alignment horizontal="left" vertical="center"/>
    </xf>
    <xf numFmtId="37" fontId="4" fillId="0" borderId="0" xfId="0" applyNumberFormat="1" applyFont="1" applyFill="1" applyBorder="1" applyAlignment="1">
      <alignment vertical="center"/>
    </xf>
    <xf numFmtId="37" fontId="20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right" vertical="center"/>
    </xf>
    <xf numFmtId="37" fontId="20" fillId="0" borderId="26" xfId="0" quotePrefix="1" applyNumberFormat="1" applyFont="1" applyFill="1" applyBorder="1" applyAlignment="1">
      <alignment horizontal="center" vertical="center" wrapText="1"/>
    </xf>
    <xf numFmtId="37" fontId="20" fillId="0" borderId="26" xfId="0" applyNumberFormat="1" applyFont="1" applyFill="1" applyBorder="1" applyAlignment="1">
      <alignment horizontal="center" vertical="center" wrapText="1"/>
    </xf>
    <xf numFmtId="37" fontId="20" fillId="0" borderId="26" xfId="0" applyNumberFormat="1" applyFont="1" applyFill="1" applyBorder="1" applyAlignment="1">
      <alignment horizontal="distributed" vertical="center"/>
    </xf>
    <xf numFmtId="37" fontId="20" fillId="0" borderId="27" xfId="0" applyNumberFormat="1" applyFont="1" applyFill="1" applyBorder="1" applyAlignment="1">
      <alignment horizontal="distributed" vertical="center"/>
    </xf>
    <xf numFmtId="37" fontId="5" fillId="0" borderId="0" xfId="0" applyNumberFormat="1" applyFont="1" applyFill="1" applyBorder="1" applyAlignment="1">
      <alignment horizontal="center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40" fillId="0" borderId="0" xfId="4" applyNumberFormat="1" applyFont="1" applyFill="1" applyBorder="1" applyAlignment="1">
      <alignment horizontal="right" vertical="center" wrapText="1"/>
    </xf>
    <xf numFmtId="37" fontId="5" fillId="0" borderId="5" xfId="0" quotePrefix="1" applyNumberFormat="1" applyFont="1" applyFill="1" applyBorder="1" applyAlignment="1">
      <alignment horizontal="center" vertical="center"/>
    </xf>
    <xf numFmtId="178" fontId="8" fillId="0" borderId="6" xfId="0" quotePrefix="1" applyNumberFormat="1" applyFont="1" applyFill="1" applyBorder="1" applyAlignment="1">
      <alignment horizontal="center" vertical="center"/>
    </xf>
    <xf numFmtId="37" fontId="5" fillId="0" borderId="0" xfId="0" applyNumberFormat="1" applyFont="1" applyFill="1" applyAlignment="1">
      <alignment horizontal="left"/>
    </xf>
    <xf numFmtId="37" fontId="5" fillId="0" borderId="0" xfId="0" applyNumberFormat="1" applyFont="1" applyFill="1" applyBorder="1" applyAlignment="1">
      <alignment horizontal="left"/>
    </xf>
    <xf numFmtId="37" fontId="5" fillId="0" borderId="0" xfId="0" applyNumberFormat="1" applyFont="1" applyFill="1" applyAlignment="1"/>
    <xf numFmtId="37" fontId="6" fillId="0" borderId="0" xfId="0" quotePrefix="1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left" vertical="center"/>
    </xf>
    <xf numFmtId="37" fontId="5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Border="1" applyAlignment="1">
      <alignment vertical="center"/>
    </xf>
    <xf numFmtId="41" fontId="19" fillId="0" borderId="0" xfId="4" applyNumberFormat="1" applyFont="1" applyFill="1" applyBorder="1" applyAlignment="1">
      <alignment horizontal="right" vertical="center" wrapText="1"/>
    </xf>
    <xf numFmtId="41" fontId="18" fillId="0" borderId="0" xfId="4" applyNumberFormat="1" applyFont="1" applyFill="1" applyBorder="1" applyAlignment="1">
      <alignment horizontal="right" vertical="center" wrapText="1"/>
    </xf>
    <xf numFmtId="37" fontId="20" fillId="0" borderId="0" xfId="0" applyNumberFormat="1" applyFont="1" applyFill="1" applyAlignment="1">
      <alignment vertical="center"/>
    </xf>
    <xf numFmtId="37" fontId="5" fillId="0" borderId="0" xfId="0" quotePrefix="1" applyNumberFormat="1" applyFont="1" applyFill="1" applyBorder="1" applyAlignment="1">
      <alignment horizontal="right" vertical="center"/>
    </xf>
    <xf numFmtId="37" fontId="21" fillId="0" borderId="0" xfId="0" applyNumberFormat="1" applyFont="1" applyFill="1" applyAlignment="1">
      <alignment horizontal="centerContinuous" vertical="center"/>
    </xf>
    <xf numFmtId="37" fontId="4" fillId="0" borderId="0" xfId="0" applyNumberFormat="1" applyFont="1" applyFill="1" applyAlignment="1">
      <alignment horizontal="centerContinuous" vertical="center"/>
    </xf>
    <xf numFmtId="37" fontId="4" fillId="0" borderId="0" xfId="0" quotePrefix="1" applyNumberFormat="1" applyFont="1" applyFill="1" applyAlignment="1">
      <alignment horizontal="centerContinuous" vertical="center"/>
    </xf>
    <xf numFmtId="37" fontId="15" fillId="0" borderId="0" xfId="0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6" xfId="0" applyNumberFormat="1" applyFont="1" applyFill="1" applyBorder="1" applyAlignment="1">
      <alignment vertical="center"/>
    </xf>
    <xf numFmtId="37" fontId="20" fillId="0" borderId="2" xfId="0" applyNumberFormat="1" applyFont="1" applyFill="1" applyBorder="1" applyAlignment="1">
      <alignment horizontal="centerContinuous" vertical="center" wrapText="1"/>
    </xf>
    <xf numFmtId="37" fontId="5" fillId="0" borderId="2" xfId="0" applyNumberFormat="1" applyFont="1" applyFill="1" applyBorder="1" applyAlignment="1">
      <alignment horizontal="centerContinuous" vertical="center"/>
    </xf>
    <xf numFmtId="37" fontId="20" fillId="0" borderId="29" xfId="0" applyNumberFormat="1" applyFont="1" applyFill="1" applyBorder="1" applyAlignment="1">
      <alignment horizontal="center" vertical="center"/>
    </xf>
    <xf numFmtId="37" fontId="20" fillId="0" borderId="24" xfId="0" applyNumberFormat="1" applyFont="1" applyFill="1" applyBorder="1" applyAlignment="1">
      <alignment horizontal="center" vertical="center" wrapText="1"/>
    </xf>
    <xf numFmtId="37" fontId="20" fillId="0" borderId="5" xfId="0" applyNumberFormat="1" applyFont="1" applyFill="1" applyBorder="1" applyAlignment="1">
      <alignment horizontal="center" vertical="center"/>
    </xf>
    <xf numFmtId="37" fontId="20" fillId="0" borderId="28" xfId="0" applyNumberFormat="1" applyFont="1" applyFill="1" applyBorder="1" applyAlignment="1">
      <alignment horizontal="center" vertical="center"/>
    </xf>
    <xf numFmtId="37" fontId="10" fillId="0" borderId="30" xfId="0" applyNumberFormat="1" applyFont="1" applyFill="1" applyBorder="1" applyAlignment="1">
      <alignment horizontal="center" vertical="center"/>
    </xf>
    <xf numFmtId="37" fontId="20" fillId="0" borderId="5" xfId="0" applyNumberFormat="1" applyFont="1" applyFill="1" applyBorder="1" applyAlignment="1">
      <alignment horizontal="center" vertical="center" wrapText="1"/>
    </xf>
    <xf numFmtId="37" fontId="29" fillId="0" borderId="5" xfId="0" quotePrefix="1" applyNumberFormat="1" applyFont="1" applyFill="1" applyBorder="1" applyAlignment="1">
      <alignment horizontal="center" vertical="center" wrapText="1"/>
    </xf>
    <xf numFmtId="37" fontId="20" fillId="0" borderId="2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41" fontId="39" fillId="0" borderId="0" xfId="0" applyNumberFormat="1" applyFont="1" applyFill="1" applyBorder="1" applyAlignment="1">
      <alignment horizontal="center" vertical="center"/>
    </xf>
    <xf numFmtId="37" fontId="5" fillId="0" borderId="5" xfId="0" applyNumberFormat="1" applyFont="1" applyFill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/>
    <xf numFmtId="41" fontId="8" fillId="0" borderId="0" xfId="3" applyNumberFormat="1" applyFont="1" applyFill="1" applyBorder="1" applyAlignment="1">
      <alignment horizontal="right" vertical="center" wrapText="1"/>
    </xf>
    <xf numFmtId="37" fontId="32" fillId="0" borderId="0" xfId="0" quotePrefix="1" applyNumberFormat="1" applyFont="1" applyFill="1" applyAlignment="1">
      <alignment horizontal="centerContinuous" vertical="center"/>
    </xf>
    <xf numFmtId="37" fontId="14" fillId="0" borderId="0" xfId="0" quotePrefix="1" applyNumberFormat="1" applyFont="1" applyFill="1" applyBorder="1" applyAlignment="1">
      <alignment horizontal="centerContinuous" vertical="center"/>
    </xf>
    <xf numFmtId="37" fontId="4" fillId="0" borderId="0" xfId="0" applyNumberFormat="1" applyFont="1" applyFill="1" applyBorder="1" applyAlignment="1">
      <alignment horizontal="centerContinuous" vertical="center"/>
    </xf>
    <xf numFmtId="37" fontId="20" fillId="0" borderId="6" xfId="0" applyNumberFormat="1" applyFont="1" applyFill="1" applyBorder="1" applyAlignment="1">
      <alignment horizontal="right" vertical="center"/>
    </xf>
    <xf numFmtId="37" fontId="20" fillId="0" borderId="24" xfId="0" applyNumberFormat="1" applyFont="1" applyFill="1" applyBorder="1" applyAlignment="1">
      <alignment horizontal="center" vertical="center"/>
    </xf>
    <xf numFmtId="37" fontId="20" fillId="0" borderId="0" xfId="0" quotePrefix="1" applyNumberFormat="1" applyFont="1" applyFill="1" applyAlignment="1">
      <alignment horizontal="center" vertical="center"/>
    </xf>
    <xf numFmtId="37" fontId="3" fillId="0" borderId="5" xfId="0" applyNumberFormat="1" applyFont="1" applyFill="1" applyBorder="1" applyAlignment="1">
      <alignment horizontal="center" vertical="center" wrapText="1"/>
    </xf>
    <xf numFmtId="37" fontId="3" fillId="0" borderId="6" xfId="0" applyNumberFormat="1" applyFont="1" applyFill="1" applyBorder="1" applyAlignment="1">
      <alignment horizontal="center" vertical="center" wrapText="1"/>
    </xf>
    <xf numFmtId="41" fontId="19" fillId="0" borderId="0" xfId="0" applyNumberFormat="1" applyFont="1" applyFill="1" applyBorder="1" applyAlignment="1">
      <alignment horizontal="center" vertical="center"/>
    </xf>
    <xf numFmtId="41" fontId="11" fillId="0" borderId="0" xfId="0" applyNumberFormat="1" applyFont="1" applyFill="1"/>
    <xf numFmtId="37" fontId="3" fillId="0" borderId="0" xfId="0" applyNumberFormat="1" applyFont="1" applyFill="1" applyBorder="1" applyAlignment="1">
      <alignment horizontal="left"/>
    </xf>
    <xf numFmtId="37" fontId="3" fillId="0" borderId="0" xfId="0" applyNumberFormat="1" applyFont="1" applyFill="1" applyBorder="1" applyAlignment="1"/>
    <xf numFmtId="178" fontId="1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/>
    </xf>
    <xf numFmtId="176" fontId="2" fillId="0" borderId="0" xfId="1" applyFont="1" applyFill="1"/>
    <xf numFmtId="0" fontId="0" fillId="0" borderId="0" xfId="0" applyFill="1" applyAlignment="1">
      <alignment horizontal="right"/>
    </xf>
    <xf numFmtId="0" fontId="16" fillId="0" borderId="0" xfId="0" applyFont="1" applyFill="1"/>
    <xf numFmtId="183" fontId="0" fillId="0" borderId="0" xfId="0" applyNumberFormat="1" applyFill="1"/>
    <xf numFmtId="0" fontId="0" fillId="0" borderId="0" xfId="0" applyFill="1" applyAlignment="1">
      <alignment vertical="center"/>
    </xf>
    <xf numFmtId="43" fontId="40" fillId="0" borderId="0" xfId="3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2" fillId="0" borderId="4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4" fontId="3" fillId="0" borderId="29" xfId="0" quotePrefix="1" applyNumberFormat="1" applyFont="1" applyBorder="1" applyAlignment="1">
      <alignment horizontal="center" vertical="center"/>
    </xf>
    <xf numFmtId="4" fontId="3" fillId="0" borderId="45" xfId="0" quotePrefix="1" applyNumberFormat="1" applyFont="1" applyBorder="1" applyAlignment="1">
      <alignment horizontal="center" vertical="center"/>
    </xf>
    <xf numFmtId="4" fontId="20" fillId="0" borderId="16" xfId="0" quotePrefix="1" applyNumberFormat="1" applyFont="1" applyBorder="1" applyAlignment="1">
      <alignment horizontal="center" vertical="center" wrapText="1"/>
    </xf>
    <xf numFmtId="4" fontId="20" fillId="0" borderId="45" xfId="0" quotePrefix="1" applyNumberFormat="1" applyFont="1" applyBorder="1" applyAlignment="1">
      <alignment horizontal="center" vertical="center" wrapText="1"/>
    </xf>
    <xf numFmtId="4" fontId="31" fillId="0" borderId="16" xfId="0" quotePrefix="1" applyNumberFormat="1" applyFont="1" applyBorder="1" applyAlignment="1">
      <alignment horizontal="center" vertical="center" wrapText="1"/>
    </xf>
    <xf numFmtId="4" fontId="31" fillId="0" borderId="45" xfId="0" quotePrefix="1" applyNumberFormat="1" applyFont="1" applyBorder="1" applyAlignment="1">
      <alignment horizontal="center" vertical="center" wrapText="1"/>
    </xf>
    <xf numFmtId="3" fontId="42" fillId="0" borderId="27" xfId="3" applyNumberFormat="1" applyFont="1" applyFill="1" applyBorder="1" applyAlignment="1">
      <alignment horizontal="center" vertical="center" wrapText="1"/>
    </xf>
    <xf numFmtId="3" fontId="42" fillId="0" borderId="65" xfId="3" applyNumberFormat="1" applyFont="1" applyFill="1" applyBorder="1" applyAlignment="1">
      <alignment horizontal="center" vertical="center" wrapText="1"/>
    </xf>
    <xf numFmtId="3" fontId="42" fillId="0" borderId="1" xfId="3" applyNumberFormat="1" applyFont="1" applyFill="1" applyBorder="1" applyAlignment="1">
      <alignment horizontal="center" vertical="center" wrapText="1"/>
    </xf>
    <xf numFmtId="3" fontId="42" fillId="0" borderId="56" xfId="3" applyNumberFormat="1" applyFont="1" applyFill="1" applyBorder="1" applyAlignment="1">
      <alignment horizontal="center" vertical="center" wrapText="1"/>
    </xf>
    <xf numFmtId="4" fontId="48" fillId="0" borderId="0" xfId="3" applyNumberFormat="1" applyFont="1" applyFill="1" applyAlignment="1">
      <alignment horizontal="center" vertical="top" wrapText="1"/>
    </xf>
    <xf numFmtId="0" fontId="49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50" fillId="0" borderId="0" xfId="3" applyFont="1" applyFill="1" applyAlignment="1">
      <alignment horizontal="center" vertical="top"/>
    </xf>
    <xf numFmtId="3" fontId="42" fillId="0" borderId="0" xfId="3" applyNumberFormat="1" applyFont="1" applyFill="1" applyBorder="1" applyAlignment="1">
      <alignment horizontal="center" vertical="center" wrapText="1"/>
    </xf>
    <xf numFmtId="3" fontId="42" fillId="0" borderId="58" xfId="3" applyNumberFormat="1" applyFont="1" applyFill="1" applyBorder="1" applyAlignment="1">
      <alignment horizontal="center" vertical="center" wrapText="1"/>
    </xf>
    <xf numFmtId="3" fontId="42" fillId="0" borderId="6" xfId="3" applyNumberFormat="1" applyFont="1" applyFill="1" applyBorder="1" applyAlignment="1">
      <alignment horizontal="center" vertical="center" wrapText="1"/>
    </xf>
    <xf numFmtId="3" fontId="42" fillId="0" borderId="60" xfId="3" applyNumberFormat="1" applyFont="1" applyFill="1" applyBorder="1" applyAlignment="1">
      <alignment horizontal="center" vertical="center" wrapText="1"/>
    </xf>
    <xf numFmtId="4" fontId="42" fillId="0" borderId="57" xfId="3" applyNumberFormat="1" applyFont="1" applyFill="1" applyBorder="1" applyAlignment="1">
      <alignment horizontal="center" vertical="center" wrapText="1"/>
    </xf>
    <xf numFmtId="4" fontId="42" fillId="0" borderId="59" xfId="3" applyNumberFormat="1" applyFont="1" applyFill="1" applyBorder="1" applyAlignment="1">
      <alignment horizontal="center" vertical="center" wrapText="1"/>
    </xf>
    <xf numFmtId="4" fontId="42" fillId="0" borderId="61" xfId="3" applyNumberFormat="1" applyFont="1" applyFill="1" applyBorder="1" applyAlignment="1">
      <alignment horizontal="center" vertical="center" wrapText="1"/>
    </xf>
    <xf numFmtId="4" fontId="42" fillId="0" borderId="48" xfId="3" applyNumberFormat="1" applyFont="1" applyFill="1" applyBorder="1" applyAlignment="1">
      <alignment horizontal="center" vertical="center" wrapText="1"/>
    </xf>
    <xf numFmtId="4" fontId="42" fillId="0" borderId="3" xfId="3" applyNumberFormat="1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4" fontId="42" fillId="0" borderId="32" xfId="3" applyNumberFormat="1" applyFont="1" applyFill="1" applyBorder="1" applyAlignment="1">
      <alignment horizontal="center" vertical="center" wrapText="1"/>
    </xf>
    <xf numFmtId="4" fontId="42" fillId="0" borderId="29" xfId="3" applyNumberFormat="1" applyFont="1" applyFill="1" applyBorder="1" applyAlignment="1">
      <alignment horizontal="center" vertical="center" wrapText="1"/>
    </xf>
    <xf numFmtId="4" fontId="42" fillId="0" borderId="30" xfId="3" applyNumberFormat="1" applyFont="1" applyFill="1" applyBorder="1" applyAlignment="1">
      <alignment horizontal="center" vertical="center" wrapText="1"/>
    </xf>
    <xf numFmtId="0" fontId="45" fillId="0" borderId="62" xfId="0" applyFont="1" applyFill="1" applyBorder="1" applyAlignment="1">
      <alignment horizontal="center" vertical="center" wrapText="1"/>
    </xf>
    <xf numFmtId="0" fontId="45" fillId="0" borderId="63" xfId="0" applyFont="1" applyFill="1" applyBorder="1" applyAlignment="1">
      <alignment horizontal="center" vertical="center" wrapText="1"/>
    </xf>
    <xf numFmtId="0" fontId="45" fillId="0" borderId="64" xfId="0" applyFont="1" applyFill="1" applyBorder="1" applyAlignment="1">
      <alignment horizontal="center" vertical="center" wrapText="1"/>
    </xf>
    <xf numFmtId="4" fontId="42" fillId="0" borderId="16" xfId="3" applyNumberFormat="1" applyFont="1" applyFill="1" applyBorder="1" applyAlignment="1">
      <alignment horizontal="center" vertical="center" wrapText="1"/>
    </xf>
    <xf numFmtId="4" fontId="42" fillId="0" borderId="20" xfId="3" applyNumberFormat="1" applyFont="1" applyFill="1" applyBorder="1" applyAlignment="1">
      <alignment horizontal="center" vertical="center" wrapText="1"/>
    </xf>
    <xf numFmtId="4" fontId="42" fillId="0" borderId="19" xfId="3" applyNumberFormat="1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horizontal="center" vertical="center" wrapText="1"/>
    </xf>
    <xf numFmtId="4" fontId="10" fillId="0" borderId="8" xfId="3" applyNumberFormat="1" applyFont="1" applyFill="1" applyBorder="1" applyAlignment="1">
      <alignment horizontal="center" vertical="center" wrapText="1"/>
    </xf>
    <xf numFmtId="0" fontId="35" fillId="0" borderId="16" xfId="3" applyFont="1" applyFill="1" applyBorder="1" applyAlignment="1">
      <alignment horizontal="center" vertical="center" wrapText="1"/>
    </xf>
    <xf numFmtId="0" fontId="35" fillId="0" borderId="30" xfId="3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3" fontId="20" fillId="0" borderId="20" xfId="0" applyNumberFormat="1" applyFont="1" applyBorder="1" applyAlignment="1">
      <alignment horizontal="center" vertical="center" wrapText="1"/>
    </xf>
    <xf numFmtId="3" fontId="20" fillId="0" borderId="46" xfId="0" applyNumberFormat="1" applyFont="1" applyBorder="1" applyAlignment="1">
      <alignment horizontal="center" vertical="center" wrapText="1"/>
    </xf>
    <xf numFmtId="4" fontId="21" fillId="0" borderId="0" xfId="0" quotePrefix="1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" fontId="26" fillId="0" borderId="0" xfId="0" quotePrefix="1" applyNumberFormat="1" applyFont="1" applyFill="1" applyAlignment="1">
      <alignment horizontal="center" vertical="center"/>
    </xf>
    <xf numFmtId="4" fontId="20" fillId="0" borderId="17" xfId="0" quotePrefix="1" applyNumberFormat="1" applyFont="1" applyFill="1" applyBorder="1" applyAlignment="1">
      <alignment horizontal="center" vertical="center" wrapText="1"/>
    </xf>
    <xf numFmtId="4" fontId="20" fillId="0" borderId="25" xfId="0" quotePrefix="1" applyNumberFormat="1" applyFont="1" applyFill="1" applyBorder="1" applyAlignment="1">
      <alignment horizontal="center" vertical="center" wrapText="1"/>
    </xf>
    <xf numFmtId="4" fontId="20" fillId="0" borderId="34" xfId="0" quotePrefix="1" applyNumberFormat="1" applyFont="1" applyFill="1" applyBorder="1" applyAlignment="1">
      <alignment horizontal="center" vertical="center" wrapText="1"/>
    </xf>
    <xf numFmtId="4" fontId="20" fillId="0" borderId="7" xfId="0" quotePrefix="1" applyNumberFormat="1" applyFont="1" applyFill="1" applyBorder="1" applyAlignment="1">
      <alignment horizontal="center" vertical="center" wrapText="1"/>
    </xf>
    <xf numFmtId="41" fontId="20" fillId="0" borderId="17" xfId="0" quotePrefix="1" applyNumberFormat="1" applyFont="1" applyFill="1" applyBorder="1" applyAlignment="1">
      <alignment horizontal="center" vertical="center" wrapText="1"/>
    </xf>
    <xf numFmtId="41" fontId="20" fillId="0" borderId="25" xfId="0" quotePrefix="1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4" fontId="20" fillId="0" borderId="20" xfId="0" applyNumberFormat="1" applyFont="1" applyFill="1" applyBorder="1" applyAlignment="1">
      <alignment horizontal="center" vertical="center"/>
    </xf>
    <xf numFmtId="4" fontId="20" fillId="0" borderId="46" xfId="0" applyNumberFormat="1" applyFont="1" applyFill="1" applyBorder="1" applyAlignment="1">
      <alignment horizontal="center" vertical="center"/>
    </xf>
    <xf numFmtId="177" fontId="28" fillId="0" borderId="20" xfId="0" applyNumberFormat="1" applyFont="1" applyFill="1" applyBorder="1" applyAlignment="1">
      <alignment horizontal="center" vertical="center" wrapText="1"/>
    </xf>
    <xf numFmtId="177" fontId="28" fillId="0" borderId="46" xfId="0" applyNumberFormat="1" applyFont="1" applyFill="1" applyBorder="1" applyAlignment="1">
      <alignment horizontal="center" vertical="center" wrapText="1"/>
    </xf>
    <xf numFmtId="177" fontId="29" fillId="0" borderId="47" xfId="0" applyNumberFormat="1" applyFont="1" applyFill="1" applyBorder="1" applyAlignment="1">
      <alignment horizontal="center" vertical="center" wrapText="1"/>
    </xf>
    <xf numFmtId="177" fontId="29" fillId="0" borderId="19" xfId="0" applyNumberFormat="1" applyFont="1" applyFill="1" applyBorder="1" applyAlignment="1">
      <alignment horizontal="center" vertical="center" wrapText="1"/>
    </xf>
    <xf numFmtId="41" fontId="20" fillId="0" borderId="48" xfId="0" applyNumberFormat="1" applyFont="1" applyFill="1" applyBorder="1" applyAlignment="1">
      <alignment horizontal="center" vertical="center" wrapText="1"/>
    </xf>
    <xf numFmtId="41" fontId="20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3" fontId="21" fillId="0" borderId="0" xfId="0" quotePrefix="1" applyNumberFormat="1" applyFont="1" applyFill="1" applyAlignment="1">
      <alignment horizontal="center" vertical="center"/>
    </xf>
    <xf numFmtId="43" fontId="26" fillId="0" borderId="0" xfId="0" quotePrefix="1" applyNumberFormat="1" applyFont="1" applyFill="1" applyAlignment="1">
      <alignment horizontal="center" vertical="center"/>
    </xf>
    <xf numFmtId="43" fontId="20" fillId="0" borderId="48" xfId="0" applyNumberFormat="1" applyFont="1" applyFill="1" applyBorder="1" applyAlignment="1">
      <alignment horizontal="center" vertical="center" wrapText="1"/>
    </xf>
    <xf numFmtId="43" fontId="20" fillId="0" borderId="3" xfId="0" applyNumberFormat="1" applyFont="1" applyFill="1" applyBorder="1" applyAlignment="1">
      <alignment horizontal="center" vertical="center" wrapText="1"/>
    </xf>
    <xf numFmtId="43" fontId="17" fillId="0" borderId="0" xfId="0" applyNumberFormat="1" applyFont="1" applyFill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43" fontId="21" fillId="0" borderId="0" xfId="0" quotePrefix="1" applyNumberFormat="1" applyFont="1" applyFill="1" applyAlignment="1">
      <alignment horizontal="right" vertical="center"/>
    </xf>
    <xf numFmtId="43" fontId="17" fillId="0" borderId="0" xfId="0" quotePrefix="1" applyNumberFormat="1" applyFont="1" applyFill="1" applyAlignment="1">
      <alignment horizontal="center" vertical="center"/>
    </xf>
    <xf numFmtId="178" fontId="21" fillId="0" borderId="0" xfId="0" quotePrefix="1" applyNumberFormat="1" applyFont="1" applyFill="1" applyAlignment="1">
      <alignment horizontal="center" vertical="center"/>
    </xf>
    <xf numFmtId="178" fontId="17" fillId="0" borderId="0" xfId="0" quotePrefix="1" applyNumberFormat="1" applyFont="1" applyFill="1" applyAlignment="1">
      <alignment horizontal="left" vertical="center"/>
    </xf>
    <xf numFmtId="178" fontId="17" fillId="0" borderId="0" xfId="0" applyNumberFormat="1" applyFont="1" applyFill="1" applyAlignment="1">
      <alignment horizontal="center" vertical="center"/>
    </xf>
    <xf numFmtId="178" fontId="20" fillId="0" borderId="48" xfId="0" applyNumberFormat="1" applyFont="1" applyFill="1" applyBorder="1" applyAlignment="1">
      <alignment horizontal="center" vertical="center"/>
    </xf>
    <xf numFmtId="178" fontId="20" fillId="0" borderId="49" xfId="0" applyNumberFormat="1" applyFont="1" applyFill="1" applyBorder="1" applyAlignment="1">
      <alignment horizontal="center" vertical="center"/>
    </xf>
    <xf numFmtId="184" fontId="20" fillId="0" borderId="48" xfId="0" applyNumberFormat="1" applyFont="1" applyFill="1" applyBorder="1" applyAlignment="1">
      <alignment horizontal="center" vertical="center"/>
    </xf>
    <xf numFmtId="184" fontId="20" fillId="0" borderId="3" xfId="0" applyNumberFormat="1" applyFont="1" applyFill="1" applyBorder="1" applyAlignment="1">
      <alignment horizontal="center" vertical="center"/>
    </xf>
    <xf numFmtId="184" fontId="20" fillId="0" borderId="33" xfId="0" applyNumberFormat="1" applyFont="1" applyFill="1" applyBorder="1" applyAlignment="1">
      <alignment horizontal="center" vertical="center"/>
    </xf>
    <xf numFmtId="178" fontId="20" fillId="0" borderId="3" xfId="0" applyNumberFormat="1" applyFont="1" applyFill="1" applyBorder="1" applyAlignment="1">
      <alignment horizontal="center" vertical="center"/>
    </xf>
    <xf numFmtId="178" fontId="20" fillId="0" borderId="33" xfId="0" applyNumberFormat="1" applyFont="1" applyFill="1" applyBorder="1" applyAlignment="1">
      <alignment horizontal="center" vertical="center"/>
    </xf>
    <xf numFmtId="181" fontId="20" fillId="0" borderId="19" xfId="0" applyNumberFormat="1" applyFont="1" applyFill="1" applyBorder="1" applyAlignment="1">
      <alignment horizontal="center" vertical="center" wrapText="1"/>
    </xf>
    <xf numFmtId="181" fontId="20" fillId="0" borderId="46" xfId="0" applyNumberFormat="1" applyFont="1" applyFill="1" applyBorder="1" applyAlignment="1">
      <alignment horizontal="center" vertical="center" wrapText="1"/>
    </xf>
    <xf numFmtId="181" fontId="23" fillId="0" borderId="0" xfId="0" applyNumberFormat="1" applyFont="1" applyFill="1" applyBorder="1" applyAlignment="1">
      <alignment vertical="center"/>
    </xf>
    <xf numFmtId="181" fontId="17" fillId="0" borderId="0" xfId="0" applyNumberFormat="1" applyFont="1" applyFill="1" applyBorder="1" applyAlignment="1">
      <alignment vertical="center"/>
    </xf>
    <xf numFmtId="181" fontId="20" fillId="0" borderId="47" xfId="0" applyNumberFormat="1" applyFont="1" applyFill="1" applyBorder="1" applyAlignment="1">
      <alignment horizontal="center" vertical="center" wrapText="1"/>
    </xf>
    <xf numFmtId="43" fontId="20" fillId="0" borderId="20" xfId="0" applyNumberFormat="1" applyFont="1" applyFill="1" applyBorder="1" applyAlignment="1">
      <alignment horizontal="center" vertical="center" wrapText="1"/>
    </xf>
    <xf numFmtId="43" fontId="20" fillId="0" borderId="46" xfId="0" applyNumberFormat="1" applyFont="1" applyFill="1" applyBorder="1" applyAlignment="1">
      <alignment horizontal="center" vertical="center" wrapText="1"/>
    </xf>
    <xf numFmtId="43" fontId="20" fillId="0" borderId="8" xfId="0" applyNumberFormat="1" applyFont="1" applyFill="1" applyBorder="1" applyAlignment="1">
      <alignment horizontal="center" vertical="center" wrapText="1"/>
    </xf>
    <xf numFmtId="181" fontId="20" fillId="0" borderId="20" xfId="0" applyNumberFormat="1" applyFont="1" applyFill="1" applyBorder="1" applyAlignment="1">
      <alignment horizontal="center" vertical="center" wrapText="1"/>
    </xf>
    <xf numFmtId="181" fontId="20" fillId="0" borderId="8" xfId="0" applyNumberFormat="1" applyFont="1" applyFill="1" applyBorder="1" applyAlignment="1">
      <alignment horizontal="center" vertical="center" wrapText="1"/>
    </xf>
    <xf numFmtId="181" fontId="20" fillId="0" borderId="50" xfId="0" applyNumberFormat="1" applyFont="1" applyFill="1" applyBorder="1" applyAlignment="1">
      <alignment horizontal="center" vertical="center" wrapText="1"/>
    </xf>
    <xf numFmtId="181" fontId="20" fillId="0" borderId="51" xfId="0" applyNumberFormat="1" applyFont="1" applyFill="1" applyBorder="1" applyAlignment="1">
      <alignment horizontal="center" vertical="center" wrapText="1"/>
    </xf>
    <xf numFmtId="41" fontId="17" fillId="0" borderId="6" xfId="0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41" fontId="21" fillId="0" borderId="0" xfId="0" applyNumberFormat="1" applyFont="1" applyFill="1" applyBorder="1" applyAlignment="1">
      <alignment horizontal="center"/>
    </xf>
    <xf numFmtId="43" fontId="20" fillId="0" borderId="52" xfId="0" applyNumberFormat="1" applyFont="1" applyFill="1" applyBorder="1" applyAlignment="1">
      <alignment horizontal="center" vertical="center" wrapText="1"/>
    </xf>
    <xf numFmtId="41" fontId="20" fillId="0" borderId="53" xfId="0" applyNumberFormat="1" applyFont="1" applyFill="1" applyBorder="1" applyAlignment="1">
      <alignment horizontal="center" vertical="center" wrapText="1"/>
    </xf>
    <xf numFmtId="41" fontId="20" fillId="0" borderId="52" xfId="0" applyNumberFormat="1" applyFont="1" applyFill="1" applyBorder="1" applyAlignment="1">
      <alignment horizontal="center" vertical="center" wrapText="1"/>
    </xf>
    <xf numFmtId="41" fontId="20" fillId="0" borderId="53" xfId="0" quotePrefix="1" applyNumberFormat="1" applyFont="1" applyFill="1" applyBorder="1" applyAlignment="1">
      <alignment horizontal="center" vertical="distributed"/>
    </xf>
    <xf numFmtId="41" fontId="20" fillId="0" borderId="3" xfId="0" quotePrefix="1" applyNumberFormat="1" applyFont="1" applyFill="1" applyBorder="1" applyAlignment="1">
      <alignment horizontal="center" vertical="distributed"/>
    </xf>
    <xf numFmtId="41" fontId="20" fillId="0" borderId="52" xfId="0" quotePrefix="1" applyNumberFormat="1" applyFont="1" applyFill="1" applyBorder="1" applyAlignment="1">
      <alignment horizontal="center" vertical="distributed"/>
    </xf>
    <xf numFmtId="0" fontId="20" fillId="0" borderId="48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37" fontId="27" fillId="0" borderId="0" xfId="0" applyNumberFormat="1" applyFont="1" applyFill="1" applyAlignment="1">
      <alignment horizontal="center" vertical="center"/>
    </xf>
    <xf numFmtId="37" fontId="20" fillId="0" borderId="48" xfId="0" applyNumberFormat="1" applyFont="1" applyFill="1" applyBorder="1" applyAlignment="1">
      <alignment horizontal="center" vertical="center"/>
    </xf>
    <xf numFmtId="37" fontId="20" fillId="0" borderId="3" xfId="0" applyNumberFormat="1" applyFont="1" applyFill="1" applyBorder="1" applyAlignment="1">
      <alignment horizontal="center" vertical="center"/>
    </xf>
    <xf numFmtId="37" fontId="20" fillId="0" borderId="52" xfId="0" applyNumberFormat="1" applyFont="1" applyFill="1" applyBorder="1" applyAlignment="1">
      <alignment horizontal="center" vertical="center"/>
    </xf>
    <xf numFmtId="37" fontId="20" fillId="0" borderId="54" xfId="0" applyNumberFormat="1" applyFont="1" applyFill="1" applyBorder="1" applyAlignment="1">
      <alignment horizontal="center" vertical="center" wrapText="1"/>
    </xf>
    <xf numFmtId="37" fontId="20" fillId="0" borderId="55" xfId="0" applyNumberFormat="1" applyFont="1" applyFill="1" applyBorder="1" applyAlignment="1">
      <alignment horizontal="center" vertical="center" wrapText="1"/>
    </xf>
    <xf numFmtId="37" fontId="20" fillId="0" borderId="48" xfId="0" applyNumberFormat="1" applyFont="1" applyFill="1" applyBorder="1" applyAlignment="1">
      <alignment horizontal="center" vertical="center" wrapText="1"/>
    </xf>
    <xf numFmtId="37" fontId="20" fillId="0" borderId="3" xfId="0" applyNumberFormat="1" applyFont="1" applyFill="1" applyBorder="1" applyAlignment="1">
      <alignment horizontal="center" vertical="center" wrapText="1"/>
    </xf>
    <xf numFmtId="37" fontId="20" fillId="0" borderId="53" xfId="0" applyNumberFormat="1" applyFont="1" applyFill="1" applyBorder="1" applyAlignment="1">
      <alignment horizontal="center" vertical="center" wrapText="1"/>
    </xf>
    <xf numFmtId="37" fontId="20" fillId="0" borderId="52" xfId="0" applyNumberFormat="1" applyFont="1" applyFill="1" applyBorder="1" applyAlignment="1">
      <alignment horizontal="center" vertical="center" wrapText="1"/>
    </xf>
  </cellXfs>
  <cellStyles count="5">
    <cellStyle name="一般" xfId="0" builtinId="0"/>
    <cellStyle name="一般 2" xfId="3"/>
    <cellStyle name="千分位" xfId="1" builtinId="3"/>
    <cellStyle name="千分位 2" xfId="4"/>
    <cellStyle name="千分位[0]_List1 (2)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</a:t>
            </a:r>
          </a:p>
          <a:p>
            <a:pPr>
              <a:defRPr sz="925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108</a:t>
            </a:r>
            <a:r>
              <a:rPr lang="zh-TW" altLang="en-US" sz="1075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年底耕地面積</a:t>
            </a:r>
          </a:p>
        </c:rich>
      </c:tx>
      <c:layout>
        <c:manualLayout>
          <c:xMode val="edge"/>
          <c:yMode val="edge"/>
          <c:x val="0.28496079889155485"/>
          <c:y val="2.049199561975283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240362460143744"/>
          <c:y val="0.43046462013809339"/>
          <c:w val="0.48712497393560339"/>
          <c:h val="0.29801396778791078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13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670-46D8-8F60-A51768E4CDF2}"/>
              </c:ext>
            </c:extLst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670-46D8-8F60-A51768E4CDF2}"/>
              </c:ext>
            </c:extLst>
          </c:dPt>
          <c:dLbls>
            <c:dLbl>
              <c:idx val="0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新細明體"/>
                      <a:ea typeface="新細明體"/>
                      <a:cs typeface="新細明體"/>
                    </a:defRPr>
                  </a:pPr>
                  <a:endParaRPr lang="zh-TW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70-46D8-8F60-A51768E4CDF2}"/>
                </c:ext>
              </c:extLst>
            </c:dLbl>
            <c:dLbl>
              <c:idx val="1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新細明體"/>
                      <a:ea typeface="新細明體"/>
                      <a:cs typeface="新細明體"/>
                    </a:defRPr>
                  </a:pPr>
                  <a:endParaRPr lang="zh-TW"/>
                </a:p>
              </c:txPr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70-46D8-8F60-A51768E4CDF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endParaRPr lang="zh-TW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面積!$A$2:$A$3</c:f>
              <c:strCache>
                <c:ptCount val="2"/>
                <c:pt idx="0">
                  <c:v>水田</c:v>
                </c:pt>
                <c:pt idx="1">
                  <c:v>旱田</c:v>
                </c:pt>
              </c:strCache>
            </c:strRef>
          </c:cat>
          <c:val>
            <c:numRef>
              <c:f>面積!$B$2:$B$3</c:f>
              <c:numCache>
                <c:formatCode>#,##0.00_);[Red]\(#,##0.00\)</c:formatCode>
                <c:ptCount val="2"/>
                <c:pt idx="0">
                  <c:v>1537.28</c:v>
                </c:pt>
                <c:pt idx="1">
                  <c:v>2475.4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70-46D8-8F60-A51768E4C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01315715363903"/>
          <c:y val="0.89073064956284442"/>
          <c:w val="0.23175993826951885"/>
          <c:h val="7.94701986754966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新細明體"/>
              <a:ea typeface="新細明體"/>
              <a:cs typeface="新細明體"/>
            </a:defRPr>
          </a:pPr>
          <a:endParaRPr lang="zh-TW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r>
              <a:rPr lang="zh-TW" altLang="en-US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池上鄉農戶人口數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r>
              <a:rPr lang="zh-TW" altLang="en-US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103</a:t>
            </a:r>
            <a:r>
              <a:rPr lang="zh-TW" altLang="en-US" sz="9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endParaRPr lang="zh-TW" altLang="en-US" sz="900" b="0" i="0" u="none" strike="noStrike" baseline="0">
              <a:solidFill>
                <a:srgbClr val="000000"/>
              </a:solidFill>
              <a:latin typeface="標楷體"/>
              <a:ea typeface="標楷體"/>
            </a:endParaRPr>
          </a:p>
        </c:rich>
      </c:tx>
      <c:layout>
        <c:manualLayout>
          <c:xMode val="edge"/>
          <c:yMode val="edge"/>
          <c:x val="0.28048767760888732"/>
          <c:y val="1.953137978005913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856876216001999"/>
          <c:y val="0.47784883963490099"/>
          <c:w val="0.33002012098802763"/>
          <c:h val="0.20569652037263952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explosion val="34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F40-4E2D-9DB7-4670FE093F14}"/>
              </c:ext>
            </c:extLst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F40-4E2D-9DB7-4670FE093F14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F40-4E2D-9DB7-4670FE093F14}"/>
              </c:ext>
            </c:extLst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F40-4E2D-9DB7-4670FE093F14}"/>
              </c:ext>
            </c:extLst>
          </c:dPt>
          <c:dLbls>
            <c:dLbl>
              <c:idx val="0"/>
              <c:layout>
                <c:manualLayout>
                  <c:x val="9.7012365210699711E-2"/>
                  <c:y val="0.12927843092425459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F40-4E2D-9DB7-4670FE093F14}"/>
                </c:ext>
              </c:extLst>
            </c:dLbl>
            <c:dLbl>
              <c:idx val="1"/>
              <c:layout>
                <c:manualLayout>
                  <c:x val="-2.2695858139683771E-2"/>
                  <c:y val="3.8093413498598371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F40-4E2D-9DB7-4670FE093F14}"/>
                </c:ext>
              </c:extLst>
            </c:dLbl>
            <c:dLbl>
              <c:idx val="2"/>
              <c:layout>
                <c:manualLayout>
                  <c:x val="-7.858011650982652E-2"/>
                  <c:y val="-1.63880119873849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F40-4E2D-9DB7-4670FE093F14}"/>
                </c:ext>
              </c:extLst>
            </c:dLbl>
            <c:dLbl>
              <c:idx val="3"/>
              <c:layout>
                <c:manualLayout>
                  <c:x val="0.18297858470663567"/>
                  <c:y val="-0.12331314966490931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  <a:cs typeface="標楷體"/>
                      </a:defRPr>
                    </a:pPr>
                    <a:r>
                      <a:rPr lang="zh-TW" altLang="en-US" sz="10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</a:rPr>
                      <a:t>非耕種農</a:t>
                    </a:r>
                  </a:p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  <a:cs typeface="標楷體"/>
                      </a:defRPr>
                    </a:pPr>
                    <a:r>
                      <a:rPr lang="en-US" altLang="zh-TW" sz="1000" b="0" i="0" u="none" strike="noStrike" baseline="0">
                        <a:solidFill>
                          <a:srgbClr val="000000"/>
                        </a:solidFill>
                        <a:latin typeface="標楷體"/>
                        <a:ea typeface="標楷體"/>
                      </a:rPr>
                      <a:t>0.69%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F40-4E2D-9DB7-4670FE093F1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endParaRPr lang="zh-TW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人口!$A$4:$A$7</c:f>
              <c:strCache>
                <c:ptCount val="4"/>
                <c:pt idx="0">
                  <c:v>自耕農</c:v>
                </c:pt>
                <c:pt idx="1">
                  <c:v>半自耕農</c:v>
                </c:pt>
                <c:pt idx="2">
                  <c:v>佃農</c:v>
                </c:pt>
                <c:pt idx="3">
                  <c:v>非耕種農</c:v>
                </c:pt>
              </c:strCache>
            </c:strRef>
          </c:cat>
          <c:val>
            <c:numRef>
              <c:f>人口!$B$4:$B$7</c:f>
              <c:numCache>
                <c:formatCode>#,##0_);\(#,##0\)</c:formatCode>
                <c:ptCount val="4"/>
                <c:pt idx="0">
                  <c:v>1021</c:v>
                </c:pt>
                <c:pt idx="1">
                  <c:v>1696</c:v>
                </c:pt>
                <c:pt idx="2">
                  <c:v>152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F40-4E2D-9DB7-4670FE093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標楷體"/>
          <a:ea typeface="標楷體"/>
          <a:cs typeface="標楷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5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池上鄉歷年稻米收穫面積</a:t>
            </a:r>
          </a:p>
          <a:p>
            <a:pPr>
              <a:defRPr sz="205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108</a:t>
            </a: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</a:t>
            </a:r>
          </a:p>
        </c:rich>
      </c:tx>
      <c:layout>
        <c:manualLayout>
          <c:xMode val="edge"/>
          <c:yMode val="edge"/>
          <c:x val="0.34912096576561219"/>
          <c:y val="2.40963855421686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90549198381601"/>
          <c:y val="0.30602472649575413"/>
          <c:w val="0.86062388439278092"/>
          <c:h val="0.3807236754829067"/>
        </c:manualLayout>
      </c:layout>
      <c:lineChart>
        <c:grouping val="stacked"/>
        <c:varyColors val="0"/>
        <c:ser>
          <c:idx val="0"/>
          <c:order val="0"/>
          <c:spPr>
            <a:ln w="3175">
              <a:solidFill>
                <a:srgbClr val="000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776779469964366E-2"/>
                  <c:y val="4.70899544183945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A3-45CB-9FD0-A56A491FBBA9}"/>
                </c:ext>
              </c:extLst>
            </c:dLbl>
            <c:dLbl>
              <c:idx val="1"/>
              <c:layout>
                <c:manualLayout>
                  <c:x val="-4.535959650811671E-2"/>
                  <c:y val="-4.79560347653133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A3-45CB-9FD0-A56A491FBBA9}"/>
                </c:ext>
              </c:extLst>
            </c:dLbl>
            <c:dLbl>
              <c:idx val="2"/>
              <c:layout>
                <c:manualLayout>
                  <c:x val="-5.3481598499247121E-2"/>
                  <c:y val="3.4548514102784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A3-45CB-9FD0-A56A491FBBA9}"/>
                </c:ext>
              </c:extLst>
            </c:dLbl>
            <c:dLbl>
              <c:idx val="3"/>
              <c:layout>
                <c:manualLayout>
                  <c:x val="-4.5929454742921982E-2"/>
                  <c:y val="-4.4841917517999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A3-45CB-9FD0-A56A491FBBA9}"/>
                </c:ext>
              </c:extLst>
            </c:dLbl>
            <c:dLbl>
              <c:idx val="4"/>
              <c:layout>
                <c:manualLayout>
                  <c:x val="-5.5618854853174693E-2"/>
                  <c:y val="3.84165430458547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A3-45CB-9FD0-A56A491FBBA9}"/>
                </c:ext>
              </c:extLst>
            </c:dLbl>
            <c:dLbl>
              <c:idx val="5"/>
              <c:layout>
                <c:manualLayout>
                  <c:x val="-5.120167189132712E-2"/>
                  <c:y val="-3.70435571795724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A3-45CB-9FD0-A56A491FBBA9}"/>
                </c:ext>
              </c:extLst>
            </c:dLbl>
            <c:dLbl>
              <c:idx val="6"/>
              <c:layout>
                <c:manualLayout>
                  <c:x val="-5.9323673882457559E-2"/>
                  <c:y val="4.0725025394629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7A3-45CB-9FD0-A56A491FBBA9}"/>
                </c:ext>
              </c:extLst>
            </c:dLbl>
            <c:dLbl>
              <c:idx val="7"/>
              <c:layout>
                <c:manualLayout>
                  <c:x val="-7.0580472111832424E-2"/>
                  <c:y val="-5.17810290554010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7A3-45CB-9FD0-A56A491FBBA9}"/>
                </c:ext>
              </c:extLst>
            </c:dLbl>
            <c:dLbl>
              <c:idx val="8"/>
              <c:layout>
                <c:manualLayout>
                  <c:x val="-4.4219550926040269E-2"/>
                  <c:y val="3.4229499234571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7A3-45CB-9FD0-A56A491FBBA9}"/>
                </c:ext>
              </c:extLst>
            </c:dLbl>
            <c:dLbl>
              <c:idx val="9"/>
              <c:layout>
                <c:manualLayout>
                  <c:x val="-4.1369766083314906E-2"/>
                  <c:y val="-3.87053427392706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A3-45CB-9FD0-A56A491FBBA9}"/>
                </c:ext>
              </c:extLst>
            </c:dLbl>
            <c:dLbl>
              <c:idx val="10"/>
              <c:layout>
                <c:manualLayout>
                  <c:x val="-3.1347962382445138E-2"/>
                  <c:y val="4.74777448071216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A3-45CB-9FD0-A56A491FBBA9}"/>
                </c:ext>
              </c:extLst>
            </c:dLbl>
            <c:dLbl>
              <c:idx val="11"/>
              <c:layout>
                <c:manualLayout>
                  <c:x val="-6.269592476489028E-3"/>
                  <c:y val="-4.35212660731948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A3-45CB-9FD0-A56A491FBBA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稻米!$A$6:$A$14</c:f>
              <c:strCache>
                <c:ptCount val="9"/>
                <c:pt idx="0">
                  <c:v>100年</c:v>
                </c:pt>
                <c:pt idx="1">
                  <c:v>101年</c:v>
                </c:pt>
                <c:pt idx="2">
                  <c:v>102年</c:v>
                </c:pt>
                <c:pt idx="3">
                  <c:v>103年</c:v>
                </c:pt>
                <c:pt idx="4">
                  <c:v>104年</c:v>
                </c:pt>
                <c:pt idx="5">
                  <c:v>105年</c:v>
                </c:pt>
                <c:pt idx="6">
                  <c:v>106年</c:v>
                </c:pt>
                <c:pt idx="7">
                  <c:v>107年</c:v>
                </c:pt>
                <c:pt idx="8">
                  <c:v>108年</c:v>
                </c:pt>
              </c:strCache>
            </c:strRef>
          </c:cat>
          <c:val>
            <c:numRef>
              <c:f>稻米!$B$6:$B$14</c:f>
              <c:numCache>
                <c:formatCode>_(* #,##0.00_);_(* \(#,##0.00\);_(* "-"??_);_(@_)</c:formatCode>
                <c:ptCount val="9"/>
                <c:pt idx="0">
                  <c:v>2962.17</c:v>
                </c:pt>
                <c:pt idx="1">
                  <c:v>2990.67</c:v>
                </c:pt>
                <c:pt idx="2">
                  <c:v>3013.5</c:v>
                </c:pt>
                <c:pt idx="3">
                  <c:v>3010.48</c:v>
                </c:pt>
                <c:pt idx="4">
                  <c:v>3005.37</c:v>
                </c:pt>
                <c:pt idx="5">
                  <c:v>3027.77</c:v>
                </c:pt>
                <c:pt idx="6">
                  <c:v>3047.65</c:v>
                </c:pt>
                <c:pt idx="7">
                  <c:v>3061.53</c:v>
                </c:pt>
                <c:pt idx="8">
                  <c:v>3040.8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A3-45CB-9FD0-A56A491FB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30"/>
          <c:upBar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104215680"/>
        <c:axId val="104217216"/>
      </c:lineChart>
      <c:catAx>
        <c:axId val="104215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endParaRPr lang="zh-TW"/>
          </a:p>
        </c:txPr>
        <c:crossAx val="10421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1721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30000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公頃</a:t>
                </a:r>
              </a:p>
            </c:rich>
          </c:tx>
          <c:layout>
            <c:manualLayout>
              <c:xMode val="edge"/>
              <c:yMode val="edge"/>
              <c:x val="6.1128573407349798E-2"/>
              <c:y val="0.121662081396451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endParaRPr lang="zh-TW"/>
          </a:p>
        </c:txPr>
        <c:crossAx val="104215680"/>
        <c:crosses val="autoZero"/>
        <c:crossBetween val="between"/>
        <c:majorUnit val="500"/>
        <c:minorUnit val="30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池上鄉歷年豬頭數</a:t>
            </a:r>
          </a:p>
          <a:p>
            <a:pPr>
              <a:defRPr sz="1600" b="0" i="0" u="none" strike="noStrike" baseline="0">
                <a:solidFill>
                  <a:srgbClr val="000000"/>
                </a:solidFill>
                <a:latin typeface="新細明體"/>
                <a:ea typeface="新細明體"/>
                <a:cs typeface="新細明體"/>
              </a:defRPr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民國</a:t>
            </a:r>
            <a:r>
              <a:rPr lang="en-US" altLang="zh-TW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108</a:t>
            </a:r>
            <a:r>
              <a:rPr lang="zh-TW" altLang="en-US" sz="1200" b="0" i="0" u="none" strike="noStrike" baseline="0">
                <a:solidFill>
                  <a:srgbClr val="000000"/>
                </a:solidFill>
                <a:latin typeface="標楷體"/>
                <a:ea typeface="標楷體"/>
              </a:rPr>
              <a:t>年底</a:t>
            </a:r>
          </a:p>
        </c:rich>
      </c:tx>
      <c:layout>
        <c:manualLayout>
          <c:xMode val="edge"/>
          <c:yMode val="edge"/>
          <c:x val="0.37724644175575611"/>
          <c:y val="1.6393513787875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68296362223849E-2"/>
          <c:y val="0.2773543787630674"/>
          <c:w val="0.86751636360415574"/>
          <c:h val="0.58015411337595757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480706293122529E-2"/>
                  <c:y val="-3.15256658491459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8EE-48C6-9D42-9B37C1D0A2D7}"/>
                </c:ext>
              </c:extLst>
            </c:dLbl>
            <c:dLbl>
              <c:idx val="1"/>
              <c:layout>
                <c:manualLayout>
                  <c:x val="-1.9960047630804601E-2"/>
                  <c:y val="-3.2525622821737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8EE-48C6-9D42-9B37C1D0A2D7}"/>
                </c:ext>
              </c:extLst>
            </c:dLbl>
            <c:dLbl>
              <c:idx val="2"/>
              <c:layout>
                <c:manualLayout>
                  <c:x val="-3.4375788518510982E-2"/>
                  <c:y val="-4.89125252786023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8EE-48C6-9D42-9B37C1D0A2D7}"/>
                </c:ext>
              </c:extLst>
            </c:dLbl>
            <c:dLbl>
              <c:idx val="3"/>
              <c:layout>
                <c:manualLayout>
                  <c:x val="-4.0807272352728297E-2"/>
                  <c:y val="-4.74995051848026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8EE-48C6-9D42-9B37C1D0A2D7}"/>
                </c:ext>
              </c:extLst>
            </c:dLbl>
            <c:dLbl>
              <c:idx val="4"/>
              <c:layout>
                <c:manualLayout>
                  <c:x val="-4.3246941992167068E-2"/>
                  <c:y val="-3.79191945269135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8EE-48C6-9D42-9B37C1D0A2D7}"/>
                </c:ext>
              </c:extLst>
            </c:dLbl>
            <c:dLbl>
              <c:idx val="5"/>
              <c:layout>
                <c:manualLayout>
                  <c:x val="-4.568661163160579E-2"/>
                  <c:y val="-3.86076330622605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8EE-48C6-9D42-9B37C1D0A2D7}"/>
                </c:ext>
              </c:extLst>
            </c:dLbl>
            <c:dLbl>
              <c:idx val="6"/>
              <c:layout>
                <c:manualLayout>
                  <c:x val="-4.2138036092266767E-2"/>
                  <c:y val="-4.10271502947377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8EE-48C6-9D42-9B37C1D0A2D7}"/>
                </c:ext>
              </c:extLst>
            </c:dLbl>
            <c:dLbl>
              <c:idx val="7"/>
              <c:layout>
                <c:manualLayout>
                  <c:x val="-2.661359885930413E-2"/>
                  <c:y val="-5.0542059291768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8EE-48C6-9D42-9B37C1D0A2D7}"/>
                </c:ext>
              </c:extLst>
            </c:dLbl>
            <c:dLbl>
              <c:idx val="8"/>
              <c:layout>
                <c:manualLayout>
                  <c:x val="-2.9053058944098854E-2"/>
                  <c:y val="-4.90175121552428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8EE-48C6-9D42-9B37C1D0A2D7}"/>
                </c:ext>
              </c:extLst>
            </c:dLbl>
            <c:dLbl>
              <c:idx val="9"/>
              <c:layout>
                <c:manualLayout>
                  <c:x val="-4.7533963232054631E-2"/>
                  <c:y val="5.76065151405837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EE-48C6-9D42-9B37C1D0A2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新細明體"/>
                    <a:ea typeface="新細明體"/>
                    <a:cs typeface="新細明體"/>
                  </a:defRPr>
                </a:pPr>
                <a:endParaRPr lang="zh-TW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豬!$A$7:$A$15</c:f>
              <c:strCache>
                <c:ptCount val="9"/>
                <c:pt idx="0">
                  <c:v>100年</c:v>
                </c:pt>
                <c:pt idx="1">
                  <c:v>101年</c:v>
                </c:pt>
                <c:pt idx="2">
                  <c:v>102年</c:v>
                </c:pt>
                <c:pt idx="3">
                  <c:v>103年</c:v>
                </c:pt>
                <c:pt idx="4">
                  <c:v>104年</c:v>
                </c:pt>
                <c:pt idx="5">
                  <c:v>105年</c:v>
                </c:pt>
                <c:pt idx="6">
                  <c:v>106年</c:v>
                </c:pt>
                <c:pt idx="7">
                  <c:v>107年</c:v>
                </c:pt>
                <c:pt idx="8">
                  <c:v>108年</c:v>
                </c:pt>
              </c:strCache>
            </c:strRef>
          </c:cat>
          <c:val>
            <c:numRef>
              <c:f>豬!$B$7:$B$15</c:f>
              <c:numCache>
                <c:formatCode>_(* #,##0_);_(* \(#,##0\);_(* "-"??_);_(@_)</c:formatCode>
                <c:ptCount val="9"/>
                <c:pt idx="0">
                  <c:v>225</c:v>
                </c:pt>
                <c:pt idx="1">
                  <c:v>182</c:v>
                </c:pt>
                <c:pt idx="2">
                  <c:v>152</c:v>
                </c:pt>
                <c:pt idx="3">
                  <c:v>63</c:v>
                </c:pt>
                <c:pt idx="4">
                  <c:v>165</c:v>
                </c:pt>
                <c:pt idx="5">
                  <c:v>136</c:v>
                </c:pt>
                <c:pt idx="6">
                  <c:v>176</c:v>
                </c:pt>
                <c:pt idx="7">
                  <c:v>100</c:v>
                </c:pt>
                <c:pt idx="8">
                  <c:v>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8EE-48C6-9D42-9B37C1D0A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38464"/>
        <c:axId val="124204160"/>
      </c:lineChart>
      <c:catAx>
        <c:axId val="10423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標楷體"/>
                <a:ea typeface="標楷體"/>
                <a:cs typeface="標楷體"/>
              </a:defRPr>
            </a:pPr>
            <a:endParaRPr lang="zh-TW"/>
          </a:p>
        </c:txPr>
        <c:crossAx val="124204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204160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300000" vert="horz"/>
              <a:lstStyle/>
              <a:p>
                <a:pPr algn="ctr">
                  <a:defRPr sz="1025" b="0" i="0" u="none" strike="noStrike" baseline="0">
                    <a:solidFill>
                      <a:srgbClr val="000000"/>
                    </a:solidFill>
                    <a:latin typeface="標楷體"/>
                    <a:ea typeface="標楷體"/>
                    <a:cs typeface="標楷體"/>
                  </a:defRPr>
                </a:pPr>
                <a:r>
                  <a:rPr lang="zh-TW" altLang="en-US"/>
                  <a:t>頭</a:t>
                </a:r>
              </a:p>
            </c:rich>
          </c:tx>
          <c:layout>
            <c:manualLayout>
              <c:xMode val="edge"/>
              <c:yMode val="edge"/>
              <c:x val="5.7884471758103406E-2"/>
              <c:y val="9.836074879952982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zh-TW"/>
          </a:p>
        </c:txPr>
        <c:crossAx val="104238464"/>
        <c:crosses val="autoZero"/>
        <c:crossBetween val="between"/>
        <c:majorUnit val="2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新細明體"/>
          <a:ea typeface="新細明體"/>
          <a:cs typeface="新細明體"/>
        </a:defRPr>
      </a:pPr>
      <a:endParaRPr lang="zh-TW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746510</xdr:colOff>
      <xdr:row>4</xdr:row>
      <xdr:rowOff>96561</xdr:rowOff>
    </xdr:from>
    <xdr:to>
      <xdr:col>6</xdr:col>
      <xdr:colOff>628338</xdr:colOff>
      <xdr:row>14</xdr:row>
      <xdr:rowOff>140282</xdr:rowOff>
    </xdr:to>
    <xdr:graphicFrame macro="">
      <xdr:nvGraphicFramePr>
        <xdr:cNvPr id="111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2</xdr:row>
      <xdr:rowOff>76200</xdr:rowOff>
    </xdr:from>
    <xdr:to>
      <xdr:col>7</xdr:col>
      <xdr:colOff>647700</xdr:colOff>
      <xdr:row>14</xdr:row>
      <xdr:rowOff>68580</xdr:rowOff>
    </xdr:to>
    <xdr:graphicFrame macro="">
      <xdr:nvGraphicFramePr>
        <xdr:cNvPr id="213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220980</xdr:colOff>
      <xdr:row>3</xdr:row>
      <xdr:rowOff>22860</xdr:rowOff>
    </xdr:from>
    <xdr:to>
      <xdr:col>10</xdr:col>
      <xdr:colOff>388620</xdr:colOff>
      <xdr:row>18</xdr:row>
      <xdr:rowOff>152400</xdr:rowOff>
    </xdr:to>
    <xdr:graphicFrame macro="">
      <xdr:nvGraphicFramePr>
        <xdr:cNvPr id="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312419</xdr:colOff>
      <xdr:row>2</xdr:row>
      <xdr:rowOff>7620</xdr:rowOff>
    </xdr:from>
    <xdr:to>
      <xdr:col>10</xdr:col>
      <xdr:colOff>592454</xdr:colOff>
      <xdr:row>16</xdr:row>
      <xdr:rowOff>160020</xdr:rowOff>
    </xdr:to>
    <xdr:graphicFrame macro="">
      <xdr:nvGraphicFramePr>
        <xdr:cNvPr id="52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Normal="80" zoomScaleSheetLayoutView="100" workbookViewId="0">
      <pane xSplit="8" ySplit="7" topLeftCell="I14" activePane="bottomRight" state="frozen"/>
      <selection pane="topRight" activeCell="I1" sqref="I1"/>
      <selection pane="bottomLeft" activeCell="A8" sqref="A8"/>
      <selection pane="bottomRight" activeCell="A19" sqref="A19"/>
    </sheetView>
  </sheetViews>
  <sheetFormatPr defaultColWidth="10.875" defaultRowHeight="19.899999999999999" customHeight="1"/>
  <cols>
    <col min="1" max="1" width="11" style="2" customWidth="1"/>
    <col min="2" max="3" width="11" style="3" customWidth="1"/>
    <col min="4" max="4" width="11.25" style="3" bestFit="1" customWidth="1"/>
    <col min="5" max="6" width="10.875" style="3"/>
    <col min="7" max="7" width="10.875" style="3" customWidth="1"/>
    <col min="8" max="16384" width="10.875" style="3"/>
  </cols>
  <sheetData>
    <row r="1" spans="1:8" s="2" customFormat="1" ht="20.100000000000001" customHeight="1">
      <c r="A1" s="8"/>
      <c r="F1" s="422" t="s">
        <v>33</v>
      </c>
      <c r="G1" s="422"/>
    </row>
    <row r="2" spans="1:8" s="2" customFormat="1" ht="24" customHeight="1">
      <c r="A2" s="47" t="s">
        <v>165</v>
      </c>
      <c r="B2" s="4"/>
      <c r="C2" s="4"/>
      <c r="D2" s="4"/>
      <c r="E2" s="4"/>
      <c r="F2" s="4"/>
      <c r="G2" s="4"/>
      <c r="H2" s="47"/>
    </row>
    <row r="3" spans="1:8" s="2" customFormat="1" ht="24" customHeight="1">
      <c r="A3" s="66" t="s">
        <v>166</v>
      </c>
      <c r="B3" s="4"/>
      <c r="C3" s="4"/>
      <c r="D3" s="4"/>
      <c r="E3" s="4"/>
      <c r="F3" s="4"/>
      <c r="G3" s="4"/>
      <c r="H3" s="47"/>
    </row>
    <row r="4" spans="1:8" s="2" customFormat="1" ht="15.95" customHeight="1" thickBot="1">
      <c r="A4" s="48" t="s">
        <v>0</v>
      </c>
      <c r="G4" s="49" t="s">
        <v>49</v>
      </c>
    </row>
    <row r="5" spans="1:8" s="2" customFormat="1" ht="39.950000000000003" customHeight="1">
      <c r="A5" s="69" t="s">
        <v>2</v>
      </c>
      <c r="B5" s="70" t="s">
        <v>12</v>
      </c>
      <c r="C5" s="50" t="s">
        <v>52</v>
      </c>
      <c r="D5" s="71"/>
      <c r="E5" s="6"/>
      <c r="F5" s="72"/>
      <c r="G5" s="1"/>
    </row>
    <row r="6" spans="1:8" s="2" customFormat="1" ht="39.950000000000003" customHeight="1">
      <c r="A6" s="423" t="s">
        <v>50</v>
      </c>
      <c r="B6" s="425" t="s">
        <v>51</v>
      </c>
      <c r="C6" s="427" t="s">
        <v>53</v>
      </c>
      <c r="D6" s="429" t="s">
        <v>182</v>
      </c>
      <c r="E6" s="51" t="s">
        <v>54</v>
      </c>
      <c r="F6" s="74"/>
      <c r="G6" s="73" t="s">
        <v>1</v>
      </c>
    </row>
    <row r="7" spans="1:8" s="2" customFormat="1" ht="39.950000000000003" customHeight="1" thickBot="1">
      <c r="A7" s="424"/>
      <c r="B7" s="426"/>
      <c r="C7" s="428"/>
      <c r="D7" s="430"/>
      <c r="E7" s="52" t="s">
        <v>55</v>
      </c>
      <c r="F7" s="52" t="s">
        <v>56</v>
      </c>
      <c r="G7" s="53" t="s">
        <v>57</v>
      </c>
    </row>
    <row r="8" spans="1:8" s="2" customFormat="1" ht="39.950000000000003" customHeight="1">
      <c r="A8" s="68" t="s">
        <v>180</v>
      </c>
      <c r="B8" s="41">
        <v>4023.33</v>
      </c>
      <c r="C8" s="41">
        <v>1770.18</v>
      </c>
      <c r="D8" s="41">
        <v>1770.18</v>
      </c>
      <c r="E8" s="42">
        <v>0</v>
      </c>
      <c r="F8" s="42">
        <v>0</v>
      </c>
      <c r="G8" s="41">
        <v>2253.15</v>
      </c>
    </row>
    <row r="9" spans="1:8" s="2" customFormat="1" ht="39.950000000000003" customHeight="1">
      <c r="A9" s="68" t="s">
        <v>181</v>
      </c>
      <c r="B9" s="41">
        <v>4024.08</v>
      </c>
      <c r="C9" s="41">
        <v>1769.86</v>
      </c>
      <c r="D9" s="41">
        <v>1708.56</v>
      </c>
      <c r="E9" s="67" t="s">
        <v>48</v>
      </c>
      <c r="F9" s="43">
        <v>61.3</v>
      </c>
      <c r="G9" s="41">
        <v>2254.2199999999998</v>
      </c>
    </row>
    <row r="10" spans="1:8" s="2" customFormat="1" ht="39.950000000000003" customHeight="1">
      <c r="A10" s="68" t="s">
        <v>190</v>
      </c>
      <c r="B10" s="41">
        <v>4023.62</v>
      </c>
      <c r="C10" s="41">
        <v>1769.86</v>
      </c>
      <c r="D10" s="41">
        <v>1717.86</v>
      </c>
      <c r="E10" s="67">
        <v>0</v>
      </c>
      <c r="F10" s="43">
        <v>52</v>
      </c>
      <c r="G10" s="41">
        <v>2253.7600000000002</v>
      </c>
    </row>
    <row r="11" spans="1:8" s="2" customFormat="1" ht="39.950000000000003" customHeight="1">
      <c r="A11" s="68" t="s">
        <v>199</v>
      </c>
      <c r="B11" s="41">
        <v>4022.96</v>
      </c>
      <c r="C11" s="41">
        <v>1769.48</v>
      </c>
      <c r="D11" s="41">
        <v>1717.48</v>
      </c>
      <c r="E11" s="67">
        <v>0</v>
      </c>
      <c r="F11" s="43">
        <v>52</v>
      </c>
      <c r="G11" s="41">
        <v>2253.48</v>
      </c>
    </row>
    <row r="12" spans="1:8" s="2" customFormat="1" ht="39.950000000000003" customHeight="1">
      <c r="A12" s="68" t="s">
        <v>254</v>
      </c>
      <c r="B12" s="41">
        <f>C12+G12</f>
        <v>4022.3599999999997</v>
      </c>
      <c r="C12" s="41">
        <f>D12+F12</f>
        <v>1769.18</v>
      </c>
      <c r="D12" s="41">
        <v>1717.18</v>
      </c>
      <c r="E12" s="67">
        <v>0</v>
      </c>
      <c r="F12" s="43">
        <v>52</v>
      </c>
      <c r="G12" s="41">
        <v>2253.1799999999998</v>
      </c>
    </row>
    <row r="13" spans="1:8" s="2" customFormat="1" ht="39.950000000000003" customHeight="1">
      <c r="A13" s="68" t="s">
        <v>258</v>
      </c>
      <c r="B13" s="41">
        <f>C13+G13</f>
        <v>4020.91</v>
      </c>
      <c r="C13" s="41">
        <f>D13+F13</f>
        <v>1776.99</v>
      </c>
      <c r="D13" s="41">
        <v>1724.99</v>
      </c>
      <c r="E13" s="67">
        <v>0</v>
      </c>
      <c r="F13" s="43">
        <v>52</v>
      </c>
      <c r="G13" s="41">
        <v>2243.92</v>
      </c>
    </row>
    <row r="14" spans="1:8" s="2" customFormat="1" ht="39.950000000000003" customHeight="1">
      <c r="A14" s="68" t="s">
        <v>314</v>
      </c>
      <c r="B14" s="41">
        <v>4020.41</v>
      </c>
      <c r="C14" s="41">
        <v>1776.99</v>
      </c>
      <c r="D14" s="41">
        <v>1724.99</v>
      </c>
      <c r="E14" s="67">
        <v>0</v>
      </c>
      <c r="F14" s="43">
        <v>52</v>
      </c>
      <c r="G14" s="41">
        <v>2243.42</v>
      </c>
    </row>
    <row r="15" spans="1:8" s="2" customFormat="1" ht="39.950000000000003" customHeight="1">
      <c r="A15" s="68" t="s">
        <v>304</v>
      </c>
      <c r="B15" s="41">
        <v>4020.41</v>
      </c>
      <c r="C15" s="41">
        <v>1776.99</v>
      </c>
      <c r="D15" s="41">
        <v>1724.99</v>
      </c>
      <c r="E15" s="67">
        <v>0</v>
      </c>
      <c r="F15" s="43">
        <v>52</v>
      </c>
      <c r="G15" s="41">
        <v>2243.42</v>
      </c>
    </row>
    <row r="16" spans="1:8" s="2" customFormat="1" ht="39.950000000000003" customHeight="1">
      <c r="A16" s="68" t="s">
        <v>310</v>
      </c>
      <c r="B16" s="41">
        <v>4020.41</v>
      </c>
      <c r="C16" s="41">
        <v>1776.99</v>
      </c>
      <c r="D16" s="41">
        <v>1724.99</v>
      </c>
      <c r="E16" s="67">
        <v>0</v>
      </c>
      <c r="F16" s="43">
        <v>52</v>
      </c>
      <c r="G16" s="41">
        <v>2243.42</v>
      </c>
    </row>
    <row r="17" spans="1:7" s="2" customFormat="1" ht="39.950000000000003" customHeight="1">
      <c r="A17" s="68" t="s">
        <v>324</v>
      </c>
      <c r="B17" s="41">
        <v>4020.11</v>
      </c>
      <c r="C17" s="41">
        <v>1776.77</v>
      </c>
      <c r="D17" s="41">
        <v>1724.77</v>
      </c>
      <c r="E17" s="67">
        <v>0</v>
      </c>
      <c r="F17" s="43">
        <v>52</v>
      </c>
      <c r="G17" s="41">
        <v>2243.34</v>
      </c>
    </row>
    <row r="18" spans="1:7" s="2" customFormat="1" ht="39.950000000000003" customHeight="1">
      <c r="A18" s="68" t="s">
        <v>332</v>
      </c>
      <c r="B18" s="41">
        <v>4020.31</v>
      </c>
      <c r="C18" s="41">
        <v>1776.77</v>
      </c>
      <c r="D18" s="41">
        <v>1724.77</v>
      </c>
      <c r="E18" s="67">
        <v>0</v>
      </c>
      <c r="F18" s="43">
        <v>52</v>
      </c>
      <c r="G18" s="41">
        <v>2243.04</v>
      </c>
    </row>
    <row r="19" spans="1:7" s="105" customFormat="1" ht="39.950000000000003" customHeight="1">
      <c r="A19" s="68"/>
      <c r="B19" s="41"/>
      <c r="C19" s="41"/>
      <c r="D19" s="41"/>
      <c r="E19" s="67"/>
      <c r="F19" s="43"/>
      <c r="G19" s="41"/>
    </row>
    <row r="20" spans="1:7" s="5" customFormat="1" ht="20.100000000000001" customHeight="1">
      <c r="A20" s="7" t="s">
        <v>319</v>
      </c>
    </row>
    <row r="21" spans="1:7" s="5" customFormat="1" ht="20.100000000000001" customHeight="1">
      <c r="A21" s="9"/>
    </row>
    <row r="22" spans="1:7" s="5" customFormat="1" ht="20.100000000000001" customHeight="1">
      <c r="A22" s="9"/>
    </row>
    <row r="23" spans="1:7" s="5" customFormat="1" ht="20.100000000000001" customHeight="1">
      <c r="A23" s="9"/>
    </row>
    <row r="24" spans="1:7" ht="20.100000000000001" customHeight="1"/>
    <row r="25" spans="1:7" ht="20.100000000000001" customHeight="1"/>
    <row r="26" spans="1:7" ht="20.100000000000001" customHeight="1"/>
  </sheetData>
  <mergeCells count="5">
    <mergeCell ref="F1:G1"/>
    <mergeCell ref="A6:A7"/>
    <mergeCell ref="B6:B7"/>
    <mergeCell ref="C6:C7"/>
    <mergeCell ref="D6:D7"/>
  </mergeCells>
  <phoneticPr fontId="9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5" pageOrder="overThenDown" orientation="portrait" horizontalDpi="360" verticalDpi="18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view="pageBreakPreview" zoomScaleNormal="100" zoomScaleSheetLayoutView="100" workbookViewId="0">
      <pane xSplit="17" ySplit="8" topLeftCell="R18" activePane="bottomRight" state="frozen"/>
      <selection pane="topRight" activeCell="R1" sqref="R1"/>
      <selection pane="bottomLeft" activeCell="A9" sqref="A9"/>
      <selection pane="bottomRight" activeCell="F21" sqref="F21"/>
    </sheetView>
  </sheetViews>
  <sheetFormatPr defaultColWidth="5.75" defaultRowHeight="19.899999999999999" customHeight="1"/>
  <cols>
    <col min="1" max="1" width="8.75" style="346" customWidth="1"/>
    <col min="2" max="2" width="5.625" style="89" customWidth="1"/>
    <col min="3" max="4" width="4.875" style="89" customWidth="1"/>
    <col min="5" max="5" width="5" style="89" customWidth="1"/>
    <col min="6" max="8" width="4.875" style="89" customWidth="1"/>
    <col min="9" max="9" width="5.875" style="89" customWidth="1"/>
    <col min="10" max="10" width="4.875" style="89" customWidth="1"/>
    <col min="11" max="11" width="5.25" style="90" customWidth="1"/>
    <col min="12" max="12" width="6.125" style="89" customWidth="1"/>
    <col min="13" max="15" width="4.875" style="89" customWidth="1"/>
    <col min="16" max="16384" width="5.75" style="89"/>
  </cols>
  <sheetData>
    <row r="1" spans="1:28" s="318" customFormat="1" ht="20.100000000000001" customHeight="1">
      <c r="A1" s="290" t="s">
        <v>248</v>
      </c>
      <c r="K1" s="319"/>
      <c r="O1" s="126"/>
      <c r="AB1" s="320"/>
    </row>
    <row r="2" spans="1:28" s="326" customFormat="1" ht="24" customHeight="1">
      <c r="A2" s="321"/>
      <c r="B2" s="322" t="s">
        <v>236</v>
      </c>
      <c r="C2" s="323"/>
      <c r="D2" s="324"/>
      <c r="E2" s="323"/>
      <c r="F2" s="321"/>
      <c r="G2" s="324"/>
      <c r="H2" s="323"/>
      <c r="I2" s="325"/>
      <c r="J2" s="325"/>
      <c r="K2" s="325"/>
      <c r="L2" s="325"/>
      <c r="M2" s="325"/>
      <c r="N2" s="325"/>
      <c r="O2" s="324"/>
    </row>
    <row r="3" spans="1:28" s="326" customFormat="1" ht="24" customHeight="1">
      <c r="A3" s="321"/>
      <c r="B3" s="488" t="s">
        <v>247</v>
      </c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325"/>
      <c r="N3" s="325"/>
      <c r="O3" s="324"/>
    </row>
    <row r="4" spans="1:28" s="318" customFormat="1" ht="15.95" customHeight="1">
      <c r="K4" s="319"/>
      <c r="M4" s="327" t="s">
        <v>237</v>
      </c>
      <c r="O4" s="328"/>
    </row>
    <row r="5" spans="1:28" s="318" customFormat="1" ht="17.25" customHeight="1" thickBot="1">
      <c r="A5" s="329"/>
      <c r="B5" s="329"/>
      <c r="I5" s="329"/>
      <c r="K5" s="319"/>
      <c r="M5" s="330" t="s">
        <v>238</v>
      </c>
      <c r="N5" s="329"/>
      <c r="O5" s="331"/>
    </row>
    <row r="6" spans="1:28" s="336" customFormat="1" ht="30" customHeight="1">
      <c r="A6" s="203" t="s">
        <v>2</v>
      </c>
      <c r="B6" s="332" t="s">
        <v>239</v>
      </c>
      <c r="C6" s="333"/>
      <c r="D6" s="333"/>
      <c r="E6" s="333"/>
      <c r="F6" s="334"/>
      <c r="G6" s="333"/>
      <c r="H6" s="335"/>
      <c r="I6" s="528" t="s">
        <v>240</v>
      </c>
      <c r="J6" s="529"/>
      <c r="K6" s="529"/>
      <c r="L6" s="529"/>
      <c r="M6" s="529"/>
      <c r="N6" s="529"/>
      <c r="O6" s="529"/>
    </row>
    <row r="7" spans="1:28" s="336" customFormat="1" ht="60" customHeight="1" thickBot="1">
      <c r="A7" s="269" t="s">
        <v>50</v>
      </c>
      <c r="B7" s="337" t="s">
        <v>129</v>
      </c>
      <c r="C7" s="338" t="s">
        <v>241</v>
      </c>
      <c r="D7" s="338" t="s">
        <v>242</v>
      </c>
      <c r="E7" s="338" t="s">
        <v>243</v>
      </c>
      <c r="F7" s="339" t="s">
        <v>244</v>
      </c>
      <c r="G7" s="340" t="s">
        <v>245</v>
      </c>
      <c r="H7" s="340" t="s">
        <v>246</v>
      </c>
      <c r="I7" s="337" t="s">
        <v>129</v>
      </c>
      <c r="J7" s="338" t="s">
        <v>241</v>
      </c>
      <c r="K7" s="338" t="s">
        <v>242</v>
      </c>
      <c r="L7" s="338" t="s">
        <v>243</v>
      </c>
      <c r="M7" s="339" t="s">
        <v>244</v>
      </c>
      <c r="N7" s="340" t="s">
        <v>245</v>
      </c>
      <c r="O7" s="341" t="s">
        <v>246</v>
      </c>
    </row>
    <row r="8" spans="1:28" s="90" customFormat="1" ht="30" customHeight="1">
      <c r="A8" s="86" t="s">
        <v>175</v>
      </c>
      <c r="B8" s="87">
        <v>1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1</v>
      </c>
      <c r="I8" s="87">
        <v>3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3</v>
      </c>
      <c r="Q8" s="89"/>
      <c r="R8" s="89"/>
      <c r="S8" s="89"/>
      <c r="T8" s="89"/>
      <c r="U8" s="89"/>
      <c r="V8" s="89"/>
      <c r="W8" s="89"/>
      <c r="X8" s="89"/>
    </row>
    <row r="9" spans="1:28" s="90" customFormat="1" ht="30" customHeight="1">
      <c r="A9" s="86" t="s">
        <v>172</v>
      </c>
      <c r="B9" s="87">
        <v>15</v>
      </c>
      <c r="C9" s="88">
        <v>0</v>
      </c>
      <c r="D9" s="88">
        <v>0</v>
      </c>
      <c r="E9" s="88">
        <v>15</v>
      </c>
      <c r="F9" s="88">
        <v>0</v>
      </c>
      <c r="G9" s="88">
        <v>0</v>
      </c>
      <c r="H9" s="87">
        <v>0</v>
      </c>
      <c r="I9" s="87">
        <v>52</v>
      </c>
      <c r="J9" s="88">
        <v>0</v>
      </c>
      <c r="K9" s="88">
        <v>0</v>
      </c>
      <c r="L9" s="88">
        <v>52</v>
      </c>
      <c r="M9" s="88">
        <v>0</v>
      </c>
      <c r="N9" s="88">
        <v>0</v>
      </c>
      <c r="O9" s="87">
        <v>0</v>
      </c>
      <c r="Q9" s="89"/>
      <c r="R9" s="89"/>
      <c r="S9" s="89"/>
      <c r="T9" s="89"/>
      <c r="U9" s="89"/>
      <c r="V9" s="89"/>
      <c r="W9" s="89"/>
      <c r="X9" s="89"/>
    </row>
    <row r="10" spans="1:28" s="90" customFormat="1" ht="30" customHeight="1">
      <c r="A10" s="86" t="s">
        <v>195</v>
      </c>
      <c r="B10" s="87">
        <v>4</v>
      </c>
      <c r="C10" s="88">
        <v>0</v>
      </c>
      <c r="D10" s="88">
        <v>0</v>
      </c>
      <c r="E10" s="88">
        <v>4</v>
      </c>
      <c r="F10" s="88">
        <v>0</v>
      </c>
      <c r="G10" s="88">
        <v>0</v>
      </c>
      <c r="H10" s="87">
        <v>0</v>
      </c>
      <c r="I10" s="87">
        <v>14</v>
      </c>
      <c r="J10" s="88">
        <v>0</v>
      </c>
      <c r="K10" s="88">
        <v>0</v>
      </c>
      <c r="L10" s="88">
        <v>14</v>
      </c>
      <c r="M10" s="88">
        <v>0</v>
      </c>
      <c r="N10" s="88">
        <v>0</v>
      </c>
      <c r="O10" s="87">
        <v>0</v>
      </c>
      <c r="P10" s="342"/>
      <c r="Q10" s="89"/>
      <c r="R10" s="89"/>
      <c r="S10" s="89"/>
      <c r="T10" s="89"/>
      <c r="U10" s="89"/>
      <c r="V10" s="89"/>
      <c r="W10" s="89"/>
      <c r="X10" s="89"/>
    </row>
    <row r="11" spans="1:28" s="90" customFormat="1" ht="30" customHeight="1">
      <c r="A11" s="86" t="s">
        <v>203</v>
      </c>
      <c r="B11" s="87">
        <v>0</v>
      </c>
      <c r="C11" s="88">
        <v>0</v>
      </c>
      <c r="D11" s="88">
        <v>0</v>
      </c>
      <c r="E11" s="88">
        <v>0</v>
      </c>
      <c r="F11" s="88">
        <v>0</v>
      </c>
      <c r="G11" s="88">
        <v>0</v>
      </c>
      <c r="H11" s="87">
        <v>0</v>
      </c>
      <c r="I11" s="87">
        <v>0</v>
      </c>
      <c r="J11" s="88">
        <v>0</v>
      </c>
      <c r="K11" s="88">
        <v>0</v>
      </c>
      <c r="L11" s="88">
        <v>0</v>
      </c>
      <c r="M11" s="88">
        <v>0</v>
      </c>
      <c r="N11" s="88">
        <v>0</v>
      </c>
      <c r="O11" s="87">
        <v>0</v>
      </c>
      <c r="P11" s="342"/>
      <c r="Q11" s="89"/>
      <c r="R11" s="89"/>
      <c r="S11" s="89"/>
      <c r="T11" s="89"/>
      <c r="U11" s="89"/>
      <c r="V11" s="89"/>
      <c r="W11" s="89"/>
      <c r="X11" s="89"/>
    </row>
    <row r="12" spans="1:28" s="90" customFormat="1" ht="30" customHeight="1">
      <c r="A12" s="86" t="s">
        <v>233</v>
      </c>
      <c r="B12" s="87">
        <v>0</v>
      </c>
      <c r="C12" s="88">
        <v>0</v>
      </c>
      <c r="D12" s="88">
        <v>0</v>
      </c>
      <c r="E12" s="88">
        <v>0</v>
      </c>
      <c r="F12" s="88">
        <v>0</v>
      </c>
      <c r="G12" s="88">
        <v>0</v>
      </c>
      <c r="H12" s="87">
        <v>0</v>
      </c>
      <c r="I12" s="87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7">
        <v>0</v>
      </c>
      <c r="P12" s="342"/>
      <c r="Q12" s="89"/>
      <c r="R12" s="89"/>
      <c r="S12" s="89"/>
      <c r="T12" s="89"/>
      <c r="U12" s="89"/>
      <c r="V12" s="89"/>
      <c r="W12" s="89"/>
      <c r="X12" s="89"/>
    </row>
    <row r="13" spans="1:28" s="90" customFormat="1" ht="30" customHeight="1">
      <c r="A13" s="86" t="s">
        <v>292</v>
      </c>
      <c r="B13" s="87">
        <v>0</v>
      </c>
      <c r="C13" s="88">
        <v>0</v>
      </c>
      <c r="D13" s="88">
        <v>0</v>
      </c>
      <c r="E13" s="88">
        <v>0</v>
      </c>
      <c r="F13" s="88">
        <v>0</v>
      </c>
      <c r="G13" s="88">
        <v>0</v>
      </c>
      <c r="H13" s="87">
        <v>0</v>
      </c>
      <c r="I13" s="87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7">
        <v>0</v>
      </c>
      <c r="P13" s="342"/>
      <c r="Q13" s="89"/>
      <c r="R13" s="89"/>
      <c r="S13" s="89"/>
      <c r="T13" s="89"/>
      <c r="U13" s="89"/>
      <c r="V13" s="89"/>
      <c r="W13" s="89"/>
      <c r="X13" s="89"/>
    </row>
    <row r="14" spans="1:28" s="90" customFormat="1" ht="30" customHeight="1">
      <c r="A14" s="86" t="s">
        <v>300</v>
      </c>
      <c r="B14" s="87">
        <v>0</v>
      </c>
      <c r="C14" s="88">
        <v>0</v>
      </c>
      <c r="D14" s="88">
        <v>0</v>
      </c>
      <c r="E14" s="88">
        <v>0</v>
      </c>
      <c r="F14" s="88">
        <v>0</v>
      </c>
      <c r="G14" s="88">
        <v>0</v>
      </c>
      <c r="H14" s="87">
        <v>0</v>
      </c>
      <c r="I14" s="87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7">
        <v>0</v>
      </c>
      <c r="P14" s="342"/>
      <c r="Q14" s="89"/>
      <c r="R14" s="89"/>
      <c r="S14" s="89"/>
      <c r="T14" s="89"/>
      <c r="U14" s="89"/>
      <c r="V14" s="89"/>
      <c r="W14" s="89"/>
      <c r="X14" s="89"/>
    </row>
    <row r="15" spans="1:28" s="90" customFormat="1" ht="30" customHeight="1">
      <c r="A15" s="86" t="s">
        <v>308</v>
      </c>
      <c r="B15" s="87">
        <v>0</v>
      </c>
      <c r="C15" s="88">
        <v>0</v>
      </c>
      <c r="D15" s="88">
        <v>0</v>
      </c>
      <c r="E15" s="88">
        <v>0</v>
      </c>
      <c r="F15" s="88">
        <v>0</v>
      </c>
      <c r="G15" s="88">
        <v>0</v>
      </c>
      <c r="H15" s="87">
        <v>0</v>
      </c>
      <c r="I15" s="87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7">
        <v>0</v>
      </c>
      <c r="P15" s="342"/>
      <c r="Q15" s="89"/>
      <c r="R15" s="89"/>
      <c r="S15" s="89"/>
      <c r="T15" s="89"/>
      <c r="U15" s="89"/>
      <c r="V15" s="89"/>
      <c r="W15" s="89"/>
      <c r="X15" s="89"/>
    </row>
    <row r="16" spans="1:28" s="90" customFormat="1" ht="30" customHeight="1">
      <c r="A16" s="86" t="s">
        <v>313</v>
      </c>
      <c r="B16" s="87">
        <v>1</v>
      </c>
      <c r="C16" s="88">
        <v>1</v>
      </c>
      <c r="D16" s="88">
        <v>0</v>
      </c>
      <c r="E16" s="88">
        <v>0</v>
      </c>
      <c r="F16" s="88">
        <v>0</v>
      </c>
      <c r="G16" s="88">
        <v>0</v>
      </c>
      <c r="H16" s="87">
        <v>0</v>
      </c>
      <c r="I16" s="87">
        <v>2</v>
      </c>
      <c r="J16" s="88">
        <v>2</v>
      </c>
      <c r="K16" s="88">
        <v>0</v>
      </c>
      <c r="L16" s="88">
        <v>0</v>
      </c>
      <c r="M16" s="88">
        <v>0</v>
      </c>
      <c r="N16" s="88">
        <v>0</v>
      </c>
      <c r="O16" s="87">
        <v>0</v>
      </c>
      <c r="P16" s="342"/>
      <c r="Q16" s="89"/>
      <c r="R16" s="89"/>
      <c r="S16" s="89"/>
      <c r="T16" s="89"/>
      <c r="U16" s="89"/>
      <c r="V16" s="89"/>
      <c r="W16" s="89"/>
      <c r="X16" s="89"/>
    </row>
    <row r="17" spans="1:24" s="90" customFormat="1" ht="30" customHeight="1">
      <c r="A17" s="86" t="s">
        <v>337</v>
      </c>
      <c r="B17" s="87">
        <v>1</v>
      </c>
      <c r="C17" s="88">
        <v>1</v>
      </c>
      <c r="D17" s="88">
        <v>0</v>
      </c>
      <c r="E17" s="88">
        <v>0</v>
      </c>
      <c r="F17" s="88">
        <v>0</v>
      </c>
      <c r="G17" s="88">
        <v>0</v>
      </c>
      <c r="H17" s="87">
        <v>0</v>
      </c>
      <c r="I17" s="87">
        <v>2</v>
      </c>
      <c r="J17" s="88">
        <v>2</v>
      </c>
      <c r="K17" s="88">
        <v>0</v>
      </c>
      <c r="L17" s="88">
        <v>0</v>
      </c>
      <c r="M17" s="88">
        <v>0</v>
      </c>
      <c r="N17" s="88">
        <v>0</v>
      </c>
      <c r="O17" s="87">
        <v>0</v>
      </c>
      <c r="P17" s="342"/>
      <c r="Q17" s="89"/>
      <c r="R17" s="89"/>
      <c r="S17" s="89"/>
      <c r="T17" s="89"/>
      <c r="U17" s="89"/>
      <c r="V17" s="89"/>
      <c r="W17" s="89"/>
      <c r="X17" s="89"/>
    </row>
    <row r="18" spans="1:24" s="90" customFormat="1" ht="30" customHeight="1">
      <c r="A18" s="86" t="s">
        <v>338</v>
      </c>
      <c r="B18" s="87">
        <v>1</v>
      </c>
      <c r="C18" s="88">
        <v>1</v>
      </c>
      <c r="D18" s="88">
        <v>0</v>
      </c>
      <c r="E18" s="88">
        <v>0</v>
      </c>
      <c r="F18" s="88">
        <v>0</v>
      </c>
      <c r="G18" s="88">
        <v>0</v>
      </c>
      <c r="H18" s="87">
        <v>0</v>
      </c>
      <c r="I18" s="87">
        <v>1</v>
      </c>
      <c r="J18" s="88">
        <v>1</v>
      </c>
      <c r="K18" s="88">
        <v>0</v>
      </c>
      <c r="L18" s="88">
        <v>0</v>
      </c>
      <c r="M18" s="88">
        <v>0</v>
      </c>
      <c r="N18" s="88">
        <v>0</v>
      </c>
      <c r="O18" s="87">
        <v>0</v>
      </c>
      <c r="P18" s="342"/>
      <c r="Q18" s="89"/>
      <c r="R18" s="89"/>
      <c r="S18" s="89"/>
      <c r="T18" s="89"/>
      <c r="U18" s="89"/>
      <c r="V18" s="89"/>
      <c r="W18" s="89"/>
      <c r="X18" s="89"/>
    </row>
    <row r="19" spans="1:24" s="90" customFormat="1" ht="30" customHeight="1">
      <c r="A19" s="86" t="s">
        <v>356</v>
      </c>
      <c r="B19" s="308">
        <v>0</v>
      </c>
      <c r="C19" s="308">
        <v>0</v>
      </c>
      <c r="D19" s="308">
        <v>0</v>
      </c>
      <c r="E19" s="308">
        <v>0</v>
      </c>
      <c r="F19" s="308">
        <v>0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08">
        <v>0</v>
      </c>
      <c r="P19" s="342"/>
      <c r="Q19" s="89"/>
      <c r="R19" s="89"/>
      <c r="S19" s="89"/>
      <c r="T19" s="89"/>
      <c r="U19" s="89"/>
      <c r="V19" s="89"/>
      <c r="W19" s="89"/>
      <c r="X19" s="89"/>
    </row>
    <row r="20" spans="1:24" s="90" customFormat="1" ht="30" customHeight="1">
      <c r="A20" s="86" t="s">
        <v>383</v>
      </c>
      <c r="B20" s="308">
        <v>0</v>
      </c>
      <c r="C20" s="308">
        <v>0</v>
      </c>
      <c r="D20" s="308">
        <v>0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08">
        <v>0</v>
      </c>
      <c r="P20" s="342"/>
      <c r="Q20" s="89"/>
      <c r="R20" s="89"/>
      <c r="S20" s="89"/>
      <c r="T20" s="89"/>
      <c r="U20" s="89"/>
      <c r="V20" s="89"/>
      <c r="W20" s="89"/>
      <c r="X20" s="89"/>
    </row>
    <row r="21" spans="1:24" s="90" customFormat="1" ht="30" customHeight="1">
      <c r="A21" s="86" t="s">
        <v>406</v>
      </c>
      <c r="B21" s="308">
        <v>0</v>
      </c>
      <c r="C21" s="308">
        <v>0</v>
      </c>
      <c r="D21" s="308">
        <v>0</v>
      </c>
      <c r="E21" s="308">
        <v>0</v>
      </c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08">
        <v>0</v>
      </c>
      <c r="L21" s="308">
        <v>0</v>
      </c>
      <c r="M21" s="308">
        <v>0</v>
      </c>
      <c r="N21" s="308">
        <v>0</v>
      </c>
      <c r="O21" s="308">
        <v>0</v>
      </c>
      <c r="P21" s="342"/>
      <c r="Q21" s="89"/>
      <c r="R21" s="89"/>
      <c r="S21" s="89"/>
      <c r="T21" s="89"/>
      <c r="U21" s="89"/>
      <c r="V21" s="89"/>
      <c r="W21" s="89"/>
      <c r="X21" s="89"/>
    </row>
    <row r="22" spans="1:24" s="90" customFormat="1" ht="30" customHeight="1">
      <c r="A22" s="344"/>
      <c r="B22" s="342"/>
      <c r="C22" s="345"/>
      <c r="D22" s="345"/>
      <c r="E22" s="345"/>
      <c r="F22" s="345"/>
      <c r="G22" s="345"/>
      <c r="H22" s="342"/>
      <c r="I22" s="342"/>
      <c r="J22" s="345"/>
      <c r="K22" s="345"/>
      <c r="L22" s="345"/>
      <c r="M22" s="345"/>
      <c r="N22" s="345"/>
      <c r="O22" s="342"/>
      <c r="P22" s="342"/>
    </row>
    <row r="23" spans="1:24" ht="21.95" customHeight="1">
      <c r="A23" s="237" t="s">
        <v>323</v>
      </c>
      <c r="B23" s="90"/>
      <c r="C23" s="90"/>
      <c r="D23" s="90"/>
      <c r="E23" s="90"/>
      <c r="F23" s="90"/>
      <c r="G23" s="90"/>
      <c r="H23" s="90"/>
      <c r="I23" s="90"/>
      <c r="J23" s="90"/>
      <c r="L23" s="90"/>
      <c r="M23" s="90"/>
      <c r="N23" s="90"/>
      <c r="O23" s="90"/>
      <c r="P23" s="90"/>
    </row>
    <row r="24" spans="1:24" ht="19.899999999999999" customHeight="1">
      <c r="B24" s="90"/>
      <c r="C24" s="90"/>
      <c r="D24" s="90"/>
      <c r="E24" s="90"/>
      <c r="F24" s="90"/>
      <c r="G24" s="90"/>
      <c r="H24" s="90"/>
      <c r="I24" s="90"/>
      <c r="J24" s="90"/>
      <c r="L24" s="90"/>
      <c r="M24" s="90"/>
      <c r="N24" s="90"/>
      <c r="O24" s="90"/>
      <c r="P24" s="90"/>
    </row>
  </sheetData>
  <mergeCells count="2">
    <mergeCell ref="B3:L3"/>
    <mergeCell ref="I6:O6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Normal="100" zoomScaleSheetLayoutView="100" workbookViewId="0">
      <pane xSplit="5" ySplit="7" topLeftCell="F17" activePane="bottomRight" state="frozen"/>
      <selection pane="topRight" activeCell="F1" sqref="F1"/>
      <selection pane="bottomLeft" activeCell="A8" sqref="A8"/>
      <selection pane="bottomRight" activeCell="H19" sqref="H19"/>
    </sheetView>
  </sheetViews>
  <sheetFormatPr defaultColWidth="8.75" defaultRowHeight="15.75"/>
  <cols>
    <col min="1" max="1" width="9.375" style="336" customWidth="1"/>
    <col min="2" max="16384" width="8.75" style="92"/>
  </cols>
  <sheetData>
    <row r="1" spans="1:9" s="126" customFormat="1" ht="15.95" customHeight="1">
      <c r="A1" s="347"/>
      <c r="B1" s="348"/>
      <c r="C1" s="348"/>
      <c r="D1" s="348"/>
      <c r="E1" s="348"/>
      <c r="F1" s="348"/>
      <c r="G1" s="530" t="s">
        <v>249</v>
      </c>
      <c r="H1" s="530"/>
      <c r="I1" s="348"/>
    </row>
    <row r="2" spans="1:9" s="126" customFormat="1" ht="24" customHeight="1">
      <c r="A2" s="336"/>
      <c r="B2" s="349"/>
      <c r="C2" s="349"/>
      <c r="D2" s="350" t="s">
        <v>138</v>
      </c>
      <c r="E2" s="351" t="s">
        <v>13</v>
      </c>
      <c r="F2" s="349"/>
      <c r="G2" s="349"/>
      <c r="H2" s="352"/>
      <c r="I2" s="349"/>
    </row>
    <row r="3" spans="1:9" s="126" customFormat="1" ht="15.95" customHeight="1">
      <c r="A3" s="531" t="s">
        <v>139</v>
      </c>
      <c r="B3" s="531"/>
      <c r="C3" s="531"/>
      <c r="D3" s="531"/>
      <c r="E3" s="531"/>
      <c r="F3" s="531"/>
      <c r="G3" s="531"/>
      <c r="H3" s="531"/>
      <c r="I3" s="349"/>
    </row>
    <row r="4" spans="1:9" s="126" customFormat="1" ht="15.95" customHeight="1" thickBot="1">
      <c r="A4" s="353" t="s">
        <v>14</v>
      </c>
      <c r="B4" s="348"/>
      <c r="C4" s="348"/>
      <c r="D4" s="348"/>
      <c r="E4" s="348"/>
      <c r="F4" s="348"/>
      <c r="G4" s="348"/>
      <c r="H4" s="354" t="s">
        <v>140</v>
      </c>
      <c r="I4" s="348"/>
    </row>
    <row r="5" spans="1:9" s="126" customFormat="1" ht="44.25" customHeight="1" thickBot="1">
      <c r="A5" s="355" t="s">
        <v>141</v>
      </c>
      <c r="B5" s="356" t="s">
        <v>142</v>
      </c>
      <c r="C5" s="356" t="s">
        <v>143</v>
      </c>
      <c r="D5" s="357" t="s">
        <v>144</v>
      </c>
      <c r="E5" s="357" t="s">
        <v>145</v>
      </c>
      <c r="F5" s="357" t="s">
        <v>146</v>
      </c>
      <c r="G5" s="357" t="s">
        <v>147</v>
      </c>
      <c r="H5" s="358" t="s">
        <v>148</v>
      </c>
      <c r="I5" s="359"/>
    </row>
    <row r="6" spans="1:9" ht="30" customHeight="1">
      <c r="A6" s="360" t="s">
        <v>176</v>
      </c>
      <c r="B6" s="87">
        <v>517</v>
      </c>
      <c r="C6" s="87">
        <v>0</v>
      </c>
      <c r="D6" s="87">
        <v>1</v>
      </c>
      <c r="E6" s="87">
        <v>300</v>
      </c>
      <c r="F6" s="87">
        <v>14</v>
      </c>
      <c r="G6" s="87">
        <v>0</v>
      </c>
      <c r="H6" s="87">
        <v>202</v>
      </c>
      <c r="I6" s="110"/>
    </row>
    <row r="7" spans="1:9" ht="30" customHeight="1">
      <c r="A7" s="360" t="s">
        <v>177</v>
      </c>
      <c r="B7" s="87">
        <v>475</v>
      </c>
      <c r="C7" s="87">
        <v>0</v>
      </c>
      <c r="D7" s="87">
        <v>1</v>
      </c>
      <c r="E7" s="87">
        <v>306</v>
      </c>
      <c r="F7" s="87">
        <v>0</v>
      </c>
      <c r="G7" s="87">
        <v>0</v>
      </c>
      <c r="H7" s="87">
        <v>168</v>
      </c>
      <c r="I7" s="110"/>
    </row>
    <row r="8" spans="1:9" ht="30" customHeight="1">
      <c r="A8" s="360" t="s">
        <v>195</v>
      </c>
      <c r="B8" s="87">
        <v>353</v>
      </c>
      <c r="C8" s="87">
        <v>0</v>
      </c>
      <c r="D8" s="87">
        <v>1</v>
      </c>
      <c r="E8" s="87">
        <v>161</v>
      </c>
      <c r="F8" s="87">
        <v>0</v>
      </c>
      <c r="G8" s="87">
        <v>0</v>
      </c>
      <c r="H8" s="87">
        <v>191</v>
      </c>
      <c r="I8" s="110"/>
    </row>
    <row r="9" spans="1:9" ht="30" customHeight="1">
      <c r="A9" s="109" t="s">
        <v>204</v>
      </c>
      <c r="B9" s="87">
        <v>254</v>
      </c>
      <c r="C9" s="87">
        <v>0</v>
      </c>
      <c r="D9" s="87">
        <v>1</v>
      </c>
      <c r="E9" s="87">
        <v>130</v>
      </c>
      <c r="F9" s="87">
        <v>0</v>
      </c>
      <c r="G9" s="87">
        <v>0</v>
      </c>
      <c r="H9" s="87">
        <v>123</v>
      </c>
      <c r="I9" s="110"/>
    </row>
    <row r="10" spans="1:9" ht="30" customHeight="1">
      <c r="A10" s="109" t="s">
        <v>250</v>
      </c>
      <c r="B10" s="87">
        <f>D10+E10+H10</f>
        <v>476</v>
      </c>
      <c r="C10" s="87">
        <v>0</v>
      </c>
      <c r="D10" s="87">
        <v>1</v>
      </c>
      <c r="E10" s="87">
        <v>192</v>
      </c>
      <c r="F10" s="87">
        <v>0</v>
      </c>
      <c r="G10" s="87">
        <v>0</v>
      </c>
      <c r="H10" s="87">
        <v>283</v>
      </c>
      <c r="I10" s="110"/>
    </row>
    <row r="11" spans="1:9" ht="30" customHeight="1">
      <c r="A11" s="109" t="s">
        <v>293</v>
      </c>
      <c r="B11" s="87">
        <f>D11+E11+H11+F11</f>
        <v>506</v>
      </c>
      <c r="C11" s="87">
        <v>0</v>
      </c>
      <c r="D11" s="87">
        <v>1</v>
      </c>
      <c r="E11" s="87">
        <v>225</v>
      </c>
      <c r="F11" s="87">
        <v>3</v>
      </c>
      <c r="G11" s="87">
        <v>0</v>
      </c>
      <c r="H11" s="87">
        <v>277</v>
      </c>
      <c r="I11" s="110"/>
    </row>
    <row r="12" spans="1:9" ht="30" customHeight="1">
      <c r="A12" s="109" t="s">
        <v>301</v>
      </c>
      <c r="B12" s="87">
        <f>D12+E12+H12+F12</f>
        <v>439</v>
      </c>
      <c r="C12" s="87">
        <v>0</v>
      </c>
      <c r="D12" s="87">
        <v>1</v>
      </c>
      <c r="E12" s="87">
        <v>182</v>
      </c>
      <c r="F12" s="87">
        <v>2</v>
      </c>
      <c r="G12" s="87">
        <v>0</v>
      </c>
      <c r="H12" s="87">
        <v>254</v>
      </c>
      <c r="I12" s="110"/>
    </row>
    <row r="13" spans="1:9" ht="30" customHeight="1">
      <c r="A13" s="109" t="s">
        <v>304</v>
      </c>
      <c r="B13" s="87">
        <f>D13+E13+H13+F13</f>
        <v>270</v>
      </c>
      <c r="C13" s="87">
        <v>0</v>
      </c>
      <c r="D13" s="87">
        <v>1</v>
      </c>
      <c r="E13" s="87">
        <v>152</v>
      </c>
      <c r="F13" s="87">
        <v>3</v>
      </c>
      <c r="G13" s="87">
        <v>0</v>
      </c>
      <c r="H13" s="87">
        <v>114</v>
      </c>
      <c r="I13" s="110"/>
    </row>
    <row r="14" spans="1:9" ht="30" customHeight="1">
      <c r="A14" s="109" t="s">
        <v>339</v>
      </c>
      <c r="B14" s="87">
        <f>D14+E14+H14+F14</f>
        <v>181</v>
      </c>
      <c r="C14" s="87">
        <v>0</v>
      </c>
      <c r="D14" s="87">
        <v>0</v>
      </c>
      <c r="E14" s="87">
        <v>63</v>
      </c>
      <c r="F14" s="87">
        <v>3</v>
      </c>
      <c r="G14" s="87">
        <v>0</v>
      </c>
      <c r="H14" s="87">
        <v>115</v>
      </c>
      <c r="I14" s="110"/>
    </row>
    <row r="15" spans="1:9" ht="30" customHeight="1">
      <c r="A15" s="109" t="s">
        <v>325</v>
      </c>
      <c r="B15" s="87">
        <v>347</v>
      </c>
      <c r="C15" s="87"/>
      <c r="D15" s="87">
        <v>2</v>
      </c>
      <c r="E15" s="87">
        <v>165</v>
      </c>
      <c r="F15" s="87">
        <v>4</v>
      </c>
      <c r="G15" s="87"/>
      <c r="H15" s="87">
        <v>176</v>
      </c>
      <c r="I15" s="110"/>
    </row>
    <row r="16" spans="1:9" ht="30" customHeight="1">
      <c r="A16" s="109" t="s">
        <v>340</v>
      </c>
      <c r="B16" s="87">
        <v>329</v>
      </c>
      <c r="C16" s="87">
        <v>0</v>
      </c>
      <c r="D16" s="87">
        <v>2</v>
      </c>
      <c r="E16" s="87">
        <v>136</v>
      </c>
      <c r="F16" s="87">
        <v>4</v>
      </c>
      <c r="G16" s="87">
        <v>0</v>
      </c>
      <c r="H16" s="87">
        <v>187</v>
      </c>
      <c r="I16" s="110"/>
    </row>
    <row r="17" spans="1:9" ht="30" customHeight="1">
      <c r="A17" s="109" t="s">
        <v>357</v>
      </c>
      <c r="B17" s="87">
        <v>338</v>
      </c>
      <c r="C17" s="87">
        <v>0</v>
      </c>
      <c r="D17" s="87">
        <v>3</v>
      </c>
      <c r="E17" s="87">
        <v>176</v>
      </c>
      <c r="F17" s="87">
        <v>3</v>
      </c>
      <c r="G17" s="87">
        <v>0</v>
      </c>
      <c r="H17" s="87">
        <v>156</v>
      </c>
      <c r="I17" s="110"/>
    </row>
    <row r="18" spans="1:9" ht="30" customHeight="1">
      <c r="A18" s="109" t="s">
        <v>384</v>
      </c>
      <c r="B18" s="87">
        <v>392</v>
      </c>
      <c r="C18" s="374">
        <v>126</v>
      </c>
      <c r="D18" s="374">
        <v>2</v>
      </c>
      <c r="E18" s="374">
        <v>100</v>
      </c>
      <c r="F18" s="374">
        <v>7</v>
      </c>
      <c r="G18" s="374">
        <v>0</v>
      </c>
      <c r="H18" s="374">
        <v>157</v>
      </c>
      <c r="I18" s="110"/>
    </row>
    <row r="19" spans="1:9" ht="30" customHeight="1">
      <c r="A19" s="109" t="s">
        <v>407</v>
      </c>
      <c r="B19" s="87">
        <v>313</v>
      </c>
      <c r="C19" s="87">
        <v>0</v>
      </c>
      <c r="D19" s="87">
        <v>2</v>
      </c>
      <c r="E19" s="374">
        <v>107</v>
      </c>
      <c r="F19" s="374">
        <v>8</v>
      </c>
      <c r="G19" s="374" t="s">
        <v>408</v>
      </c>
      <c r="H19" s="374">
        <v>196</v>
      </c>
      <c r="I19" s="110"/>
    </row>
    <row r="20" spans="1:9" ht="30" customHeight="1" thickBot="1">
      <c r="A20" s="362"/>
      <c r="B20" s="343"/>
      <c r="C20" s="363"/>
      <c r="D20" s="363"/>
      <c r="E20" s="343"/>
      <c r="F20" s="343"/>
      <c r="G20" s="343"/>
      <c r="H20" s="343"/>
      <c r="I20" s="110"/>
    </row>
    <row r="21" spans="1:9" s="168" customFormat="1" ht="18" customHeight="1">
      <c r="A21" s="196" t="s">
        <v>316</v>
      </c>
      <c r="B21" s="364"/>
      <c r="C21" s="364"/>
      <c r="D21" s="364"/>
      <c r="E21" s="364"/>
      <c r="F21" s="364"/>
      <c r="G21" s="364"/>
      <c r="H21" s="365"/>
      <c r="I21" s="366"/>
    </row>
    <row r="22" spans="1:9" s="168" customFormat="1" ht="18" customHeight="1">
      <c r="A22" s="367"/>
      <c r="B22" s="368"/>
      <c r="C22" s="368"/>
      <c r="D22" s="368"/>
      <c r="E22" s="368"/>
      <c r="F22" s="368"/>
      <c r="G22" s="348"/>
      <c r="H22" s="369"/>
      <c r="I22" s="348"/>
    </row>
    <row r="23" spans="1:9" s="168" customFormat="1" ht="18" customHeight="1">
      <c r="A23" s="370" t="s">
        <v>16</v>
      </c>
      <c r="B23" s="348"/>
      <c r="C23" s="348"/>
      <c r="D23" s="348"/>
      <c r="E23" s="348"/>
      <c r="F23" s="348"/>
      <c r="G23" s="348"/>
      <c r="H23" s="369"/>
      <c r="I23" s="348"/>
    </row>
    <row r="24" spans="1:9">
      <c r="A24" s="371"/>
      <c r="B24" s="110"/>
      <c r="C24" s="110"/>
      <c r="D24" s="110"/>
      <c r="E24" s="110"/>
      <c r="F24" s="110"/>
      <c r="G24" s="110"/>
      <c r="H24" s="372"/>
      <c r="I24" s="110"/>
    </row>
  </sheetData>
  <mergeCells count="2">
    <mergeCell ref="G1:H1"/>
    <mergeCell ref="A3:H3"/>
  </mergeCells>
  <phoneticPr fontId="1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view="pageBreakPreview" zoomScaleNormal="100" zoomScaleSheetLayoutView="100" workbookViewId="0">
      <pane xSplit="5" ySplit="8" topLeftCell="F18" activePane="bottomRight" state="frozen"/>
      <selection pane="topRight" activeCell="F1" sqref="F1"/>
      <selection pane="bottomLeft" activeCell="A9" sqref="A9"/>
      <selection pane="bottomRight" activeCell="L20" sqref="L20"/>
    </sheetView>
  </sheetViews>
  <sheetFormatPr defaultColWidth="8.5" defaultRowHeight="19.899999999999999" customHeight="1"/>
  <cols>
    <col min="1" max="1" width="8.5" style="348" customWidth="1"/>
    <col min="2" max="3" width="6.75" style="110" customWidth="1"/>
    <col min="4" max="6" width="8.5" style="110" customWidth="1"/>
    <col min="7" max="7" width="8.75" style="110" customWidth="1"/>
    <col min="8" max="8" width="6.625" style="110" customWidth="1"/>
    <col min="9" max="9" width="9.125" style="110" customWidth="1"/>
    <col min="10" max="10" width="8.5" style="372" customWidth="1"/>
    <col min="11" max="16384" width="8.5" style="110"/>
  </cols>
  <sheetData>
    <row r="1" spans="1:20" s="348" customFormat="1" ht="20.100000000000001" customHeight="1">
      <c r="A1" s="285" t="s">
        <v>251</v>
      </c>
      <c r="B1" s="375"/>
      <c r="J1" s="376"/>
      <c r="L1" s="126"/>
      <c r="M1" s="126"/>
      <c r="N1" s="126"/>
      <c r="O1" s="126"/>
      <c r="P1" s="126"/>
      <c r="Q1" s="126"/>
      <c r="R1" s="126"/>
      <c r="S1" s="126"/>
      <c r="T1" s="126"/>
    </row>
    <row r="2" spans="1:20" s="348" customFormat="1" ht="24" customHeight="1">
      <c r="A2" s="377" t="s">
        <v>149</v>
      </c>
      <c r="B2" s="378"/>
      <c r="C2" s="378"/>
      <c r="D2" s="323"/>
      <c r="E2" s="379"/>
      <c r="F2" s="378"/>
      <c r="G2" s="378"/>
      <c r="H2" s="378"/>
      <c r="I2" s="378"/>
      <c r="J2" s="323"/>
      <c r="L2" s="126"/>
      <c r="M2" s="126"/>
      <c r="N2" s="126"/>
      <c r="O2" s="126"/>
      <c r="P2" s="126"/>
      <c r="Q2" s="126"/>
      <c r="R2" s="126"/>
      <c r="S2" s="126"/>
      <c r="T2" s="126"/>
    </row>
    <row r="3" spans="1:20" s="348" customFormat="1" ht="15.95" customHeight="1">
      <c r="A3" s="349"/>
      <c r="B3" s="349"/>
      <c r="C3" s="380" t="s">
        <v>150</v>
      </c>
      <c r="D3" s="349"/>
      <c r="E3" s="349"/>
      <c r="F3" s="349"/>
      <c r="G3" s="349"/>
      <c r="H3" s="349"/>
      <c r="I3" s="381"/>
      <c r="J3" s="352"/>
      <c r="L3" s="126"/>
      <c r="M3" s="126"/>
      <c r="N3" s="126"/>
      <c r="O3" s="126"/>
      <c r="P3" s="126"/>
      <c r="Q3" s="126"/>
      <c r="R3" s="126"/>
      <c r="S3" s="126"/>
      <c r="T3" s="126"/>
    </row>
    <row r="4" spans="1:20" s="348" customFormat="1" ht="15.95" customHeight="1" thickBot="1">
      <c r="A4" s="353" t="s">
        <v>14</v>
      </c>
      <c r="D4" s="382"/>
      <c r="J4" s="354" t="s">
        <v>140</v>
      </c>
      <c r="L4" s="126"/>
      <c r="M4" s="126"/>
      <c r="N4" s="126"/>
      <c r="O4" s="126"/>
      <c r="P4" s="126"/>
      <c r="Q4" s="126"/>
      <c r="R4" s="126"/>
      <c r="S4" s="126"/>
      <c r="T4" s="126"/>
    </row>
    <row r="5" spans="1:20" s="348" customFormat="1" ht="30" customHeight="1">
      <c r="A5" s="183" t="s">
        <v>2</v>
      </c>
      <c r="B5" s="383" t="s">
        <v>17</v>
      </c>
      <c r="C5" s="384"/>
      <c r="D5" s="385" t="s">
        <v>15</v>
      </c>
      <c r="E5" s="532" t="s">
        <v>18</v>
      </c>
      <c r="F5" s="533"/>
      <c r="G5" s="533"/>
      <c r="H5" s="534"/>
      <c r="I5" s="386" t="s">
        <v>155</v>
      </c>
      <c r="J5" s="535" t="s">
        <v>148</v>
      </c>
      <c r="L5" s="126"/>
      <c r="M5" s="126"/>
      <c r="N5" s="126"/>
      <c r="O5" s="126"/>
      <c r="P5" s="126"/>
      <c r="Q5" s="126"/>
      <c r="R5" s="126"/>
      <c r="S5" s="126"/>
      <c r="T5" s="126"/>
    </row>
    <row r="6" spans="1:20" s="369" customFormat="1" ht="39" customHeight="1" thickBot="1">
      <c r="A6" s="269" t="s">
        <v>50</v>
      </c>
      <c r="B6" s="387" t="s">
        <v>19</v>
      </c>
      <c r="C6" s="388" t="s">
        <v>20</v>
      </c>
      <c r="D6" s="389" t="s">
        <v>51</v>
      </c>
      <c r="E6" s="303" t="s">
        <v>151</v>
      </c>
      <c r="F6" s="390" t="s">
        <v>152</v>
      </c>
      <c r="G6" s="391" t="s">
        <v>153</v>
      </c>
      <c r="H6" s="392" t="s">
        <v>154</v>
      </c>
      <c r="I6" s="387" t="s">
        <v>156</v>
      </c>
      <c r="J6" s="536"/>
      <c r="L6" s="393"/>
      <c r="M6" s="393"/>
      <c r="N6" s="393"/>
      <c r="O6" s="393"/>
      <c r="P6" s="393"/>
      <c r="Q6" s="393"/>
      <c r="R6" s="393"/>
      <c r="S6" s="393"/>
      <c r="T6" s="393"/>
    </row>
    <row r="7" spans="1:20" ht="30" customHeight="1">
      <c r="A7" s="360" t="s">
        <v>176</v>
      </c>
      <c r="B7" s="96">
        <v>0</v>
      </c>
      <c r="C7" s="96">
        <v>0</v>
      </c>
      <c r="D7" s="96">
        <v>40</v>
      </c>
      <c r="E7" s="96">
        <v>29</v>
      </c>
      <c r="F7" s="96">
        <v>0</v>
      </c>
      <c r="G7" s="96">
        <v>29</v>
      </c>
      <c r="H7" s="96">
        <v>0</v>
      </c>
      <c r="I7" s="96">
        <v>0</v>
      </c>
      <c r="J7" s="96">
        <v>11</v>
      </c>
      <c r="L7" s="394"/>
      <c r="M7" s="394"/>
      <c r="N7" s="394"/>
      <c r="O7" s="394"/>
      <c r="P7" s="394"/>
      <c r="Q7" s="394"/>
      <c r="R7" s="394"/>
      <c r="S7" s="394"/>
      <c r="T7" s="394"/>
    </row>
    <row r="8" spans="1:20" ht="30" customHeight="1">
      <c r="A8" s="360" t="s">
        <v>196</v>
      </c>
      <c r="B8" s="96">
        <v>0</v>
      </c>
      <c r="C8" s="96">
        <v>0</v>
      </c>
      <c r="D8" s="96">
        <v>140</v>
      </c>
      <c r="E8" s="96">
        <v>43</v>
      </c>
      <c r="F8" s="96">
        <v>42</v>
      </c>
      <c r="G8" s="96">
        <v>1</v>
      </c>
      <c r="H8" s="96">
        <v>0</v>
      </c>
      <c r="I8" s="96">
        <v>0</v>
      </c>
      <c r="J8" s="96">
        <v>97</v>
      </c>
      <c r="L8" s="394"/>
      <c r="M8" s="394"/>
      <c r="N8" s="394"/>
      <c r="O8" s="394"/>
      <c r="P8" s="394"/>
      <c r="Q8" s="394"/>
      <c r="R8" s="394"/>
      <c r="S8" s="394"/>
      <c r="T8" s="394"/>
    </row>
    <row r="9" spans="1:20" ht="30" customHeight="1">
      <c r="A9" s="360" t="s">
        <v>195</v>
      </c>
      <c r="B9" s="96">
        <v>0</v>
      </c>
      <c r="C9" s="96">
        <v>0</v>
      </c>
      <c r="D9" s="96">
        <v>355</v>
      </c>
      <c r="E9" s="96">
        <v>21</v>
      </c>
      <c r="F9" s="96">
        <v>6</v>
      </c>
      <c r="G9" s="96">
        <v>15</v>
      </c>
      <c r="H9" s="96">
        <v>0</v>
      </c>
      <c r="I9" s="96">
        <v>284</v>
      </c>
      <c r="J9" s="96">
        <v>50</v>
      </c>
      <c r="L9" s="394"/>
      <c r="M9" s="394"/>
      <c r="N9" s="394"/>
      <c r="O9" s="394"/>
      <c r="P9" s="394"/>
      <c r="Q9" s="394"/>
      <c r="R9" s="394"/>
      <c r="S9" s="394"/>
      <c r="T9" s="394"/>
    </row>
    <row r="10" spans="1:20" ht="30" customHeight="1">
      <c r="A10" s="109" t="s">
        <v>204</v>
      </c>
      <c r="B10" s="96">
        <v>0</v>
      </c>
      <c r="C10" s="96">
        <v>0</v>
      </c>
      <c r="D10" s="96">
        <v>314</v>
      </c>
      <c r="E10" s="96">
        <v>16</v>
      </c>
      <c r="F10" s="96">
        <v>1</v>
      </c>
      <c r="G10" s="96">
        <v>15</v>
      </c>
      <c r="H10" s="96">
        <v>0</v>
      </c>
      <c r="I10" s="96">
        <v>179</v>
      </c>
      <c r="J10" s="96">
        <v>119</v>
      </c>
      <c r="L10" s="394"/>
      <c r="M10" s="394"/>
      <c r="N10" s="394"/>
      <c r="O10" s="394"/>
      <c r="P10" s="394"/>
      <c r="Q10" s="394"/>
      <c r="R10" s="394"/>
      <c r="S10" s="394"/>
      <c r="T10" s="394"/>
    </row>
    <row r="11" spans="1:20" ht="30" customHeight="1">
      <c r="A11" s="109" t="s">
        <v>250</v>
      </c>
      <c r="B11" s="96">
        <v>0</v>
      </c>
      <c r="C11" s="96">
        <v>0</v>
      </c>
      <c r="D11" s="96">
        <f>E11+I11+J11</f>
        <v>402</v>
      </c>
      <c r="E11" s="96">
        <v>16</v>
      </c>
      <c r="F11" s="96">
        <v>0</v>
      </c>
      <c r="G11" s="96">
        <v>16</v>
      </c>
      <c r="H11" s="96">
        <v>0</v>
      </c>
      <c r="I11" s="96">
        <v>222</v>
      </c>
      <c r="J11" s="96">
        <v>164</v>
      </c>
      <c r="L11" s="394"/>
      <c r="M11" s="394"/>
      <c r="N11" s="394"/>
      <c r="O11" s="394"/>
      <c r="P11" s="394"/>
      <c r="Q11" s="394"/>
      <c r="R11" s="394"/>
      <c r="S11" s="394"/>
      <c r="T11" s="394"/>
    </row>
    <row r="12" spans="1:20" ht="30" customHeight="1">
      <c r="A12" s="109" t="s">
        <v>293</v>
      </c>
      <c r="B12" s="96">
        <v>0</v>
      </c>
      <c r="C12" s="96">
        <v>0</v>
      </c>
      <c r="D12" s="96">
        <f>E12+I12+J12</f>
        <v>492</v>
      </c>
      <c r="E12" s="96">
        <v>13</v>
      </c>
      <c r="F12" s="96">
        <v>3</v>
      </c>
      <c r="G12" s="96">
        <v>10</v>
      </c>
      <c r="H12" s="96">
        <v>0</v>
      </c>
      <c r="I12" s="96">
        <v>311</v>
      </c>
      <c r="J12" s="96">
        <v>168</v>
      </c>
      <c r="L12" s="394"/>
      <c r="M12" s="394"/>
      <c r="N12" s="394"/>
      <c r="O12" s="394"/>
      <c r="P12" s="394"/>
      <c r="Q12" s="394"/>
      <c r="R12" s="394"/>
      <c r="S12" s="394"/>
      <c r="T12" s="394"/>
    </row>
    <row r="13" spans="1:20" ht="30" customHeight="1">
      <c r="A13" s="109" t="s">
        <v>301</v>
      </c>
      <c r="B13" s="96">
        <v>0</v>
      </c>
      <c r="C13" s="96">
        <v>0</v>
      </c>
      <c r="D13" s="96">
        <f>E13+I13+J13</f>
        <v>501</v>
      </c>
      <c r="E13" s="96">
        <v>13</v>
      </c>
      <c r="F13" s="96">
        <v>11</v>
      </c>
      <c r="G13" s="96">
        <v>2</v>
      </c>
      <c r="H13" s="96">
        <v>0</v>
      </c>
      <c r="I13" s="96">
        <v>317</v>
      </c>
      <c r="J13" s="96">
        <v>171</v>
      </c>
      <c r="L13" s="394"/>
      <c r="M13" s="394"/>
      <c r="N13" s="394"/>
      <c r="O13" s="394"/>
      <c r="P13" s="394"/>
      <c r="Q13" s="394"/>
      <c r="R13" s="394"/>
      <c r="S13" s="394"/>
      <c r="T13" s="394"/>
    </row>
    <row r="14" spans="1:20" ht="30" customHeight="1">
      <c r="A14" s="109" t="s">
        <v>341</v>
      </c>
      <c r="B14" s="96">
        <v>0</v>
      </c>
      <c r="C14" s="96">
        <v>0</v>
      </c>
      <c r="D14" s="96">
        <f>E14+I14+J14</f>
        <v>420</v>
      </c>
      <c r="E14" s="96">
        <v>9</v>
      </c>
      <c r="F14" s="96">
        <v>0</v>
      </c>
      <c r="G14" s="96">
        <v>9</v>
      </c>
      <c r="H14" s="96">
        <v>0</v>
      </c>
      <c r="I14" s="96">
        <v>276</v>
      </c>
      <c r="J14" s="96">
        <v>135</v>
      </c>
      <c r="L14" s="394"/>
      <c r="M14" s="394"/>
      <c r="N14" s="394"/>
      <c r="O14" s="394"/>
      <c r="P14" s="394"/>
      <c r="Q14" s="394"/>
      <c r="R14" s="394"/>
      <c r="S14" s="394"/>
      <c r="T14" s="394"/>
    </row>
    <row r="15" spans="1:20" ht="30" customHeight="1">
      <c r="A15" s="109" t="s">
        <v>339</v>
      </c>
      <c r="B15" s="96">
        <v>0</v>
      </c>
      <c r="C15" s="96">
        <v>0</v>
      </c>
      <c r="D15" s="96">
        <v>302</v>
      </c>
      <c r="E15" s="96">
        <v>13</v>
      </c>
      <c r="F15" s="96">
        <v>4</v>
      </c>
      <c r="G15" s="96">
        <v>9</v>
      </c>
      <c r="H15" s="96">
        <v>0</v>
      </c>
      <c r="I15" s="96">
        <v>209</v>
      </c>
      <c r="J15" s="96">
        <v>67</v>
      </c>
      <c r="L15" s="394"/>
      <c r="M15" s="394"/>
      <c r="N15" s="394"/>
      <c r="O15" s="394"/>
      <c r="P15" s="394"/>
      <c r="Q15" s="394"/>
      <c r="R15" s="394"/>
      <c r="S15" s="394"/>
      <c r="T15" s="394"/>
    </row>
    <row r="16" spans="1:20" ht="30" customHeight="1">
      <c r="A16" s="109" t="s">
        <v>342</v>
      </c>
      <c r="B16" s="96"/>
      <c r="C16" s="96"/>
      <c r="D16" s="96">
        <v>182</v>
      </c>
      <c r="E16" s="96">
        <v>7</v>
      </c>
      <c r="F16" s="96">
        <v>0</v>
      </c>
      <c r="G16" s="96">
        <v>7</v>
      </c>
      <c r="H16" s="96">
        <v>0</v>
      </c>
      <c r="I16" s="395">
        <v>117</v>
      </c>
      <c r="J16" s="96">
        <v>10</v>
      </c>
      <c r="L16" s="394"/>
      <c r="M16" s="394"/>
      <c r="N16" s="394"/>
      <c r="O16" s="394"/>
      <c r="P16" s="394"/>
      <c r="Q16" s="394"/>
      <c r="R16" s="394"/>
      <c r="S16" s="394"/>
      <c r="T16" s="394"/>
    </row>
    <row r="17" spans="1:20" ht="30" customHeight="1">
      <c r="A17" s="109" t="s">
        <v>340</v>
      </c>
      <c r="B17" s="96">
        <v>0</v>
      </c>
      <c r="C17" s="96">
        <v>0</v>
      </c>
      <c r="D17" s="96">
        <v>340</v>
      </c>
      <c r="E17" s="96">
        <v>30</v>
      </c>
      <c r="F17" s="96">
        <v>0</v>
      </c>
      <c r="G17" s="96">
        <v>30</v>
      </c>
      <c r="H17" s="96">
        <v>0</v>
      </c>
      <c r="I17" s="96">
        <v>277</v>
      </c>
      <c r="J17" s="96">
        <v>33</v>
      </c>
      <c r="L17" s="394"/>
      <c r="M17" s="394"/>
      <c r="N17" s="394"/>
      <c r="O17" s="394"/>
      <c r="P17" s="394"/>
      <c r="Q17" s="394"/>
      <c r="R17" s="394"/>
      <c r="S17" s="394"/>
      <c r="T17" s="394"/>
    </row>
    <row r="18" spans="1:20" ht="30" customHeight="1">
      <c r="A18" s="109" t="s">
        <v>357</v>
      </c>
      <c r="B18" s="96">
        <v>0</v>
      </c>
      <c r="C18" s="96">
        <v>0</v>
      </c>
      <c r="D18" s="96">
        <v>269</v>
      </c>
      <c r="E18" s="96">
        <v>7</v>
      </c>
      <c r="F18" s="96">
        <v>1</v>
      </c>
      <c r="G18" s="96">
        <v>6</v>
      </c>
      <c r="H18" s="96">
        <v>0</v>
      </c>
      <c r="I18" s="96">
        <v>239</v>
      </c>
      <c r="J18" s="96">
        <v>23</v>
      </c>
      <c r="L18" s="394"/>
      <c r="M18" s="394"/>
      <c r="N18" s="394"/>
      <c r="O18" s="394"/>
      <c r="P18" s="394"/>
      <c r="Q18" s="394"/>
      <c r="R18" s="394"/>
      <c r="S18" s="394"/>
      <c r="T18" s="394"/>
    </row>
    <row r="19" spans="1:20" ht="30" customHeight="1">
      <c r="A19" s="109" t="s">
        <v>384</v>
      </c>
      <c r="B19" s="96">
        <v>0</v>
      </c>
      <c r="C19" s="96">
        <v>0</v>
      </c>
      <c r="D19" s="96">
        <v>355</v>
      </c>
      <c r="E19" s="96">
        <v>91</v>
      </c>
      <c r="F19" s="401">
        <v>15</v>
      </c>
      <c r="G19" s="401">
        <v>76</v>
      </c>
      <c r="H19" s="401">
        <v>0</v>
      </c>
      <c r="I19" s="401">
        <v>223</v>
      </c>
      <c r="J19" s="401">
        <v>41</v>
      </c>
      <c r="L19" s="394"/>
      <c r="M19" s="394"/>
      <c r="N19" s="394"/>
      <c r="O19" s="394"/>
      <c r="P19" s="394"/>
      <c r="Q19" s="394"/>
      <c r="R19" s="394"/>
      <c r="S19" s="394"/>
      <c r="T19" s="394"/>
    </row>
    <row r="20" spans="1:20" ht="30" customHeight="1">
      <c r="A20" s="109" t="s">
        <v>409</v>
      </c>
      <c r="B20" s="96">
        <v>0</v>
      </c>
      <c r="C20" s="96">
        <v>0</v>
      </c>
      <c r="D20" s="96">
        <v>174</v>
      </c>
      <c r="E20" s="96">
        <v>11</v>
      </c>
      <c r="F20" s="96">
        <v>6</v>
      </c>
      <c r="G20" s="401">
        <v>5</v>
      </c>
      <c r="H20" s="401">
        <v>0</v>
      </c>
      <c r="I20" s="401">
        <v>156</v>
      </c>
      <c r="J20" s="401">
        <v>7</v>
      </c>
      <c r="L20" s="420"/>
      <c r="M20" s="420"/>
      <c r="N20" s="420"/>
      <c r="O20" s="420"/>
      <c r="P20" s="420"/>
      <c r="Q20" s="420"/>
      <c r="R20" s="420"/>
      <c r="S20" s="420"/>
      <c r="T20" s="420"/>
    </row>
    <row r="21" spans="1:20" s="400" customFormat="1" ht="20.100000000000001" customHeight="1">
      <c r="A21" s="196" t="s">
        <v>23</v>
      </c>
      <c r="B21" s="398"/>
      <c r="C21" s="398"/>
      <c r="D21" s="398"/>
      <c r="E21" s="398"/>
      <c r="F21" s="398"/>
      <c r="G21" s="398"/>
      <c r="H21" s="398"/>
      <c r="I21" s="398"/>
      <c r="J21" s="399"/>
    </row>
    <row r="22" spans="1:20" ht="19.899999999999999" customHeight="1">
      <c r="A22" s="371"/>
    </row>
  </sheetData>
  <mergeCells count="2">
    <mergeCell ref="E5:H5"/>
    <mergeCell ref="J5:J6"/>
  </mergeCells>
  <phoneticPr fontId="1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zoomScaleNormal="100" zoomScaleSheetLayoutView="100" workbookViewId="0">
      <pane xSplit="5" ySplit="8" topLeftCell="F18" activePane="bottomRight" state="frozen"/>
      <selection pane="topRight" activeCell="F1" sqref="F1"/>
      <selection pane="bottomLeft" activeCell="A9" sqref="A9"/>
      <selection pane="bottomRight" activeCell="J20" sqref="J20"/>
    </sheetView>
  </sheetViews>
  <sheetFormatPr defaultColWidth="8.75" defaultRowHeight="15.75"/>
  <cols>
    <col min="1" max="1" width="8.75" style="348" customWidth="1"/>
    <col min="2" max="8" width="8.625" style="110" customWidth="1"/>
    <col min="9" max="9" width="8.625" style="372" customWidth="1"/>
    <col min="10" max="16384" width="8.75" style="92"/>
  </cols>
  <sheetData>
    <row r="1" spans="1:10" s="126" customFormat="1" ht="20.100000000000001" customHeight="1">
      <c r="B1" s="348"/>
      <c r="C1" s="348"/>
      <c r="D1" s="348"/>
      <c r="E1" s="348"/>
      <c r="F1" s="348"/>
      <c r="G1" s="348"/>
      <c r="H1" s="530" t="s">
        <v>252</v>
      </c>
      <c r="I1" s="530"/>
    </row>
    <row r="2" spans="1:10" s="126" customFormat="1" ht="24" customHeight="1">
      <c r="A2" s="402" t="s">
        <v>157</v>
      </c>
      <c r="B2" s="378"/>
      <c r="C2" s="323"/>
      <c r="D2" s="403"/>
      <c r="E2" s="378"/>
      <c r="F2" s="378"/>
      <c r="G2" s="378"/>
      <c r="H2" s="378"/>
      <c r="I2" s="404"/>
    </row>
    <row r="3" spans="1:10" s="126" customFormat="1" ht="15.95" customHeight="1">
      <c r="A3" s="348"/>
      <c r="B3" s="348"/>
      <c r="C3" s="380" t="s">
        <v>158</v>
      </c>
      <c r="D3" s="348"/>
      <c r="E3" s="348"/>
      <c r="F3" s="348"/>
      <c r="G3" s="348"/>
      <c r="H3" s="348"/>
      <c r="I3" s="348"/>
    </row>
    <row r="4" spans="1:10" s="126" customFormat="1" ht="15.95" customHeight="1" thickBot="1">
      <c r="A4" s="348"/>
      <c r="B4" s="348"/>
      <c r="C4" s="348"/>
      <c r="D4" s="348"/>
      <c r="E4" s="348"/>
      <c r="F4" s="348"/>
      <c r="G4" s="348"/>
      <c r="H4" s="348"/>
      <c r="I4" s="405" t="s">
        <v>159</v>
      </c>
    </row>
    <row r="5" spans="1:10" s="126" customFormat="1" ht="30" customHeight="1">
      <c r="A5" s="183" t="s">
        <v>2</v>
      </c>
      <c r="B5" s="537" t="s">
        <v>160</v>
      </c>
      <c r="C5" s="538"/>
      <c r="D5" s="538"/>
      <c r="E5" s="539" t="s">
        <v>162</v>
      </c>
      <c r="F5" s="538"/>
      <c r="G5" s="540"/>
      <c r="H5" s="406" t="s">
        <v>21</v>
      </c>
      <c r="I5" s="407" t="s">
        <v>22</v>
      </c>
    </row>
    <row r="6" spans="1:10" s="126" customFormat="1" ht="37.5" customHeight="1" thickBot="1">
      <c r="A6" s="269" t="s">
        <v>50</v>
      </c>
      <c r="B6" s="304" t="s">
        <v>129</v>
      </c>
      <c r="C6" s="390" t="s">
        <v>189</v>
      </c>
      <c r="D6" s="390" t="s">
        <v>161</v>
      </c>
      <c r="E6" s="304" t="s">
        <v>129</v>
      </c>
      <c r="F6" s="390" t="s">
        <v>189</v>
      </c>
      <c r="G6" s="390" t="s">
        <v>161</v>
      </c>
      <c r="H6" s="408" t="s">
        <v>163</v>
      </c>
      <c r="I6" s="409" t="s">
        <v>164</v>
      </c>
    </row>
    <row r="7" spans="1:10" ht="30" customHeight="1">
      <c r="A7" s="360" t="s">
        <v>176</v>
      </c>
      <c r="B7" s="410">
        <v>198300</v>
      </c>
      <c r="C7" s="410">
        <v>0</v>
      </c>
      <c r="D7" s="410">
        <v>198300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411"/>
    </row>
    <row r="8" spans="1:10" ht="30" customHeight="1">
      <c r="A8" s="360" t="s">
        <v>177</v>
      </c>
      <c r="B8" s="410">
        <v>124200</v>
      </c>
      <c r="C8" s="410">
        <v>0</v>
      </c>
      <c r="D8" s="410">
        <v>124200</v>
      </c>
      <c r="E8" s="410">
        <v>0</v>
      </c>
      <c r="F8" s="410">
        <v>0</v>
      </c>
      <c r="G8" s="410">
        <v>0</v>
      </c>
      <c r="H8" s="410">
        <v>0</v>
      </c>
      <c r="I8" s="410">
        <v>0</v>
      </c>
      <c r="J8" s="411"/>
    </row>
    <row r="9" spans="1:10" ht="30" customHeight="1">
      <c r="A9" s="360" t="s">
        <v>195</v>
      </c>
      <c r="B9" s="410">
        <v>104200</v>
      </c>
      <c r="C9" s="410">
        <v>0</v>
      </c>
      <c r="D9" s="410">
        <v>104200</v>
      </c>
      <c r="E9" s="410">
        <v>0</v>
      </c>
      <c r="F9" s="410">
        <v>0</v>
      </c>
      <c r="G9" s="410">
        <v>0</v>
      </c>
      <c r="H9" s="410">
        <v>0</v>
      </c>
      <c r="I9" s="410">
        <v>0</v>
      </c>
      <c r="J9" s="411"/>
    </row>
    <row r="10" spans="1:10" ht="30" customHeight="1">
      <c r="A10" s="109" t="s">
        <v>204</v>
      </c>
      <c r="B10" s="342">
        <v>133800</v>
      </c>
      <c r="C10" s="96">
        <v>0</v>
      </c>
      <c r="D10" s="96">
        <v>133800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411"/>
    </row>
    <row r="11" spans="1:10" ht="30" customHeight="1">
      <c r="A11" s="109" t="s">
        <v>250</v>
      </c>
      <c r="B11" s="342">
        <f>D11</f>
        <v>173600</v>
      </c>
      <c r="C11" s="96">
        <v>0</v>
      </c>
      <c r="D11" s="96">
        <v>173600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411"/>
    </row>
    <row r="12" spans="1:10" ht="30" customHeight="1">
      <c r="A12" s="109" t="s">
        <v>293</v>
      </c>
      <c r="B12" s="342">
        <f>D12</f>
        <v>220950</v>
      </c>
      <c r="C12" s="96">
        <v>0</v>
      </c>
      <c r="D12" s="96">
        <v>220950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317"/>
    </row>
    <row r="13" spans="1:10" ht="30" customHeight="1">
      <c r="A13" s="109" t="s">
        <v>301</v>
      </c>
      <c r="B13" s="342">
        <f>D13</f>
        <v>199500</v>
      </c>
      <c r="C13" s="96">
        <v>0</v>
      </c>
      <c r="D13" s="96">
        <v>199500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317"/>
    </row>
    <row r="14" spans="1:10" ht="30" customHeight="1">
      <c r="A14" s="109" t="s">
        <v>341</v>
      </c>
      <c r="B14" s="410">
        <v>199100</v>
      </c>
      <c r="C14" s="410"/>
      <c r="D14" s="410">
        <v>199100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317"/>
    </row>
    <row r="15" spans="1:10" ht="30" customHeight="1">
      <c r="A15" s="109" t="s">
        <v>310</v>
      </c>
      <c r="B15" s="410">
        <v>217420</v>
      </c>
      <c r="C15" s="410">
        <v>320</v>
      </c>
      <c r="D15" s="410">
        <v>217100</v>
      </c>
      <c r="E15" s="410">
        <v>0</v>
      </c>
      <c r="F15" s="410">
        <v>0</v>
      </c>
      <c r="G15" s="410">
        <v>0</v>
      </c>
      <c r="H15" s="410">
        <v>0</v>
      </c>
      <c r="I15" s="410">
        <v>0</v>
      </c>
      <c r="J15" s="317"/>
    </row>
    <row r="16" spans="1:10" ht="30" customHeight="1">
      <c r="A16" s="109" t="s">
        <v>342</v>
      </c>
      <c r="B16" s="410">
        <v>208107</v>
      </c>
      <c r="C16" s="410">
        <v>205</v>
      </c>
      <c r="D16" s="410">
        <v>207902</v>
      </c>
      <c r="E16" s="410">
        <v>0</v>
      </c>
      <c r="F16" s="410">
        <v>0</v>
      </c>
      <c r="G16" s="410">
        <v>0</v>
      </c>
      <c r="H16" s="410">
        <v>0</v>
      </c>
      <c r="I16" s="410">
        <v>0</v>
      </c>
      <c r="J16" s="317"/>
    </row>
    <row r="17" spans="1:10" ht="30" customHeight="1">
      <c r="A17" s="109" t="s">
        <v>340</v>
      </c>
      <c r="B17" s="410">
        <v>528425</v>
      </c>
      <c r="C17" s="410">
        <v>375</v>
      </c>
      <c r="D17" s="410">
        <v>528050</v>
      </c>
      <c r="E17" s="410">
        <v>4</v>
      </c>
      <c r="F17" s="96">
        <v>0</v>
      </c>
      <c r="G17" s="410">
        <v>4</v>
      </c>
      <c r="H17" s="96">
        <v>0</v>
      </c>
      <c r="I17" s="96">
        <v>0</v>
      </c>
      <c r="J17" s="317"/>
    </row>
    <row r="18" spans="1:10" ht="30" customHeight="1">
      <c r="A18" s="109" t="s">
        <v>357</v>
      </c>
      <c r="B18" s="410">
        <v>135176</v>
      </c>
      <c r="C18" s="410">
        <v>254</v>
      </c>
      <c r="D18" s="410">
        <v>134922</v>
      </c>
      <c r="E18" s="361">
        <v>0</v>
      </c>
      <c r="F18" s="361">
        <v>0</v>
      </c>
      <c r="G18" s="361">
        <v>0</v>
      </c>
      <c r="H18" s="410">
        <v>10</v>
      </c>
      <c r="I18" s="361">
        <v>0</v>
      </c>
    </row>
    <row r="19" spans="1:10" ht="30" customHeight="1">
      <c r="A19" s="109" t="s">
        <v>384</v>
      </c>
      <c r="B19" s="414">
        <v>130035</v>
      </c>
      <c r="C19" s="373">
        <v>205</v>
      </c>
      <c r="D19" s="373">
        <v>129830</v>
      </c>
      <c r="E19" s="410">
        <v>10</v>
      </c>
      <c r="F19" s="373">
        <v>0</v>
      </c>
      <c r="G19" s="373">
        <v>10</v>
      </c>
      <c r="H19" s="373">
        <v>0</v>
      </c>
      <c r="I19" s="373">
        <v>0</v>
      </c>
    </row>
    <row r="20" spans="1:10" ht="30" customHeight="1">
      <c r="A20" s="109" t="s">
        <v>410</v>
      </c>
      <c r="B20" s="414">
        <v>119890</v>
      </c>
      <c r="C20" s="373">
        <v>260</v>
      </c>
      <c r="D20" s="373">
        <v>119630</v>
      </c>
      <c r="E20" s="373" t="s">
        <v>408</v>
      </c>
      <c r="F20" s="373">
        <v>0</v>
      </c>
      <c r="G20" s="361" t="s">
        <v>408</v>
      </c>
      <c r="H20" s="373">
        <v>0</v>
      </c>
      <c r="I20" s="373">
        <v>0</v>
      </c>
    </row>
    <row r="21" spans="1:10" ht="30" customHeight="1" thickBot="1">
      <c r="A21" s="396"/>
      <c r="B21" s="343"/>
      <c r="C21" s="397"/>
      <c r="D21" s="397"/>
      <c r="E21" s="397"/>
      <c r="F21" s="397"/>
      <c r="G21" s="397"/>
      <c r="H21" s="397"/>
      <c r="I21" s="397"/>
      <c r="J21" s="96"/>
    </row>
    <row r="22" spans="1:10" ht="20.100000000000001" customHeight="1">
      <c r="A22" s="237" t="s">
        <v>188</v>
      </c>
      <c r="B22" s="412"/>
      <c r="C22" s="412"/>
      <c r="D22" s="412"/>
      <c r="E22" s="413"/>
      <c r="F22" s="413"/>
      <c r="G22" s="413"/>
      <c r="H22" s="413"/>
      <c r="I22" s="413"/>
    </row>
    <row r="23" spans="1:10" ht="20.100000000000001" customHeight="1"/>
    <row r="24" spans="1:10">
      <c r="A24" s="371"/>
    </row>
  </sheetData>
  <mergeCells count="3">
    <mergeCell ref="H1:I1"/>
    <mergeCell ref="B5:D5"/>
    <mergeCell ref="E5:G5"/>
  </mergeCells>
  <phoneticPr fontId="1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view="pageBreakPreview" zoomScale="50" zoomScaleNormal="122" zoomScaleSheetLayoutView="50" zoomScalePageLayoutView="77" workbookViewId="0">
      <selection activeCell="R26" sqref="R26"/>
    </sheetView>
  </sheetViews>
  <sheetFormatPr defaultRowHeight="15.75"/>
  <cols>
    <col min="2" max="2" width="11.25" bestFit="1" customWidth="1"/>
    <col min="4" max="4" width="10.125" customWidth="1"/>
  </cols>
  <sheetData>
    <row r="1" spans="1:2" ht="16.5">
      <c r="A1" t="s">
        <v>411</v>
      </c>
    </row>
    <row r="2" spans="1:2" ht="16.5">
      <c r="A2" s="40" t="s">
        <v>25</v>
      </c>
      <c r="B2" s="41">
        <v>1537.28</v>
      </c>
    </row>
    <row r="3" spans="1:2" ht="16.5">
      <c r="A3" s="40" t="s">
        <v>26</v>
      </c>
      <c r="B3" s="41">
        <v>2475.4</v>
      </c>
    </row>
    <row r="4" spans="1:2">
      <c r="B4" s="29">
        <f>SUM(B2:B3)</f>
        <v>4012.6800000000003</v>
      </c>
    </row>
    <row r="17" spans="1:1" ht="16.5">
      <c r="A17" s="39"/>
    </row>
    <row r="18" spans="1:1" ht="16.5">
      <c r="A18" s="39"/>
    </row>
    <row r="19" spans="1:1" ht="16.5">
      <c r="A19" s="39"/>
    </row>
    <row r="20" spans="1:1" ht="16.5">
      <c r="A20" s="39"/>
    </row>
  </sheetData>
  <phoneticPr fontId="1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"/>
  <sheetViews>
    <sheetView view="pageBreakPreview" zoomScaleNormal="100" zoomScaleSheetLayoutView="100" workbookViewId="0">
      <selection activeCell="L16" sqref="L16"/>
    </sheetView>
  </sheetViews>
  <sheetFormatPr defaultRowHeight="15.75"/>
  <cols>
    <col min="4" max="4" width="10.125" customWidth="1"/>
  </cols>
  <sheetData>
    <row r="3" spans="1:9" ht="16.5">
      <c r="A3" t="s">
        <v>358</v>
      </c>
    </row>
    <row r="4" spans="1:9" ht="16.5">
      <c r="A4" s="39" t="s">
        <v>27</v>
      </c>
      <c r="B4" s="15">
        <v>1021</v>
      </c>
      <c r="I4" s="39"/>
    </row>
    <row r="5" spans="1:9" ht="16.5">
      <c r="A5" s="39" t="s">
        <v>28</v>
      </c>
      <c r="B5" s="15">
        <v>1696</v>
      </c>
    </row>
    <row r="6" spans="1:9" ht="16.5">
      <c r="A6" s="39" t="s">
        <v>29</v>
      </c>
      <c r="B6" s="15">
        <v>152</v>
      </c>
    </row>
    <row r="7" spans="1:9" ht="16.5">
      <c r="A7" s="39" t="s">
        <v>30</v>
      </c>
      <c r="B7" s="15">
        <v>20</v>
      </c>
    </row>
    <row r="8" spans="1:9">
      <c r="B8" s="38">
        <f>SUM(B4:B7)</f>
        <v>2889</v>
      </c>
    </row>
  </sheetData>
  <phoneticPr fontId="1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view="pageBreakPreview" zoomScaleNormal="100" zoomScaleSheetLayoutView="100" workbookViewId="0">
      <selection activeCell="M12" sqref="M12"/>
    </sheetView>
  </sheetViews>
  <sheetFormatPr defaultColWidth="8.75" defaultRowHeight="15.75"/>
  <cols>
    <col min="1" max="1" width="8.75" style="92"/>
    <col min="2" max="2" width="10.875" style="92" bestFit="1" customWidth="1"/>
    <col min="3" max="3" width="8.75" style="92"/>
    <col min="4" max="4" width="10.125" style="92" customWidth="1"/>
    <col min="5" max="16384" width="8.75" style="92"/>
  </cols>
  <sheetData>
    <row r="1" spans="1:2" ht="16.5">
      <c r="A1" s="415">
        <v>95</v>
      </c>
      <c r="B1" s="416">
        <v>2832.04</v>
      </c>
    </row>
    <row r="2" spans="1:2" ht="16.5">
      <c r="A2" s="417" t="s">
        <v>178</v>
      </c>
      <c r="B2" s="416">
        <v>2880.46</v>
      </c>
    </row>
    <row r="3" spans="1:2" ht="16.5">
      <c r="A3" s="417" t="s">
        <v>255</v>
      </c>
      <c r="B3" s="416">
        <v>2905.21</v>
      </c>
    </row>
    <row r="4" spans="1:2" ht="16.5">
      <c r="A4" s="417" t="s">
        <v>256</v>
      </c>
      <c r="B4" s="416">
        <v>2881.86</v>
      </c>
    </row>
    <row r="5" spans="1:2" ht="16.5">
      <c r="A5" s="417" t="s">
        <v>257</v>
      </c>
      <c r="B5" s="416">
        <v>2958.93</v>
      </c>
    </row>
    <row r="6" spans="1:2" ht="16.5">
      <c r="A6" s="417" t="s">
        <v>294</v>
      </c>
      <c r="B6" s="416">
        <v>2962.17</v>
      </c>
    </row>
    <row r="7" spans="1:2" ht="16.5">
      <c r="A7" s="417" t="s">
        <v>302</v>
      </c>
      <c r="B7" s="416">
        <v>2990.67</v>
      </c>
    </row>
    <row r="8" spans="1:2" ht="16.5">
      <c r="A8" s="417" t="s">
        <v>318</v>
      </c>
      <c r="B8" s="416">
        <v>3013.5</v>
      </c>
    </row>
    <row r="9" spans="1:2" ht="16.5">
      <c r="A9" s="417" t="s">
        <v>317</v>
      </c>
      <c r="B9" s="416">
        <v>3010.48</v>
      </c>
    </row>
    <row r="10" spans="1:2" ht="16.5">
      <c r="A10" s="417" t="s">
        <v>331</v>
      </c>
      <c r="B10" s="416">
        <v>3005.37</v>
      </c>
    </row>
    <row r="11" spans="1:2" ht="16.5">
      <c r="A11" s="417" t="s">
        <v>343</v>
      </c>
      <c r="B11" s="416">
        <v>3027.77</v>
      </c>
    </row>
    <row r="12" spans="1:2" ht="16.5">
      <c r="A12" s="417" t="s">
        <v>359</v>
      </c>
      <c r="B12" s="416">
        <v>3047.65</v>
      </c>
    </row>
    <row r="13" spans="1:2" ht="16.5">
      <c r="A13" s="417" t="s">
        <v>385</v>
      </c>
      <c r="B13" s="416">
        <v>3061.53</v>
      </c>
    </row>
    <row r="14" spans="1:2" ht="16.5">
      <c r="A14" s="417" t="s">
        <v>412</v>
      </c>
      <c r="B14" s="416">
        <v>3040.8</v>
      </c>
    </row>
  </sheetData>
  <phoneticPr fontId="13" type="noConversion"/>
  <pageMargins left="0.75" right="0.75" top="1" bottom="1" header="0.5" footer="0.5"/>
  <pageSetup paperSize="9" scale="80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Normal="100" zoomScaleSheetLayoutView="100" workbookViewId="0">
      <selection activeCell="P21" sqref="P21"/>
    </sheetView>
  </sheetViews>
  <sheetFormatPr defaultColWidth="8.75" defaultRowHeight="15.75"/>
  <cols>
    <col min="1" max="2" width="8.75" style="92"/>
    <col min="3" max="3" width="10.125" style="92" customWidth="1"/>
    <col min="4" max="16384" width="8.75" style="92"/>
  </cols>
  <sheetData>
    <row r="1" spans="1:3" ht="16.5">
      <c r="B1" s="418" t="s">
        <v>31</v>
      </c>
      <c r="C1" s="418" t="s">
        <v>32</v>
      </c>
    </row>
    <row r="2" spans="1:3" ht="16.5">
      <c r="A2" s="415">
        <v>95</v>
      </c>
      <c r="B2" s="419">
        <v>300</v>
      </c>
      <c r="C2" s="419">
        <v>202</v>
      </c>
    </row>
    <row r="3" spans="1:3" ht="16.5">
      <c r="A3" s="417" t="s">
        <v>178</v>
      </c>
      <c r="B3" s="419">
        <v>306</v>
      </c>
      <c r="C3" s="419">
        <v>168</v>
      </c>
    </row>
    <row r="4" spans="1:3" ht="16.5">
      <c r="A4" s="417" t="s">
        <v>197</v>
      </c>
      <c r="B4" s="419">
        <v>161</v>
      </c>
      <c r="C4" s="419">
        <v>191</v>
      </c>
    </row>
    <row r="5" spans="1:3" ht="16.5">
      <c r="A5" s="417" t="s">
        <v>205</v>
      </c>
      <c r="B5" s="419">
        <v>130</v>
      </c>
      <c r="C5" s="419">
        <v>123</v>
      </c>
    </row>
    <row r="6" spans="1:3" ht="16.5">
      <c r="A6" s="417" t="s">
        <v>253</v>
      </c>
      <c r="B6" s="419">
        <v>192</v>
      </c>
      <c r="C6" s="419">
        <v>283</v>
      </c>
    </row>
    <row r="7" spans="1:3" ht="16.5">
      <c r="A7" s="417" t="s">
        <v>294</v>
      </c>
      <c r="B7" s="419">
        <v>225</v>
      </c>
      <c r="C7" s="419">
        <v>277</v>
      </c>
    </row>
    <row r="8" spans="1:3" ht="16.5">
      <c r="A8" s="417" t="s">
        <v>302</v>
      </c>
      <c r="B8" s="419">
        <v>182</v>
      </c>
      <c r="C8" s="419">
        <v>254</v>
      </c>
    </row>
    <row r="9" spans="1:3" ht="16.5">
      <c r="A9" s="417" t="s">
        <v>309</v>
      </c>
      <c r="B9" s="419">
        <v>152</v>
      </c>
      <c r="C9" s="419">
        <v>114</v>
      </c>
    </row>
    <row r="10" spans="1:3" ht="16.5">
      <c r="A10" s="417" t="s">
        <v>317</v>
      </c>
      <c r="B10" s="419">
        <v>63</v>
      </c>
      <c r="C10" s="419">
        <v>67</v>
      </c>
    </row>
    <row r="11" spans="1:3" ht="16.5">
      <c r="A11" s="417" t="s">
        <v>331</v>
      </c>
      <c r="B11" s="419">
        <v>165</v>
      </c>
      <c r="C11" s="419">
        <v>176</v>
      </c>
    </row>
    <row r="12" spans="1:3" ht="16.5">
      <c r="A12" s="417" t="s">
        <v>344</v>
      </c>
      <c r="B12" s="419">
        <v>136</v>
      </c>
      <c r="C12" s="419">
        <v>187</v>
      </c>
    </row>
    <row r="13" spans="1:3" ht="16.5">
      <c r="A13" s="417" t="s">
        <v>360</v>
      </c>
      <c r="B13" s="419">
        <v>176</v>
      </c>
      <c r="C13" s="419">
        <v>156</v>
      </c>
    </row>
    <row r="14" spans="1:3" ht="16.5">
      <c r="A14" s="417" t="s">
        <v>413</v>
      </c>
      <c r="B14" s="419">
        <v>100</v>
      </c>
      <c r="C14" s="419">
        <v>157</v>
      </c>
    </row>
    <row r="15" spans="1:3" ht="16.5">
      <c r="A15" s="417" t="s">
        <v>414</v>
      </c>
      <c r="B15" s="419">
        <v>107</v>
      </c>
      <c r="C15" s="419">
        <v>196</v>
      </c>
    </row>
  </sheetData>
  <phoneticPr fontId="13" type="noConversion"/>
  <pageMargins left="0.75" right="0.75" top="1" bottom="1" header="0.5" footer="0.5"/>
  <pageSetup paperSize="9" scale="8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view="pageBreakPreview" zoomScale="80" zoomScaleNormal="100" zoomScaleSheetLayoutView="80" workbookViewId="0">
      <selection activeCell="G7" sqref="G7"/>
    </sheetView>
  </sheetViews>
  <sheetFormatPr defaultColWidth="8.75" defaultRowHeight="15.75"/>
  <cols>
    <col min="1" max="2" width="8.75" style="92"/>
    <col min="3" max="3" width="16" style="92" customWidth="1"/>
    <col min="4" max="4" width="17.125" style="92" customWidth="1"/>
    <col min="5" max="5" width="14.875" style="92" customWidth="1"/>
    <col min="6" max="6" width="11.25" style="92" customWidth="1"/>
    <col min="7" max="7" width="23.75" style="92" customWidth="1"/>
    <col min="8" max="8" width="13.5" style="92" customWidth="1"/>
    <col min="9" max="9" width="10.875" style="92" customWidth="1"/>
    <col min="10" max="10" width="10.25" style="92" customWidth="1"/>
    <col min="11" max="11" width="15.375" style="92" customWidth="1"/>
    <col min="12" max="16384" width="8.75" style="92"/>
  </cols>
  <sheetData>
    <row r="1" spans="1:12" ht="54" customHeight="1" thickBot="1">
      <c r="A1" s="435" t="s">
        <v>375</v>
      </c>
      <c r="B1" s="436"/>
      <c r="C1" s="436"/>
      <c r="D1" s="436"/>
      <c r="E1" s="436"/>
      <c r="F1" s="437"/>
      <c r="G1" s="438" t="s">
        <v>376</v>
      </c>
      <c r="H1" s="437"/>
      <c r="I1" s="437"/>
      <c r="J1" s="437"/>
      <c r="K1" s="437"/>
    </row>
    <row r="2" spans="1:12">
      <c r="A2" s="433" t="s">
        <v>361</v>
      </c>
      <c r="B2" s="434"/>
      <c r="C2" s="443" t="s">
        <v>362</v>
      </c>
      <c r="D2" s="446" t="s">
        <v>363</v>
      </c>
      <c r="E2" s="447"/>
      <c r="F2" s="447"/>
      <c r="G2" s="448" t="s">
        <v>364</v>
      </c>
      <c r="H2" s="449"/>
      <c r="I2" s="113"/>
      <c r="J2" s="450" t="s">
        <v>365</v>
      </c>
      <c r="K2" s="453" t="s">
        <v>366</v>
      </c>
      <c r="L2" s="114"/>
    </row>
    <row r="3" spans="1:12">
      <c r="A3" s="439"/>
      <c r="B3" s="440"/>
      <c r="C3" s="444"/>
      <c r="D3" s="456" t="s">
        <v>367</v>
      </c>
      <c r="E3" s="457" t="s">
        <v>368</v>
      </c>
      <c r="F3" s="458"/>
      <c r="G3" s="459" t="s">
        <v>369</v>
      </c>
      <c r="H3" s="460"/>
      <c r="I3" s="461" t="s">
        <v>370</v>
      </c>
      <c r="J3" s="451"/>
      <c r="K3" s="454"/>
      <c r="L3" s="115"/>
    </row>
    <row r="4" spans="1:12" ht="26.25" thickBot="1">
      <c r="A4" s="441"/>
      <c r="B4" s="442"/>
      <c r="C4" s="445"/>
      <c r="D4" s="452"/>
      <c r="E4" s="116" t="s">
        <v>371</v>
      </c>
      <c r="F4" s="117" t="s">
        <v>372</v>
      </c>
      <c r="G4" s="118" t="s">
        <v>373</v>
      </c>
      <c r="H4" s="118" t="s">
        <v>374</v>
      </c>
      <c r="I4" s="462"/>
      <c r="J4" s="452"/>
      <c r="K4" s="455"/>
      <c r="L4" s="115"/>
    </row>
    <row r="5" spans="1:12" ht="37.9" customHeight="1" thickBot="1">
      <c r="A5" s="433" t="s">
        <v>377</v>
      </c>
      <c r="B5" s="434"/>
      <c r="C5" s="111">
        <v>4020.51</v>
      </c>
      <c r="D5" s="111">
        <v>3345.54</v>
      </c>
      <c r="E5" s="111">
        <v>2843.94</v>
      </c>
      <c r="F5" s="111">
        <v>1531.05</v>
      </c>
      <c r="G5" s="111">
        <v>34.69</v>
      </c>
      <c r="H5" s="111">
        <v>1278.2</v>
      </c>
      <c r="I5" s="111">
        <v>501.6</v>
      </c>
      <c r="J5" s="111">
        <v>674.97</v>
      </c>
      <c r="K5" s="112">
        <v>83.211831334830649</v>
      </c>
    </row>
    <row r="6" spans="1:12" ht="37.9" customHeight="1" thickBot="1">
      <c r="A6" s="433" t="s">
        <v>378</v>
      </c>
      <c r="B6" s="434"/>
      <c r="C6" s="111">
        <v>4020.61</v>
      </c>
      <c r="D6" s="111">
        <v>3310.46</v>
      </c>
      <c r="E6" s="111">
        <v>2870.08</v>
      </c>
      <c r="F6" s="111">
        <v>1525.13</v>
      </c>
      <c r="G6" s="111">
        <v>57.97</v>
      </c>
      <c r="H6" s="111">
        <v>1286.98</v>
      </c>
      <c r="I6" s="111">
        <v>440.38</v>
      </c>
      <c r="J6" s="111">
        <v>710.15</v>
      </c>
      <c r="K6" s="111">
        <v>82.337257281855244</v>
      </c>
    </row>
    <row r="7" spans="1:12" ht="37.9" customHeight="1" thickBot="1">
      <c r="A7" s="431" t="s">
        <v>395</v>
      </c>
      <c r="B7" s="432"/>
      <c r="C7" s="111">
        <v>4012.68</v>
      </c>
      <c r="D7" s="111">
        <v>3270.3</v>
      </c>
      <c r="E7" s="111">
        <v>2848.42</v>
      </c>
      <c r="F7" s="111">
        <v>1537.28</v>
      </c>
      <c r="G7" s="111">
        <v>46.87</v>
      </c>
      <c r="H7" s="111">
        <v>1264.27</v>
      </c>
      <c r="I7" s="111">
        <v>421.88</v>
      </c>
      <c r="J7" s="111">
        <v>742.38</v>
      </c>
      <c r="K7" s="421">
        <v>81.499147701785347</v>
      </c>
    </row>
    <row r="8" spans="1:12">
      <c r="A8" s="119"/>
      <c r="B8" s="120"/>
      <c r="C8" s="119"/>
      <c r="D8" s="119"/>
      <c r="E8" s="119"/>
      <c r="F8" s="119"/>
      <c r="G8" s="119"/>
      <c r="H8" s="119"/>
      <c r="I8" s="119"/>
      <c r="J8" s="119"/>
      <c r="K8" s="120"/>
    </row>
    <row r="9" spans="1:12">
      <c r="A9" s="119"/>
      <c r="B9" s="120"/>
      <c r="C9" s="119"/>
      <c r="D9" s="119"/>
      <c r="E9" s="119"/>
      <c r="F9" s="119"/>
      <c r="G9" s="119"/>
      <c r="H9" s="119"/>
      <c r="I9" s="119"/>
      <c r="J9" s="119"/>
      <c r="K9" s="120"/>
    </row>
    <row r="10" spans="1:12">
      <c r="A10" s="119"/>
      <c r="B10" s="120"/>
      <c r="C10" s="119"/>
      <c r="D10" s="119"/>
      <c r="E10" s="119"/>
      <c r="F10" s="119"/>
      <c r="G10" s="119"/>
      <c r="H10" s="119"/>
      <c r="I10" s="119"/>
      <c r="J10" s="119"/>
      <c r="K10" s="120"/>
    </row>
    <row r="11" spans="1:12">
      <c r="A11" s="119"/>
      <c r="B11" s="120"/>
      <c r="C11" s="119"/>
      <c r="D11" s="119"/>
      <c r="E11" s="119"/>
      <c r="F11" s="119"/>
      <c r="G11" s="119"/>
      <c r="H11" s="119"/>
      <c r="I11" s="119"/>
      <c r="J11" s="119"/>
      <c r="K11" s="120"/>
    </row>
    <row r="12" spans="1:12">
      <c r="A12" s="119"/>
      <c r="B12" s="120"/>
      <c r="C12" s="119"/>
      <c r="D12" s="119"/>
      <c r="E12" s="119"/>
      <c r="F12" s="119"/>
      <c r="G12" s="119"/>
      <c r="H12" s="119"/>
      <c r="I12" s="119"/>
      <c r="J12" s="119"/>
      <c r="K12" s="120"/>
    </row>
    <row r="13" spans="1:12">
      <c r="A13" s="119"/>
      <c r="B13" s="120"/>
      <c r="C13" s="119"/>
      <c r="D13" s="119"/>
      <c r="E13" s="119"/>
      <c r="F13" s="119"/>
      <c r="G13" s="119"/>
      <c r="H13" s="119"/>
      <c r="I13" s="119"/>
      <c r="J13" s="119"/>
      <c r="K13" s="120"/>
    </row>
    <row r="14" spans="1:12">
      <c r="A14" s="119"/>
      <c r="B14" s="120"/>
      <c r="C14" s="119"/>
      <c r="D14" s="119"/>
      <c r="E14" s="119"/>
      <c r="F14" s="119"/>
      <c r="G14" s="119"/>
      <c r="H14" s="119"/>
      <c r="I14" s="119"/>
      <c r="J14" s="119"/>
      <c r="K14" s="120"/>
    </row>
    <row r="15" spans="1:12">
      <c r="A15" s="119"/>
      <c r="B15" s="120"/>
      <c r="C15" s="119"/>
      <c r="D15" s="119"/>
      <c r="E15" s="119"/>
      <c r="F15" s="119"/>
      <c r="G15" s="119"/>
      <c r="H15" s="119"/>
      <c r="I15" s="119"/>
      <c r="J15" s="119"/>
      <c r="K15" s="120"/>
    </row>
    <row r="16" spans="1:12">
      <c r="A16" s="119"/>
      <c r="B16" s="120"/>
      <c r="C16" s="119"/>
      <c r="D16" s="119"/>
      <c r="E16" s="119"/>
      <c r="F16" s="119"/>
      <c r="G16" s="119"/>
      <c r="H16" s="119"/>
      <c r="I16" s="119"/>
      <c r="J16" s="119"/>
      <c r="K16" s="120"/>
    </row>
    <row r="17" spans="1:11">
      <c r="A17" s="119"/>
      <c r="B17" s="120"/>
      <c r="C17" s="119"/>
      <c r="D17" s="119"/>
      <c r="E17" s="119"/>
      <c r="F17" s="119"/>
      <c r="G17" s="119"/>
      <c r="H17" s="119"/>
      <c r="I17" s="119"/>
      <c r="J17" s="119"/>
      <c r="K17" s="120"/>
    </row>
    <row r="18" spans="1:11">
      <c r="A18" s="119"/>
      <c r="B18" s="120"/>
      <c r="C18" s="119"/>
      <c r="D18" s="119"/>
      <c r="E18" s="119"/>
      <c r="F18" s="119"/>
      <c r="G18" s="119"/>
      <c r="H18" s="119"/>
      <c r="I18" s="119"/>
      <c r="J18" s="119"/>
      <c r="K18" s="120"/>
    </row>
    <row r="19" spans="1:11">
      <c r="A19" s="119"/>
      <c r="B19" s="120"/>
      <c r="C19" s="119"/>
      <c r="D19" s="119"/>
      <c r="E19" s="119"/>
      <c r="F19" s="119"/>
      <c r="G19" s="119"/>
      <c r="H19" s="119"/>
      <c r="I19" s="119"/>
      <c r="J19" s="119"/>
      <c r="K19" s="120"/>
    </row>
    <row r="20" spans="1:11">
      <c r="A20" s="119"/>
      <c r="B20" s="120"/>
      <c r="C20" s="119"/>
      <c r="D20" s="119"/>
      <c r="E20" s="119"/>
      <c r="F20" s="119"/>
      <c r="G20" s="119"/>
      <c r="H20" s="119"/>
      <c r="I20" s="119"/>
      <c r="J20" s="119"/>
      <c r="K20" s="120"/>
    </row>
    <row r="21" spans="1:11">
      <c r="A21" s="119"/>
      <c r="B21" s="120"/>
      <c r="C21" s="119"/>
      <c r="D21" s="119"/>
      <c r="E21" s="119"/>
      <c r="F21" s="119"/>
      <c r="G21" s="119"/>
      <c r="H21" s="119"/>
      <c r="I21" s="119"/>
      <c r="J21" s="119"/>
      <c r="K21" s="120"/>
    </row>
    <row r="22" spans="1:11">
      <c r="A22" s="119"/>
      <c r="B22" s="120"/>
      <c r="C22" s="119"/>
      <c r="D22" s="119"/>
      <c r="E22" s="119"/>
      <c r="F22" s="119"/>
      <c r="G22" s="119"/>
      <c r="H22" s="119"/>
      <c r="I22" s="119"/>
      <c r="J22" s="119"/>
      <c r="K22" s="120"/>
    </row>
    <row r="23" spans="1:11">
      <c r="A23" s="119"/>
      <c r="B23" s="120"/>
      <c r="C23" s="119"/>
      <c r="D23" s="119"/>
      <c r="E23" s="119"/>
      <c r="F23" s="119"/>
      <c r="G23" s="119"/>
      <c r="H23" s="119"/>
      <c r="I23" s="119"/>
      <c r="J23" s="119"/>
      <c r="K23" s="120"/>
    </row>
    <row r="24" spans="1:11">
      <c r="A24" s="119"/>
      <c r="B24" s="120"/>
      <c r="C24" s="119"/>
      <c r="D24" s="119"/>
      <c r="E24" s="119"/>
      <c r="F24" s="119"/>
      <c r="G24" s="119"/>
      <c r="H24" s="119"/>
      <c r="I24" s="119"/>
      <c r="J24" s="119"/>
      <c r="K24" s="120"/>
    </row>
    <row r="25" spans="1:11">
      <c r="A25" s="119"/>
      <c r="B25" s="120"/>
      <c r="C25" s="119"/>
      <c r="D25" s="119"/>
      <c r="E25" s="119"/>
      <c r="F25" s="119"/>
      <c r="G25" s="119"/>
      <c r="H25" s="119"/>
      <c r="I25" s="119"/>
      <c r="J25" s="119"/>
      <c r="K25" s="120"/>
    </row>
    <row r="26" spans="1:11">
      <c r="A26" s="119"/>
      <c r="B26" s="120"/>
      <c r="C26" s="119"/>
      <c r="D26" s="119"/>
      <c r="E26" s="119"/>
      <c r="F26" s="119"/>
      <c r="G26" s="119"/>
      <c r="H26" s="119"/>
      <c r="I26" s="119"/>
      <c r="J26" s="119"/>
      <c r="K26" s="120"/>
    </row>
    <row r="27" spans="1:11">
      <c r="A27" s="119"/>
      <c r="B27" s="120"/>
      <c r="C27" s="119"/>
      <c r="D27" s="119"/>
      <c r="E27" s="119"/>
      <c r="F27" s="119"/>
      <c r="G27" s="119"/>
      <c r="H27" s="119"/>
      <c r="I27" s="119"/>
      <c r="J27" s="119"/>
      <c r="K27" s="120"/>
    </row>
    <row r="28" spans="1:11">
      <c r="A28" s="119"/>
      <c r="B28" s="120"/>
      <c r="C28" s="119"/>
      <c r="D28" s="119"/>
      <c r="E28" s="119"/>
      <c r="F28" s="119"/>
      <c r="G28" s="119"/>
      <c r="H28" s="119"/>
      <c r="I28" s="119"/>
      <c r="J28" s="119"/>
      <c r="K28" s="120"/>
    </row>
    <row r="29" spans="1:11">
      <c r="A29" s="119"/>
      <c r="B29" s="120"/>
      <c r="C29" s="119"/>
      <c r="D29" s="119"/>
      <c r="E29" s="119"/>
      <c r="F29" s="119"/>
      <c r="G29" s="119"/>
      <c r="H29" s="119"/>
      <c r="I29" s="119"/>
      <c r="J29" s="119"/>
      <c r="K29" s="120"/>
    </row>
    <row r="30" spans="1:11">
      <c r="A30" s="119"/>
      <c r="B30" s="120"/>
      <c r="C30" s="119"/>
      <c r="D30" s="119"/>
      <c r="E30" s="119"/>
      <c r="F30" s="119"/>
      <c r="G30" s="119"/>
      <c r="H30" s="119"/>
      <c r="I30" s="119"/>
      <c r="J30" s="119"/>
      <c r="K30" s="120"/>
    </row>
    <row r="31" spans="1:11">
      <c r="A31" s="119"/>
      <c r="B31" s="120"/>
      <c r="C31" s="119"/>
      <c r="D31" s="119"/>
      <c r="E31" s="119"/>
      <c r="F31" s="119"/>
      <c r="G31" s="119"/>
      <c r="H31" s="119"/>
      <c r="I31" s="119"/>
      <c r="J31" s="119"/>
      <c r="K31" s="120"/>
    </row>
    <row r="32" spans="1:11">
      <c r="A32" s="119"/>
      <c r="B32" s="120"/>
      <c r="C32" s="119"/>
      <c r="D32" s="119"/>
      <c r="E32" s="119"/>
      <c r="F32" s="119"/>
      <c r="G32" s="119"/>
      <c r="H32" s="119"/>
      <c r="I32" s="119"/>
      <c r="J32" s="119"/>
      <c r="K32" s="120"/>
    </row>
    <row r="33" spans="1:11">
      <c r="A33" s="119"/>
      <c r="B33" s="120"/>
      <c r="C33" s="119"/>
      <c r="D33" s="119"/>
      <c r="E33" s="119"/>
      <c r="F33" s="119"/>
      <c r="G33" s="119"/>
      <c r="H33" s="119"/>
      <c r="I33" s="119"/>
      <c r="J33" s="119"/>
      <c r="K33" s="120"/>
    </row>
    <row r="34" spans="1:11">
      <c r="A34" s="119"/>
      <c r="B34" s="120"/>
      <c r="C34" s="119"/>
      <c r="D34" s="119"/>
      <c r="E34" s="119"/>
      <c r="F34" s="119"/>
      <c r="G34" s="119"/>
      <c r="H34" s="119"/>
      <c r="I34" s="119"/>
      <c r="J34" s="119"/>
      <c r="K34" s="120"/>
    </row>
    <row r="35" spans="1:11" ht="16.5" thickBot="1">
      <c r="A35" s="121" t="s">
        <v>319</v>
      </c>
      <c r="B35" s="122"/>
      <c r="C35" s="122"/>
      <c r="D35" s="123"/>
      <c r="E35" s="123"/>
      <c r="F35" s="123"/>
      <c r="G35" s="123"/>
      <c r="H35" s="123"/>
      <c r="I35" s="123"/>
      <c r="J35" s="123"/>
      <c r="K35" s="124"/>
    </row>
  </sheetData>
  <mergeCells count="15">
    <mergeCell ref="A7:B7"/>
    <mergeCell ref="A6:B6"/>
    <mergeCell ref="A5:B5"/>
    <mergeCell ref="A1:F1"/>
    <mergeCell ref="G1:K1"/>
    <mergeCell ref="A2:B4"/>
    <mergeCell ref="C2:C4"/>
    <mergeCell ref="D2:F2"/>
    <mergeCell ref="G2:H2"/>
    <mergeCell ref="J2:J4"/>
    <mergeCell ref="K2:K4"/>
    <mergeCell ref="D3:D4"/>
    <mergeCell ref="E3:F3"/>
    <mergeCell ref="G3:H3"/>
    <mergeCell ref="I3:I4"/>
  </mergeCells>
  <phoneticPr fontId="1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BreakPreview" zoomScaleNormal="75" workbookViewId="0">
      <pane xSplit="14" ySplit="8" topLeftCell="O18" activePane="bottomRight" state="frozen"/>
      <selection pane="topRight" activeCell="O1" sqref="O1"/>
      <selection pane="bottomLeft" activeCell="A9" sqref="A9"/>
      <selection pane="bottomRight" activeCell="A18" sqref="A18"/>
    </sheetView>
  </sheetViews>
  <sheetFormatPr defaultRowHeight="16.5"/>
  <cols>
    <col min="1" max="1" width="9" style="23" customWidth="1"/>
    <col min="2" max="11" width="6.125" customWidth="1"/>
    <col min="12" max="12" width="9.625" customWidth="1"/>
  </cols>
  <sheetData>
    <row r="1" spans="1:20" s="8" customFormat="1" ht="20.100000000000001" customHeight="1">
      <c r="A1" s="46" t="s">
        <v>34</v>
      </c>
      <c r="T1" s="10"/>
    </row>
    <row r="2" spans="1:20" s="8" customFormat="1" ht="24" customHeight="1">
      <c r="A2" s="54" t="s">
        <v>58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20" s="8" customFormat="1" ht="15.95" customHeight="1">
      <c r="A3" s="463" t="s">
        <v>167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</row>
    <row r="4" spans="1:20" s="8" customFormat="1" ht="15.95" customHeight="1" thickBot="1">
      <c r="A4" s="55" t="s">
        <v>59</v>
      </c>
      <c r="L4" s="56" t="s">
        <v>60</v>
      </c>
    </row>
    <row r="5" spans="1:20" s="13" customFormat="1" ht="19.899999999999999" customHeight="1">
      <c r="A5" s="69" t="s">
        <v>2</v>
      </c>
      <c r="B5" s="75" t="s">
        <v>61</v>
      </c>
      <c r="C5" s="76"/>
      <c r="D5" s="76"/>
      <c r="E5" s="76"/>
      <c r="F5" s="76"/>
      <c r="G5" s="77"/>
      <c r="H5" s="78" t="s">
        <v>73</v>
      </c>
      <c r="I5" s="79"/>
      <c r="J5" s="79"/>
      <c r="K5" s="79"/>
      <c r="L5" s="12"/>
    </row>
    <row r="6" spans="1:20" s="13" customFormat="1" ht="33.75" customHeight="1">
      <c r="A6" s="423" t="s">
        <v>50</v>
      </c>
      <c r="B6" s="57" t="s">
        <v>62</v>
      </c>
      <c r="C6" s="59" t="s">
        <v>64</v>
      </c>
      <c r="D6" s="464" t="s">
        <v>66</v>
      </c>
      <c r="E6" s="465"/>
      <c r="F6" s="62" t="s">
        <v>69</v>
      </c>
      <c r="G6" s="62" t="s">
        <v>71</v>
      </c>
      <c r="H6" s="57" t="s">
        <v>62</v>
      </c>
      <c r="I6" s="59" t="s">
        <v>64</v>
      </c>
      <c r="J6" s="62" t="s">
        <v>3</v>
      </c>
      <c r="K6" s="62" t="s">
        <v>69</v>
      </c>
      <c r="L6" s="64" t="s">
        <v>71</v>
      </c>
    </row>
    <row r="7" spans="1:20" s="13" customFormat="1" ht="63.75" thickBot="1">
      <c r="A7" s="424"/>
      <c r="B7" s="58" t="s">
        <v>63</v>
      </c>
      <c r="C7" s="60" t="s">
        <v>65</v>
      </c>
      <c r="D7" s="61" t="s">
        <v>67</v>
      </c>
      <c r="E7" s="61" t="s">
        <v>68</v>
      </c>
      <c r="F7" s="60" t="s">
        <v>70</v>
      </c>
      <c r="G7" s="60" t="s">
        <v>72</v>
      </c>
      <c r="H7" s="63" t="s">
        <v>63</v>
      </c>
      <c r="I7" s="60" t="s">
        <v>65</v>
      </c>
      <c r="J7" s="60" t="s">
        <v>74</v>
      </c>
      <c r="K7" s="60" t="s">
        <v>70</v>
      </c>
      <c r="L7" s="65" t="s">
        <v>72</v>
      </c>
    </row>
    <row r="8" spans="1:20" s="16" customFormat="1" ht="35.1" customHeight="1">
      <c r="A8" s="80" t="s">
        <v>179</v>
      </c>
      <c r="B8" s="44">
        <v>1009</v>
      </c>
      <c r="C8" s="44">
        <v>601</v>
      </c>
      <c r="D8" s="44">
        <v>106</v>
      </c>
      <c r="E8" s="44">
        <v>121</v>
      </c>
      <c r="F8" s="44">
        <v>181</v>
      </c>
      <c r="G8" s="45">
        <v>0</v>
      </c>
      <c r="H8" s="44">
        <v>4488</v>
      </c>
      <c r="I8" s="44">
        <v>2846</v>
      </c>
      <c r="J8" s="44">
        <v>769</v>
      </c>
      <c r="K8" s="44">
        <v>873</v>
      </c>
      <c r="L8" s="45">
        <v>0</v>
      </c>
    </row>
    <row r="9" spans="1:20" s="16" customFormat="1" ht="35.1" customHeight="1">
      <c r="A9" s="80" t="s">
        <v>183</v>
      </c>
      <c r="B9" s="15">
        <v>1009</v>
      </c>
      <c r="C9" s="15">
        <v>601</v>
      </c>
      <c r="D9" s="15">
        <v>106</v>
      </c>
      <c r="E9" s="15">
        <v>121</v>
      </c>
      <c r="F9" s="15">
        <v>181</v>
      </c>
      <c r="G9" s="45">
        <v>0</v>
      </c>
      <c r="H9" s="15">
        <v>4488</v>
      </c>
      <c r="I9" s="15">
        <v>2846</v>
      </c>
      <c r="J9" s="15">
        <v>769</v>
      </c>
      <c r="K9" s="15">
        <v>873</v>
      </c>
      <c r="L9" s="45">
        <v>0</v>
      </c>
    </row>
    <row r="10" spans="1:20" s="16" customFormat="1" ht="35.1" customHeight="1">
      <c r="A10" s="80" t="s">
        <v>184</v>
      </c>
      <c r="B10" s="15">
        <v>894</v>
      </c>
      <c r="C10" s="15">
        <v>427</v>
      </c>
      <c r="D10" s="15">
        <v>98</v>
      </c>
      <c r="E10" s="15">
        <v>165</v>
      </c>
      <c r="F10" s="15">
        <v>200</v>
      </c>
      <c r="G10" s="15">
        <v>4</v>
      </c>
      <c r="H10" s="15">
        <v>3577</v>
      </c>
      <c r="I10" s="15">
        <v>1641</v>
      </c>
      <c r="J10" s="15">
        <v>1188</v>
      </c>
      <c r="K10" s="15">
        <v>738</v>
      </c>
      <c r="L10" s="15">
        <v>10</v>
      </c>
    </row>
    <row r="11" spans="1:20" s="16" customFormat="1" ht="35.1" customHeight="1">
      <c r="A11" s="80" t="s">
        <v>191</v>
      </c>
      <c r="B11" s="15">
        <v>812</v>
      </c>
      <c r="C11" s="15">
        <v>275</v>
      </c>
      <c r="D11" s="15">
        <v>115</v>
      </c>
      <c r="E11" s="15">
        <v>311</v>
      </c>
      <c r="F11" s="15">
        <v>105</v>
      </c>
      <c r="G11" s="15">
        <v>6</v>
      </c>
      <c r="H11" s="15">
        <v>2993</v>
      </c>
      <c r="I11" s="15">
        <v>783</v>
      </c>
      <c r="J11" s="15">
        <v>1827</v>
      </c>
      <c r="K11" s="15">
        <v>367</v>
      </c>
      <c r="L11" s="15">
        <v>16</v>
      </c>
    </row>
    <row r="12" spans="1:20" s="16" customFormat="1" ht="35.1" customHeight="1">
      <c r="A12" s="14" t="s">
        <v>198</v>
      </c>
      <c r="B12" s="15">
        <v>815</v>
      </c>
      <c r="C12" s="15">
        <v>303</v>
      </c>
      <c r="D12" s="15">
        <v>152</v>
      </c>
      <c r="E12" s="15">
        <v>304</v>
      </c>
      <c r="F12" s="15">
        <v>51</v>
      </c>
      <c r="G12" s="15">
        <v>5</v>
      </c>
      <c r="H12" s="15">
        <v>2889</v>
      </c>
      <c r="I12" s="15">
        <v>1021</v>
      </c>
      <c r="J12" s="15">
        <v>1696</v>
      </c>
      <c r="K12" s="15">
        <v>152</v>
      </c>
      <c r="L12" s="15">
        <v>20</v>
      </c>
    </row>
    <row r="13" spans="1:20" s="16" customFormat="1" ht="35.1" customHeight="1">
      <c r="A13" s="14" t="s">
        <v>206</v>
      </c>
      <c r="B13" s="15">
        <v>815</v>
      </c>
      <c r="C13" s="15">
        <v>303</v>
      </c>
      <c r="D13" s="15">
        <v>152</v>
      </c>
      <c r="E13" s="15">
        <v>304</v>
      </c>
      <c r="F13" s="15">
        <v>51</v>
      </c>
      <c r="G13" s="15">
        <v>5</v>
      </c>
      <c r="H13" s="15">
        <v>2889</v>
      </c>
      <c r="I13" s="15">
        <v>1021</v>
      </c>
      <c r="J13" s="15">
        <v>1696</v>
      </c>
      <c r="K13" s="15">
        <v>152</v>
      </c>
      <c r="L13" s="15">
        <v>20</v>
      </c>
    </row>
    <row r="14" spans="1:20" s="16" customFormat="1" ht="35.1" customHeight="1">
      <c r="A14" s="14" t="s">
        <v>259</v>
      </c>
      <c r="B14" s="93" t="s">
        <v>303</v>
      </c>
      <c r="C14" s="93" t="s">
        <v>303</v>
      </c>
      <c r="D14" s="93" t="s">
        <v>303</v>
      </c>
      <c r="E14" s="93" t="s">
        <v>303</v>
      </c>
      <c r="F14" s="93" t="s">
        <v>303</v>
      </c>
      <c r="G14" s="93" t="s">
        <v>303</v>
      </c>
      <c r="H14" s="93" t="s">
        <v>303</v>
      </c>
      <c r="I14" s="93" t="s">
        <v>303</v>
      </c>
      <c r="J14" s="93" t="s">
        <v>303</v>
      </c>
      <c r="K14" s="93" t="s">
        <v>303</v>
      </c>
      <c r="L14" s="93" t="s">
        <v>303</v>
      </c>
    </row>
    <row r="15" spans="1:20" s="16" customFormat="1" ht="35.1" customHeight="1">
      <c r="A15" s="14" t="s">
        <v>314</v>
      </c>
      <c r="B15" s="93" t="s">
        <v>303</v>
      </c>
      <c r="C15" s="93" t="s">
        <v>303</v>
      </c>
      <c r="D15" s="93" t="s">
        <v>303</v>
      </c>
      <c r="E15" s="93" t="s">
        <v>303</v>
      </c>
      <c r="F15" s="93" t="s">
        <v>303</v>
      </c>
      <c r="G15" s="93" t="s">
        <v>303</v>
      </c>
      <c r="H15" s="93" t="s">
        <v>303</v>
      </c>
      <c r="I15" s="93" t="s">
        <v>303</v>
      </c>
      <c r="J15" s="93" t="s">
        <v>303</v>
      </c>
      <c r="K15" s="93" t="s">
        <v>303</v>
      </c>
      <c r="L15" s="93" t="s">
        <v>303</v>
      </c>
    </row>
    <row r="16" spans="1:20" s="16" customFormat="1" ht="35.1" customHeight="1">
      <c r="A16" s="14" t="s">
        <v>304</v>
      </c>
      <c r="B16" s="93" t="s">
        <v>303</v>
      </c>
      <c r="C16" s="93" t="s">
        <v>303</v>
      </c>
      <c r="D16" s="93" t="s">
        <v>303</v>
      </c>
      <c r="E16" s="93" t="s">
        <v>303</v>
      </c>
      <c r="F16" s="93" t="s">
        <v>303</v>
      </c>
      <c r="G16" s="93" t="s">
        <v>303</v>
      </c>
      <c r="H16" s="93" t="s">
        <v>303</v>
      </c>
      <c r="I16" s="93" t="s">
        <v>303</v>
      </c>
      <c r="J16" s="93" t="s">
        <v>303</v>
      </c>
      <c r="K16" s="93" t="s">
        <v>303</v>
      </c>
      <c r="L16" s="93" t="s">
        <v>303</v>
      </c>
    </row>
    <row r="17" spans="1:12" s="16" customFormat="1" ht="35.1" customHeight="1">
      <c r="A17" s="14" t="s">
        <v>310</v>
      </c>
      <c r="B17" s="93" t="s">
        <v>303</v>
      </c>
      <c r="C17" s="93" t="s">
        <v>303</v>
      </c>
      <c r="D17" s="93" t="s">
        <v>303</v>
      </c>
      <c r="E17" s="93" t="s">
        <v>303</v>
      </c>
      <c r="F17" s="93" t="s">
        <v>303</v>
      </c>
      <c r="G17" s="93" t="s">
        <v>303</v>
      </c>
      <c r="H17" s="93" t="s">
        <v>303</v>
      </c>
      <c r="I17" s="93" t="s">
        <v>303</v>
      </c>
      <c r="J17" s="93" t="s">
        <v>303</v>
      </c>
      <c r="K17" s="93" t="s">
        <v>303</v>
      </c>
      <c r="L17" s="93" t="s">
        <v>303</v>
      </c>
    </row>
    <row r="18" spans="1:12" s="16" customFormat="1" ht="34.5" customHeight="1">
      <c r="A18" s="14" t="s">
        <v>325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1:12" s="16" customFormat="1" ht="17.100000000000001" customHeight="1" thickBot="1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s="21" customFormat="1" ht="21.95" customHeight="1">
      <c r="A20" s="19" t="s">
        <v>315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21" customFormat="1" ht="21.95" customHeight="1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</row>
    <row r="22" spans="1:12" s="16" customFormat="1" ht="19.899999999999999" customHeight="1">
      <c r="A22" s="21"/>
      <c r="L22" s="22"/>
    </row>
    <row r="23" spans="1:12" s="24" customFormat="1" ht="13.15" customHeight="1">
      <c r="A23" s="23"/>
      <c r="L23" s="25"/>
    </row>
    <row r="24" spans="1:12" s="16" customFormat="1" ht="13.15" customHeight="1">
      <c r="A24" s="23"/>
      <c r="L24" s="26"/>
    </row>
    <row r="25" spans="1:12" s="16" customFormat="1" ht="19.899999999999999" customHeight="1">
      <c r="A25" s="13"/>
      <c r="L25" s="26"/>
    </row>
    <row r="26" spans="1:12" s="16" customFormat="1" ht="19.899999999999999" customHeight="1">
      <c r="A26" s="13"/>
      <c r="L26" s="26"/>
    </row>
  </sheetData>
  <mergeCells count="3">
    <mergeCell ref="A3:L3"/>
    <mergeCell ref="A6:A7"/>
    <mergeCell ref="D6:E6"/>
  </mergeCells>
  <phoneticPr fontId="9" type="noConversion"/>
  <pageMargins left="0.74803149606299213" right="0.55118110236220474" top="0.98425196850393704" bottom="0.98425196850393704" header="0.51181102362204722" footer="0.51181102362204722"/>
  <pageSetup paperSize="9" scale="9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8"/>
  <sheetViews>
    <sheetView view="pageBreakPreview" zoomScaleNormal="100" workbookViewId="0">
      <pane ySplit="7" topLeftCell="A29" activePane="bottomLeft" state="frozen"/>
      <selection pane="bottomLeft" activeCell="C34" sqref="C34"/>
    </sheetView>
  </sheetViews>
  <sheetFormatPr defaultColWidth="8.75" defaultRowHeight="16.5"/>
  <cols>
    <col min="1" max="2" width="8.625" style="168" customWidth="1"/>
    <col min="3" max="12" width="8.625" style="92" customWidth="1"/>
    <col min="13" max="13" width="8.625" style="28" customWidth="1"/>
    <col min="14" max="14" width="8.625" style="92" customWidth="1"/>
    <col min="15" max="15" width="8.625" style="28" customWidth="1"/>
    <col min="16" max="18" width="8.625" style="92" customWidth="1"/>
    <col min="19" max="20" width="9" style="119" customWidth="1"/>
    <col min="21" max="16384" width="8.75" style="92"/>
  </cols>
  <sheetData>
    <row r="1" spans="1:52" s="127" customFormat="1" ht="20.100000000000001" customHeight="1">
      <c r="A1" s="125" t="s">
        <v>35</v>
      </c>
      <c r="B1" s="126"/>
      <c r="F1" s="128"/>
      <c r="I1" s="128"/>
      <c r="L1" s="129"/>
      <c r="M1" s="27"/>
      <c r="N1" s="129"/>
      <c r="O1" s="27"/>
      <c r="P1" s="129"/>
      <c r="R1" s="130" t="s">
        <v>36</v>
      </c>
      <c r="S1" s="131"/>
      <c r="T1" s="131"/>
    </row>
    <row r="2" spans="1:52" s="127" customFormat="1" ht="20.100000000000001" customHeight="1">
      <c r="A2" s="466" t="s">
        <v>75</v>
      </c>
      <c r="B2" s="466"/>
      <c r="C2" s="466"/>
      <c r="D2" s="466"/>
      <c r="E2" s="466"/>
      <c r="F2" s="466"/>
      <c r="G2" s="466"/>
      <c r="H2" s="467"/>
      <c r="I2" s="467"/>
      <c r="J2" s="468" t="s">
        <v>76</v>
      </c>
      <c r="K2" s="467"/>
      <c r="L2" s="467"/>
      <c r="M2" s="467"/>
      <c r="N2" s="467"/>
      <c r="O2" s="467"/>
      <c r="P2" s="467"/>
      <c r="Q2" s="467"/>
      <c r="R2" s="467"/>
      <c r="S2" s="131"/>
      <c r="T2" s="131"/>
    </row>
    <row r="3" spans="1:52" s="127" customFormat="1" ht="15.95" customHeight="1">
      <c r="A3" s="125" t="s">
        <v>4</v>
      </c>
      <c r="L3" s="129"/>
      <c r="M3" s="27"/>
      <c r="N3" s="129"/>
      <c r="O3" s="27"/>
      <c r="P3" s="132"/>
      <c r="R3" s="133" t="s">
        <v>77</v>
      </c>
      <c r="S3" s="131"/>
      <c r="T3" s="131"/>
    </row>
    <row r="4" spans="1:52" s="127" customFormat="1" ht="15.95" customHeight="1">
      <c r="A4" s="134" t="s">
        <v>5</v>
      </c>
      <c r="B4" s="131"/>
      <c r="F4" s="135"/>
      <c r="J4" s="131"/>
      <c r="L4" s="129"/>
      <c r="M4" s="27"/>
      <c r="N4" s="129"/>
      <c r="O4" s="27"/>
      <c r="P4" s="129"/>
      <c r="Q4" s="131"/>
      <c r="R4" s="136" t="s">
        <v>78</v>
      </c>
      <c r="S4" s="131"/>
      <c r="T4" s="131"/>
    </row>
    <row r="5" spans="1:52" s="127" customFormat="1" ht="15.95" customHeight="1">
      <c r="A5" s="473" t="s">
        <v>79</v>
      </c>
      <c r="B5" s="474"/>
      <c r="C5" s="137" t="s">
        <v>80</v>
      </c>
      <c r="D5" s="138"/>
      <c r="E5" s="139" t="s">
        <v>169</v>
      </c>
      <c r="F5" s="139"/>
      <c r="G5" s="139"/>
      <c r="H5" s="139"/>
      <c r="I5" s="139"/>
      <c r="J5" s="140" t="s">
        <v>170</v>
      </c>
      <c r="K5" s="139"/>
      <c r="L5" s="141"/>
      <c r="M5" s="94"/>
      <c r="N5" s="141"/>
      <c r="O5" s="94"/>
      <c r="P5" s="141"/>
      <c r="Q5" s="469" t="s">
        <v>90</v>
      </c>
      <c r="R5" s="470"/>
      <c r="S5" s="131"/>
      <c r="T5" s="131"/>
    </row>
    <row r="6" spans="1:52" s="127" customFormat="1" ht="21" customHeight="1">
      <c r="A6" s="475" t="s">
        <v>50</v>
      </c>
      <c r="B6" s="476"/>
      <c r="C6" s="142" t="s">
        <v>51</v>
      </c>
      <c r="D6" s="143"/>
      <c r="E6" s="144" t="s">
        <v>83</v>
      </c>
      <c r="F6" s="145"/>
      <c r="G6" s="146" t="s">
        <v>84</v>
      </c>
      <c r="H6" s="147"/>
      <c r="I6" s="479" t="s">
        <v>168</v>
      </c>
      <c r="J6" s="480"/>
      <c r="K6" s="148" t="s">
        <v>85</v>
      </c>
      <c r="L6" s="149"/>
      <c r="M6" s="481" t="s">
        <v>86</v>
      </c>
      <c r="N6" s="482"/>
      <c r="O6" s="483" t="s">
        <v>88</v>
      </c>
      <c r="P6" s="484"/>
      <c r="Q6" s="471"/>
      <c r="R6" s="472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</row>
    <row r="7" spans="1:52" s="127" customFormat="1" ht="33.75">
      <c r="A7" s="477"/>
      <c r="B7" s="478"/>
      <c r="C7" s="150" t="s">
        <v>81</v>
      </c>
      <c r="D7" s="151" t="s">
        <v>82</v>
      </c>
      <c r="E7" s="150" t="s">
        <v>81</v>
      </c>
      <c r="F7" s="151" t="s">
        <v>82</v>
      </c>
      <c r="G7" s="150" t="s">
        <v>81</v>
      </c>
      <c r="H7" s="151" t="s">
        <v>82</v>
      </c>
      <c r="I7" s="152" t="s">
        <v>81</v>
      </c>
      <c r="J7" s="151" t="s">
        <v>82</v>
      </c>
      <c r="K7" s="150" t="s">
        <v>81</v>
      </c>
      <c r="L7" s="151" t="s">
        <v>82</v>
      </c>
      <c r="M7" s="150" t="s">
        <v>81</v>
      </c>
      <c r="N7" s="153" t="s">
        <v>87</v>
      </c>
      <c r="O7" s="154" t="s">
        <v>89</v>
      </c>
      <c r="P7" s="155" t="s">
        <v>87</v>
      </c>
      <c r="Q7" s="156" t="s">
        <v>81</v>
      </c>
      <c r="R7" s="157" t="s">
        <v>82</v>
      </c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</row>
    <row r="8" spans="1:52" s="160" customFormat="1" ht="21.75" customHeight="1">
      <c r="A8" s="158" t="s">
        <v>185</v>
      </c>
      <c r="B8" s="159" t="s">
        <v>7</v>
      </c>
      <c r="C8" s="95">
        <v>1403.56</v>
      </c>
      <c r="D8" s="97">
        <v>8280</v>
      </c>
      <c r="E8" s="95">
        <v>1403.56</v>
      </c>
      <c r="F8" s="97">
        <v>8280</v>
      </c>
      <c r="G8" s="98">
        <v>1324.86</v>
      </c>
      <c r="H8" s="97">
        <v>7815</v>
      </c>
      <c r="I8" s="96">
        <v>0</v>
      </c>
      <c r="J8" s="96">
        <f>J9+J34</f>
        <v>0</v>
      </c>
      <c r="K8" s="96">
        <f>K9+K34</f>
        <v>0</v>
      </c>
      <c r="L8" s="96">
        <f>L9+L34</f>
        <v>0</v>
      </c>
      <c r="M8" s="96">
        <v>79.5</v>
      </c>
      <c r="N8" s="96">
        <v>480</v>
      </c>
      <c r="O8" s="96">
        <f>O9+O34</f>
        <v>0</v>
      </c>
      <c r="P8" s="96">
        <f>P9+P34</f>
        <v>0</v>
      </c>
      <c r="Q8" s="96">
        <f>Q9+Q34</f>
        <v>0</v>
      </c>
      <c r="R8" s="96">
        <f>R9+R34</f>
        <v>0</v>
      </c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27"/>
      <c r="AR8" s="127"/>
      <c r="AS8" s="127"/>
      <c r="AT8" s="127"/>
      <c r="AU8" s="127"/>
      <c r="AV8" s="127"/>
      <c r="AW8" s="127"/>
      <c r="AX8" s="127"/>
      <c r="AY8" s="127"/>
      <c r="AZ8" s="127"/>
    </row>
    <row r="9" spans="1:52" s="160" customFormat="1" ht="21.75" customHeight="1">
      <c r="A9" s="161"/>
      <c r="B9" s="159" t="s">
        <v>8</v>
      </c>
      <c r="C9" s="95">
        <v>1428.48</v>
      </c>
      <c r="D9" s="97">
        <v>8286</v>
      </c>
      <c r="E9" s="95">
        <v>1428.48</v>
      </c>
      <c r="F9" s="97">
        <v>8286</v>
      </c>
      <c r="G9" s="98">
        <v>1370.13</v>
      </c>
      <c r="H9" s="97">
        <v>7948</v>
      </c>
      <c r="I9" s="96">
        <v>0</v>
      </c>
      <c r="J9" s="96">
        <f>J34+J35</f>
        <v>0</v>
      </c>
      <c r="K9" s="96">
        <f>K34+K35</f>
        <v>0</v>
      </c>
      <c r="L9" s="96">
        <f>L34+L35</f>
        <v>0</v>
      </c>
      <c r="M9" s="96">
        <v>68.900000000000006</v>
      </c>
      <c r="N9" s="96">
        <v>406</v>
      </c>
      <c r="O9" s="96">
        <f>O34+O35</f>
        <v>0</v>
      </c>
      <c r="P9" s="96">
        <f>P34+P35</f>
        <v>0</v>
      </c>
      <c r="Q9" s="96">
        <f>Q34+Q35</f>
        <v>0</v>
      </c>
      <c r="R9" s="96">
        <f>R34+R35</f>
        <v>0</v>
      </c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27"/>
      <c r="AR9" s="127"/>
      <c r="AS9" s="127"/>
      <c r="AT9" s="127"/>
      <c r="AU9" s="127"/>
      <c r="AV9" s="127"/>
      <c r="AW9" s="127"/>
      <c r="AX9" s="127"/>
      <c r="AY9" s="127"/>
      <c r="AZ9" s="127"/>
    </row>
    <row r="10" spans="1:52" s="160" customFormat="1" ht="19.5" customHeight="1">
      <c r="A10" s="162"/>
      <c r="B10" s="159" t="s">
        <v>6</v>
      </c>
      <c r="C10" s="95">
        <f>C11+C12</f>
        <v>2880.46</v>
      </c>
      <c r="D10" s="163">
        <f t="shared" ref="D10:H10" si="0">D11+D12</f>
        <v>13784</v>
      </c>
      <c r="E10" s="95">
        <f t="shared" si="0"/>
        <v>2880.46</v>
      </c>
      <c r="F10" s="163">
        <f t="shared" si="0"/>
        <v>13784</v>
      </c>
      <c r="G10" s="95">
        <f t="shared" si="0"/>
        <v>2754.96</v>
      </c>
      <c r="H10" s="164">
        <f t="shared" si="0"/>
        <v>13224</v>
      </c>
      <c r="I10" s="96">
        <v>0</v>
      </c>
      <c r="J10" s="96">
        <f t="shared" ref="J10:N10" si="1">J11+J12</f>
        <v>0</v>
      </c>
      <c r="K10" s="96">
        <f t="shared" si="1"/>
        <v>0</v>
      </c>
      <c r="L10" s="96">
        <f t="shared" si="1"/>
        <v>0</v>
      </c>
      <c r="M10" s="96">
        <f t="shared" si="1"/>
        <v>125.5</v>
      </c>
      <c r="N10" s="96">
        <f t="shared" si="1"/>
        <v>560</v>
      </c>
      <c r="O10" s="96">
        <f>O11+O12</f>
        <v>0</v>
      </c>
      <c r="P10" s="96">
        <f>P11+P12</f>
        <v>0</v>
      </c>
      <c r="Q10" s="96">
        <f>Q11+Q12</f>
        <v>0</v>
      </c>
      <c r="R10" s="96">
        <f>R11+R12</f>
        <v>0</v>
      </c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</row>
    <row r="11" spans="1:52" s="160" customFormat="1" ht="18" customHeight="1">
      <c r="A11" s="158" t="s">
        <v>186</v>
      </c>
      <c r="B11" s="159" t="s">
        <v>7</v>
      </c>
      <c r="C11" s="95">
        <v>1445.34</v>
      </c>
      <c r="D11" s="97">
        <v>7826</v>
      </c>
      <c r="E11" s="95">
        <v>1445.34</v>
      </c>
      <c r="F11" s="97">
        <v>7826</v>
      </c>
      <c r="G11" s="98">
        <v>1384.34</v>
      </c>
      <c r="H11" s="97">
        <v>7524</v>
      </c>
      <c r="I11" s="96">
        <v>0</v>
      </c>
      <c r="J11" s="96">
        <f>J12+J36</f>
        <v>0</v>
      </c>
      <c r="K11" s="96">
        <f>K12+K36</f>
        <v>0</v>
      </c>
      <c r="L11" s="96">
        <f>L12+L36</f>
        <v>0</v>
      </c>
      <c r="M11" s="96">
        <v>61</v>
      </c>
      <c r="N11" s="96">
        <v>302</v>
      </c>
      <c r="O11" s="96">
        <f>O12+O36</f>
        <v>0</v>
      </c>
      <c r="P11" s="96">
        <f>P12+P36</f>
        <v>0</v>
      </c>
      <c r="Q11" s="96">
        <f>Q12+Q36</f>
        <v>0</v>
      </c>
      <c r="R11" s="96">
        <f>R12+R36</f>
        <v>0</v>
      </c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</row>
    <row r="12" spans="1:52" s="160" customFormat="1" ht="22.5" customHeight="1">
      <c r="A12" s="161"/>
      <c r="B12" s="159" t="s">
        <v>8</v>
      </c>
      <c r="C12" s="95">
        <v>1435.12</v>
      </c>
      <c r="D12" s="97">
        <v>5958</v>
      </c>
      <c r="E12" s="95">
        <v>1435.12</v>
      </c>
      <c r="F12" s="97">
        <v>5958</v>
      </c>
      <c r="G12" s="98">
        <v>1370.62</v>
      </c>
      <c r="H12" s="97">
        <v>5700</v>
      </c>
      <c r="I12" s="96">
        <v>0</v>
      </c>
      <c r="J12" s="96">
        <f>J36+J37</f>
        <v>0</v>
      </c>
      <c r="K12" s="96">
        <f>K36+K37</f>
        <v>0</v>
      </c>
      <c r="L12" s="96">
        <f>L36+L37</f>
        <v>0</v>
      </c>
      <c r="M12" s="96">
        <v>64.5</v>
      </c>
      <c r="N12" s="96">
        <v>258</v>
      </c>
      <c r="O12" s="96">
        <f>O36+O37</f>
        <v>0</v>
      </c>
      <c r="P12" s="96">
        <f>P36+P37</f>
        <v>0</v>
      </c>
      <c r="Q12" s="96">
        <f>Q36+Q37</f>
        <v>0</v>
      </c>
      <c r="R12" s="96">
        <f>R36+R37</f>
        <v>0</v>
      </c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</row>
    <row r="13" spans="1:52" s="160" customFormat="1" ht="16.5" customHeight="1">
      <c r="A13" s="162"/>
      <c r="B13" s="159" t="s">
        <v>6</v>
      </c>
      <c r="C13" s="95">
        <v>2905.21</v>
      </c>
      <c r="D13" s="163">
        <v>18712</v>
      </c>
      <c r="E13" s="95">
        <v>2905.21</v>
      </c>
      <c r="F13" s="163">
        <v>18712</v>
      </c>
      <c r="G13" s="95">
        <v>2791.21</v>
      </c>
      <c r="H13" s="164">
        <v>18059</v>
      </c>
      <c r="I13" s="96">
        <v>0</v>
      </c>
      <c r="J13" s="96">
        <v>0</v>
      </c>
      <c r="K13" s="96">
        <v>0</v>
      </c>
      <c r="L13" s="96">
        <v>0</v>
      </c>
      <c r="M13" s="96">
        <v>114</v>
      </c>
      <c r="N13" s="96">
        <v>653</v>
      </c>
      <c r="O13" s="96">
        <v>0</v>
      </c>
      <c r="P13" s="96">
        <v>0</v>
      </c>
      <c r="Q13" s="96">
        <v>0</v>
      </c>
      <c r="R13" s="96">
        <v>0</v>
      </c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</row>
    <row r="14" spans="1:52" s="160" customFormat="1" ht="21.95" customHeight="1">
      <c r="A14" s="158" t="s">
        <v>192</v>
      </c>
      <c r="B14" s="159" t="s">
        <v>7</v>
      </c>
      <c r="C14" s="95">
        <v>1450.83</v>
      </c>
      <c r="D14" s="97">
        <v>9175</v>
      </c>
      <c r="E14" s="95">
        <v>1450.83</v>
      </c>
      <c r="F14" s="97">
        <v>9175</v>
      </c>
      <c r="G14" s="98">
        <v>1390.83</v>
      </c>
      <c r="H14" s="97">
        <v>8819</v>
      </c>
      <c r="I14" s="96">
        <v>0</v>
      </c>
      <c r="J14" s="96">
        <v>0</v>
      </c>
      <c r="K14" s="96">
        <v>0</v>
      </c>
      <c r="L14" s="96">
        <v>0</v>
      </c>
      <c r="M14" s="96">
        <v>60</v>
      </c>
      <c r="N14" s="96">
        <v>356</v>
      </c>
      <c r="O14" s="96">
        <v>0</v>
      </c>
      <c r="P14" s="96">
        <v>0</v>
      </c>
      <c r="Q14" s="96">
        <v>0</v>
      </c>
      <c r="R14" s="96">
        <v>0</v>
      </c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</row>
    <row r="15" spans="1:52" s="160" customFormat="1" ht="21.95" customHeight="1">
      <c r="A15" s="161"/>
      <c r="B15" s="159" t="s">
        <v>8</v>
      </c>
      <c r="C15" s="95">
        <v>1454.38</v>
      </c>
      <c r="D15" s="97">
        <v>9537</v>
      </c>
      <c r="E15" s="95">
        <v>1454.38</v>
      </c>
      <c r="F15" s="97">
        <v>9537</v>
      </c>
      <c r="G15" s="98">
        <v>1400.38</v>
      </c>
      <c r="H15" s="97">
        <v>9240</v>
      </c>
      <c r="I15" s="96">
        <v>0</v>
      </c>
      <c r="J15" s="96">
        <v>0</v>
      </c>
      <c r="K15" s="96">
        <v>0</v>
      </c>
      <c r="L15" s="96">
        <v>0</v>
      </c>
      <c r="M15" s="96">
        <v>54</v>
      </c>
      <c r="N15" s="96">
        <v>297</v>
      </c>
      <c r="O15" s="96">
        <v>0</v>
      </c>
      <c r="P15" s="96">
        <v>0</v>
      </c>
      <c r="Q15" s="96">
        <v>0</v>
      </c>
      <c r="R15" s="96">
        <v>0</v>
      </c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</row>
    <row r="16" spans="1:52" s="160" customFormat="1" ht="16.5" customHeight="1">
      <c r="A16" s="162"/>
      <c r="B16" s="159" t="s">
        <v>6</v>
      </c>
      <c r="C16" s="95">
        <v>2881.86</v>
      </c>
      <c r="D16" s="163">
        <v>15863</v>
      </c>
      <c r="E16" s="95">
        <v>2881.86</v>
      </c>
      <c r="F16" s="163">
        <v>15863</v>
      </c>
      <c r="G16" s="95">
        <v>2807.86</v>
      </c>
      <c r="H16" s="164">
        <v>15486</v>
      </c>
      <c r="I16" s="96">
        <v>0</v>
      </c>
      <c r="J16" s="96">
        <v>0</v>
      </c>
      <c r="K16" s="96">
        <v>0</v>
      </c>
      <c r="L16" s="96">
        <v>0</v>
      </c>
      <c r="M16" s="96">
        <v>74</v>
      </c>
      <c r="N16" s="96">
        <v>377</v>
      </c>
      <c r="O16" s="96">
        <v>0</v>
      </c>
      <c r="P16" s="96">
        <v>0</v>
      </c>
      <c r="Q16" s="96">
        <v>0</v>
      </c>
      <c r="R16" s="96">
        <v>0</v>
      </c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</row>
    <row r="17" spans="1:52" s="160" customFormat="1" ht="21.95" customHeight="1">
      <c r="A17" s="158" t="s">
        <v>200</v>
      </c>
      <c r="B17" s="159" t="s">
        <v>7</v>
      </c>
      <c r="C17" s="95">
        <v>1411.94</v>
      </c>
      <c r="D17" s="97">
        <v>7619</v>
      </c>
      <c r="E17" s="95">
        <v>1411.94</v>
      </c>
      <c r="F17" s="97">
        <v>7619</v>
      </c>
      <c r="G17" s="98">
        <v>1391.94</v>
      </c>
      <c r="H17" s="97">
        <v>7523</v>
      </c>
      <c r="I17" s="96">
        <v>0</v>
      </c>
      <c r="J17" s="96">
        <v>0</v>
      </c>
      <c r="K17" s="96">
        <v>0</v>
      </c>
      <c r="L17" s="96">
        <v>0</v>
      </c>
      <c r="M17" s="96">
        <v>20</v>
      </c>
      <c r="N17" s="96">
        <v>96</v>
      </c>
      <c r="O17" s="96">
        <v>0</v>
      </c>
      <c r="P17" s="96">
        <v>0</v>
      </c>
      <c r="Q17" s="96">
        <v>0</v>
      </c>
      <c r="R17" s="96">
        <v>0</v>
      </c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</row>
    <row r="18" spans="1:52" s="160" customFormat="1" ht="21.95" customHeight="1">
      <c r="A18" s="161"/>
      <c r="B18" s="159" t="s">
        <v>8</v>
      </c>
      <c r="C18" s="95">
        <v>1469.92</v>
      </c>
      <c r="D18" s="97">
        <v>8244</v>
      </c>
      <c r="E18" s="95">
        <v>1469.92</v>
      </c>
      <c r="F18" s="97">
        <v>8244</v>
      </c>
      <c r="G18" s="98">
        <v>1415.92</v>
      </c>
      <c r="H18" s="97">
        <v>7963</v>
      </c>
      <c r="I18" s="96">
        <v>0</v>
      </c>
      <c r="J18" s="96">
        <v>0</v>
      </c>
      <c r="K18" s="96">
        <v>0</v>
      </c>
      <c r="L18" s="96">
        <v>0</v>
      </c>
      <c r="M18" s="96">
        <v>54</v>
      </c>
      <c r="N18" s="96">
        <v>281</v>
      </c>
      <c r="O18" s="96">
        <v>0</v>
      </c>
      <c r="P18" s="96">
        <v>0</v>
      </c>
      <c r="Q18" s="96">
        <v>0</v>
      </c>
      <c r="R18" s="96">
        <v>0</v>
      </c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</row>
    <row r="19" spans="1:52" s="160" customFormat="1" ht="16.5" customHeight="1">
      <c r="A19" s="162"/>
      <c r="B19" s="159" t="s">
        <v>6</v>
      </c>
      <c r="C19" s="95">
        <f t="shared" ref="C19:H19" si="2">C20+C21</f>
        <v>2958.9300000000003</v>
      </c>
      <c r="D19" s="163">
        <f t="shared" si="2"/>
        <v>18995</v>
      </c>
      <c r="E19" s="95">
        <f t="shared" si="2"/>
        <v>2958.9300000000003</v>
      </c>
      <c r="F19" s="163">
        <f t="shared" si="2"/>
        <v>18995</v>
      </c>
      <c r="G19" s="95">
        <f t="shared" si="2"/>
        <v>2884.9300000000003</v>
      </c>
      <c r="H19" s="164">
        <f t="shared" si="2"/>
        <v>18605</v>
      </c>
      <c r="I19" s="96">
        <v>0</v>
      </c>
      <c r="J19" s="96">
        <v>0</v>
      </c>
      <c r="K19" s="96">
        <v>0</v>
      </c>
      <c r="L19" s="96">
        <v>0</v>
      </c>
      <c r="M19" s="96">
        <f>M20+M21</f>
        <v>74</v>
      </c>
      <c r="N19" s="96">
        <f>N20+N21</f>
        <v>390</v>
      </c>
      <c r="O19" s="96">
        <v>0</v>
      </c>
      <c r="P19" s="96">
        <v>0</v>
      </c>
      <c r="Q19" s="96">
        <v>0</v>
      </c>
      <c r="R19" s="96">
        <v>0</v>
      </c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</row>
    <row r="20" spans="1:52" s="160" customFormat="1" ht="21.95" customHeight="1">
      <c r="A20" s="158" t="s">
        <v>260</v>
      </c>
      <c r="B20" s="159" t="s">
        <v>7</v>
      </c>
      <c r="C20" s="95">
        <f>E20</f>
        <v>1477.44</v>
      </c>
      <c r="D20" s="97">
        <f>F20</f>
        <v>10528</v>
      </c>
      <c r="E20" s="95">
        <f>G20+M20</f>
        <v>1477.44</v>
      </c>
      <c r="F20" s="97">
        <f>H20+N20</f>
        <v>10528</v>
      </c>
      <c r="G20" s="98">
        <v>1457.44</v>
      </c>
      <c r="H20" s="97">
        <v>10400</v>
      </c>
      <c r="I20" s="96">
        <v>0</v>
      </c>
      <c r="J20" s="96">
        <v>0</v>
      </c>
      <c r="K20" s="96">
        <v>0</v>
      </c>
      <c r="L20" s="96">
        <v>0</v>
      </c>
      <c r="M20" s="96">
        <v>20</v>
      </c>
      <c r="N20" s="96">
        <v>128</v>
      </c>
      <c r="O20" s="96">
        <v>0</v>
      </c>
      <c r="P20" s="96">
        <v>0</v>
      </c>
      <c r="Q20" s="96">
        <v>0</v>
      </c>
      <c r="R20" s="96">
        <v>0</v>
      </c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</row>
    <row r="21" spans="1:52" s="165" customFormat="1" ht="21.95" customHeight="1">
      <c r="A21" s="161"/>
      <c r="B21" s="159" t="s">
        <v>8</v>
      </c>
      <c r="C21" s="95">
        <v>1481.49</v>
      </c>
      <c r="D21" s="97">
        <v>8467</v>
      </c>
      <c r="E21" s="95">
        <v>1481.49</v>
      </c>
      <c r="F21" s="97">
        <v>8467</v>
      </c>
      <c r="G21" s="98">
        <v>1427.49</v>
      </c>
      <c r="H21" s="97">
        <v>8205</v>
      </c>
      <c r="I21" s="96">
        <v>0</v>
      </c>
      <c r="J21" s="96">
        <v>0</v>
      </c>
      <c r="K21" s="96">
        <v>0</v>
      </c>
      <c r="L21" s="96">
        <v>0</v>
      </c>
      <c r="M21" s="96">
        <v>54</v>
      </c>
      <c r="N21" s="96">
        <v>262</v>
      </c>
      <c r="O21" s="96">
        <v>0</v>
      </c>
      <c r="P21" s="96">
        <v>0</v>
      </c>
      <c r="Q21" s="96">
        <v>0</v>
      </c>
      <c r="R21" s="96">
        <v>0</v>
      </c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</row>
    <row r="22" spans="1:52" s="160" customFormat="1" ht="16.5" customHeight="1">
      <c r="A22" s="162"/>
      <c r="B22" s="159" t="s">
        <v>6</v>
      </c>
      <c r="C22" s="95">
        <f t="shared" ref="C22:H22" si="3">C23+C24</f>
        <v>2962.17</v>
      </c>
      <c r="D22" s="163">
        <f t="shared" si="3"/>
        <v>13277</v>
      </c>
      <c r="E22" s="95">
        <f t="shared" si="3"/>
        <v>2962.17</v>
      </c>
      <c r="F22" s="163">
        <f t="shared" si="3"/>
        <v>13277</v>
      </c>
      <c r="G22" s="95">
        <f t="shared" si="3"/>
        <v>2892.17</v>
      </c>
      <c r="H22" s="164">
        <f t="shared" si="3"/>
        <v>12983</v>
      </c>
      <c r="I22" s="96">
        <v>0</v>
      </c>
      <c r="J22" s="96">
        <v>0</v>
      </c>
      <c r="K22" s="96">
        <v>0</v>
      </c>
      <c r="L22" s="96">
        <v>0</v>
      </c>
      <c r="M22" s="96">
        <f>M23+M24</f>
        <v>70</v>
      </c>
      <c r="N22" s="96">
        <f>N23+N24</f>
        <v>294</v>
      </c>
      <c r="O22" s="96">
        <v>0</v>
      </c>
      <c r="P22" s="96">
        <v>0</v>
      </c>
      <c r="Q22" s="96">
        <v>0</v>
      </c>
      <c r="R22" s="96">
        <v>0</v>
      </c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</row>
    <row r="23" spans="1:52" s="160" customFormat="1" ht="21.95" customHeight="1">
      <c r="A23" s="158" t="s">
        <v>261</v>
      </c>
      <c r="B23" s="159" t="s">
        <v>7</v>
      </c>
      <c r="C23" s="95">
        <f>E23</f>
        <v>1480.41</v>
      </c>
      <c r="D23" s="97">
        <f>F23</f>
        <v>7574</v>
      </c>
      <c r="E23" s="95">
        <f>G23+M23</f>
        <v>1480.41</v>
      </c>
      <c r="F23" s="97">
        <f>H23+N23</f>
        <v>7574</v>
      </c>
      <c r="G23" s="98">
        <v>1460.41</v>
      </c>
      <c r="H23" s="97">
        <v>7474</v>
      </c>
      <c r="I23" s="96">
        <v>0</v>
      </c>
      <c r="J23" s="96">
        <v>0</v>
      </c>
      <c r="K23" s="96">
        <v>0</v>
      </c>
      <c r="L23" s="96">
        <v>0</v>
      </c>
      <c r="M23" s="96">
        <v>20</v>
      </c>
      <c r="N23" s="96">
        <v>100</v>
      </c>
      <c r="O23" s="96">
        <v>0</v>
      </c>
      <c r="P23" s="96">
        <v>0</v>
      </c>
      <c r="Q23" s="96">
        <v>0</v>
      </c>
      <c r="R23" s="96">
        <v>0</v>
      </c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</row>
    <row r="24" spans="1:52" s="166" customFormat="1" ht="21.95" customHeight="1" thickBot="1">
      <c r="A24" s="161"/>
      <c r="B24" s="159" t="s">
        <v>8</v>
      </c>
      <c r="C24" s="95">
        <f>E24</f>
        <v>1481.76</v>
      </c>
      <c r="D24" s="97">
        <f>F24</f>
        <v>5703</v>
      </c>
      <c r="E24" s="95">
        <f>G24+M24</f>
        <v>1481.76</v>
      </c>
      <c r="F24" s="97">
        <f>H24+N24</f>
        <v>5703</v>
      </c>
      <c r="G24" s="98">
        <v>1431.76</v>
      </c>
      <c r="H24" s="97">
        <v>5509</v>
      </c>
      <c r="I24" s="96">
        <v>0</v>
      </c>
      <c r="J24" s="96">
        <v>0</v>
      </c>
      <c r="K24" s="96">
        <v>0</v>
      </c>
      <c r="L24" s="96">
        <v>0</v>
      </c>
      <c r="M24" s="96">
        <v>50</v>
      </c>
      <c r="N24" s="96">
        <v>194</v>
      </c>
      <c r="O24" s="96">
        <v>0</v>
      </c>
      <c r="P24" s="96">
        <v>0</v>
      </c>
      <c r="Q24" s="96">
        <v>0</v>
      </c>
      <c r="R24" s="96">
        <v>0</v>
      </c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</row>
    <row r="25" spans="1:52" s="165" customFormat="1" ht="21.95" customHeight="1">
      <c r="A25" s="162"/>
      <c r="B25" s="159" t="s">
        <v>6</v>
      </c>
      <c r="C25" s="95">
        <f t="shared" ref="C25:H25" si="4">C26+C27</f>
        <v>2990.67</v>
      </c>
      <c r="D25" s="163">
        <f t="shared" si="4"/>
        <v>19492</v>
      </c>
      <c r="E25" s="95">
        <f t="shared" si="4"/>
        <v>2990.67</v>
      </c>
      <c r="F25" s="163">
        <f t="shared" si="4"/>
        <v>19492</v>
      </c>
      <c r="G25" s="95">
        <f t="shared" si="4"/>
        <v>2920.67</v>
      </c>
      <c r="H25" s="164">
        <f t="shared" si="4"/>
        <v>19076</v>
      </c>
      <c r="I25" s="96">
        <v>0</v>
      </c>
      <c r="J25" s="96">
        <v>0</v>
      </c>
      <c r="K25" s="96">
        <v>0</v>
      </c>
      <c r="L25" s="96">
        <v>0</v>
      </c>
      <c r="M25" s="96">
        <f>M26+M27</f>
        <v>70</v>
      </c>
      <c r="N25" s="96">
        <f>N26+N27</f>
        <v>416</v>
      </c>
      <c r="O25" s="96">
        <v>0</v>
      </c>
      <c r="P25" s="96">
        <v>0</v>
      </c>
      <c r="Q25" s="96">
        <v>0</v>
      </c>
      <c r="R25" s="96">
        <v>0</v>
      </c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</row>
    <row r="26" spans="1:52" s="165" customFormat="1" ht="21.95" customHeight="1">
      <c r="A26" s="158" t="s">
        <v>295</v>
      </c>
      <c r="B26" s="159" t="s">
        <v>7</v>
      </c>
      <c r="C26" s="95">
        <f t="shared" ref="C26:C28" si="5">E26</f>
        <v>1482.11</v>
      </c>
      <c r="D26" s="97">
        <f t="shared" ref="D26:D28" si="6">F26</f>
        <v>10046</v>
      </c>
      <c r="E26" s="95">
        <f>G26+M26</f>
        <v>1482.11</v>
      </c>
      <c r="F26" s="97">
        <f>H26+N26</f>
        <v>10046</v>
      </c>
      <c r="G26" s="98">
        <v>1462.11</v>
      </c>
      <c r="H26" s="97">
        <v>9940</v>
      </c>
      <c r="I26" s="96">
        <v>0</v>
      </c>
      <c r="J26" s="96">
        <v>0</v>
      </c>
      <c r="K26" s="96">
        <v>0</v>
      </c>
      <c r="L26" s="96">
        <v>0</v>
      </c>
      <c r="M26" s="96">
        <v>20</v>
      </c>
      <c r="N26" s="96">
        <v>106</v>
      </c>
      <c r="O26" s="96">
        <v>0</v>
      </c>
      <c r="P26" s="96">
        <v>0</v>
      </c>
      <c r="Q26" s="96">
        <v>0</v>
      </c>
      <c r="R26" s="96">
        <v>0</v>
      </c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</row>
    <row r="27" spans="1:52" s="165" customFormat="1" ht="21.95" customHeight="1">
      <c r="A27" s="161"/>
      <c r="B27" s="159" t="s">
        <v>8</v>
      </c>
      <c r="C27" s="95">
        <f t="shared" si="5"/>
        <v>1508.56</v>
      </c>
      <c r="D27" s="97">
        <f t="shared" si="6"/>
        <v>9446</v>
      </c>
      <c r="E27" s="95">
        <f>G27+M27</f>
        <v>1508.56</v>
      </c>
      <c r="F27" s="97">
        <f>H27+N27</f>
        <v>9446</v>
      </c>
      <c r="G27" s="98">
        <v>1458.56</v>
      </c>
      <c r="H27" s="97">
        <v>9136</v>
      </c>
      <c r="I27" s="96">
        <v>0</v>
      </c>
      <c r="J27" s="96">
        <v>0</v>
      </c>
      <c r="K27" s="96">
        <v>0</v>
      </c>
      <c r="L27" s="96">
        <v>0</v>
      </c>
      <c r="M27" s="96">
        <v>50</v>
      </c>
      <c r="N27" s="96">
        <v>310</v>
      </c>
      <c r="O27" s="96">
        <v>0</v>
      </c>
      <c r="P27" s="96">
        <v>0</v>
      </c>
      <c r="Q27" s="96">
        <v>0</v>
      </c>
      <c r="R27" s="96">
        <v>0</v>
      </c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</row>
    <row r="28" spans="1:52" s="160" customFormat="1" ht="16.5" customHeight="1">
      <c r="A28" s="161" t="s">
        <v>305</v>
      </c>
      <c r="B28" s="99" t="s">
        <v>6</v>
      </c>
      <c r="C28" s="95">
        <f t="shared" si="5"/>
        <v>3013.5</v>
      </c>
      <c r="D28" s="97">
        <f t="shared" si="6"/>
        <v>14874</v>
      </c>
      <c r="E28" s="95">
        <v>3013.5</v>
      </c>
      <c r="F28" s="97">
        <v>14874</v>
      </c>
      <c r="G28" s="98">
        <v>2943.5</v>
      </c>
      <c r="H28" s="97">
        <v>14577</v>
      </c>
      <c r="I28" s="96">
        <v>0</v>
      </c>
      <c r="J28" s="96">
        <v>0</v>
      </c>
      <c r="K28" s="96">
        <v>0</v>
      </c>
      <c r="L28" s="96">
        <v>0</v>
      </c>
      <c r="M28" s="96">
        <v>70</v>
      </c>
      <c r="N28" s="96">
        <v>297</v>
      </c>
      <c r="O28" s="96">
        <v>0</v>
      </c>
      <c r="P28" s="96">
        <v>0</v>
      </c>
      <c r="Q28" s="96">
        <v>0</v>
      </c>
      <c r="R28" s="96">
        <v>0</v>
      </c>
      <c r="S28" s="165"/>
      <c r="T28" s="165"/>
    </row>
    <row r="29" spans="1:52" s="160" customFormat="1" ht="21.95" customHeight="1">
      <c r="A29" s="162" t="s">
        <v>311</v>
      </c>
      <c r="B29" s="99" t="s">
        <v>6</v>
      </c>
      <c r="C29" s="95">
        <v>3010.48</v>
      </c>
      <c r="D29" s="97">
        <v>14450</v>
      </c>
      <c r="E29" s="95">
        <v>3010.48</v>
      </c>
      <c r="F29" s="97">
        <v>14450</v>
      </c>
      <c r="G29" s="98">
        <v>2940.48</v>
      </c>
      <c r="H29" s="97">
        <v>14114</v>
      </c>
      <c r="I29" s="96">
        <v>0</v>
      </c>
      <c r="J29" s="96">
        <v>0</v>
      </c>
      <c r="K29" s="96">
        <v>0</v>
      </c>
      <c r="L29" s="96">
        <v>0</v>
      </c>
      <c r="M29" s="96">
        <v>70</v>
      </c>
      <c r="N29" s="96">
        <v>336</v>
      </c>
      <c r="O29" s="96">
        <v>0</v>
      </c>
      <c r="P29" s="96">
        <v>0</v>
      </c>
      <c r="Q29" s="96">
        <v>0</v>
      </c>
      <c r="R29" s="96">
        <v>0</v>
      </c>
      <c r="S29" s="165"/>
      <c r="T29" s="165"/>
    </row>
    <row r="30" spans="1:52" s="166" customFormat="1" ht="21.95" customHeight="1" thickBot="1">
      <c r="A30" s="161" t="s">
        <v>326</v>
      </c>
      <c r="B30" s="99" t="s">
        <v>6</v>
      </c>
      <c r="C30" s="95">
        <v>3005.37</v>
      </c>
      <c r="D30" s="97">
        <v>16886.736999999997</v>
      </c>
      <c r="E30" s="95">
        <v>3005.37</v>
      </c>
      <c r="F30" s="97">
        <v>16886.736999999997</v>
      </c>
      <c r="G30" s="98">
        <v>2935.37</v>
      </c>
      <c r="H30" s="97">
        <v>16530.547999999999</v>
      </c>
      <c r="I30" s="96">
        <v>0</v>
      </c>
      <c r="J30" s="96">
        <v>0</v>
      </c>
      <c r="K30" s="96">
        <v>0</v>
      </c>
      <c r="L30" s="96">
        <v>0</v>
      </c>
      <c r="M30" s="96">
        <v>70</v>
      </c>
      <c r="N30" s="96">
        <v>356.18900000000002</v>
      </c>
      <c r="O30" s="96">
        <v>0</v>
      </c>
      <c r="P30" s="96">
        <v>0</v>
      </c>
      <c r="Q30" s="96">
        <v>0</v>
      </c>
      <c r="R30" s="96">
        <v>0</v>
      </c>
      <c r="S30" s="165"/>
      <c r="T30" s="165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</row>
    <row r="31" spans="1:52" s="165" customFormat="1" ht="21.95" customHeight="1">
      <c r="A31" s="162" t="s">
        <v>333</v>
      </c>
      <c r="B31" s="99" t="s">
        <v>6</v>
      </c>
      <c r="C31" s="95">
        <v>3027.77</v>
      </c>
      <c r="D31" s="97">
        <v>13080.235000000001</v>
      </c>
      <c r="E31" s="95">
        <v>3027.77</v>
      </c>
      <c r="F31" s="97">
        <v>13080.235000000001</v>
      </c>
      <c r="G31" s="98">
        <v>2957.77</v>
      </c>
      <c r="H31" s="97">
        <v>12802.228999999999</v>
      </c>
      <c r="I31" s="96">
        <v>0</v>
      </c>
      <c r="J31" s="96">
        <v>0</v>
      </c>
      <c r="K31" s="96">
        <v>0</v>
      </c>
      <c r="L31" s="96">
        <v>0</v>
      </c>
      <c r="M31" s="96">
        <v>70</v>
      </c>
      <c r="N31" s="96">
        <v>278.00599999999997</v>
      </c>
      <c r="O31" s="96">
        <v>0</v>
      </c>
      <c r="P31" s="96">
        <v>0</v>
      </c>
      <c r="Q31" s="96">
        <v>0</v>
      </c>
      <c r="R31" s="96">
        <v>0</v>
      </c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</row>
    <row r="32" spans="1:52" s="166" customFormat="1" ht="21.95" customHeight="1" thickBot="1">
      <c r="A32" s="161" t="s">
        <v>345</v>
      </c>
      <c r="B32" s="99" t="s">
        <v>6</v>
      </c>
      <c r="C32" s="95">
        <v>3071.6499999999996</v>
      </c>
      <c r="D32" s="97">
        <v>15953.202000000001</v>
      </c>
      <c r="E32" s="95">
        <v>3071.6499999999996</v>
      </c>
      <c r="F32" s="97">
        <v>15953.202000000001</v>
      </c>
      <c r="G32" s="98">
        <v>3001.6499999999996</v>
      </c>
      <c r="H32" s="97">
        <v>15592.092000000001</v>
      </c>
      <c r="I32" s="96">
        <v>0</v>
      </c>
      <c r="J32" s="96">
        <v>0</v>
      </c>
      <c r="K32" s="96">
        <v>0</v>
      </c>
      <c r="L32" s="96">
        <v>0</v>
      </c>
      <c r="M32" s="96">
        <v>70</v>
      </c>
      <c r="N32" s="96">
        <v>361.11</v>
      </c>
      <c r="O32" s="96">
        <v>0</v>
      </c>
      <c r="P32" s="96">
        <v>0</v>
      </c>
      <c r="Q32" s="96">
        <v>0</v>
      </c>
      <c r="R32" s="96">
        <v>0</v>
      </c>
      <c r="S32" s="165"/>
      <c r="T32" s="165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</row>
    <row r="33" spans="1:20" ht="18.75" customHeight="1">
      <c r="A33" s="161" t="s">
        <v>379</v>
      </c>
      <c r="B33" s="99" t="s">
        <v>6</v>
      </c>
      <c r="C33" s="95">
        <v>3061.53</v>
      </c>
      <c r="D33" s="170">
        <v>15215.941999999999</v>
      </c>
      <c r="E33" s="171">
        <v>3061.53</v>
      </c>
      <c r="F33" s="170">
        <v>15215.941999999999</v>
      </c>
      <c r="G33" s="171">
        <v>3021.53</v>
      </c>
      <c r="H33" s="170">
        <v>15017.062</v>
      </c>
      <c r="I33" s="96">
        <v>0</v>
      </c>
      <c r="J33" s="96">
        <v>0</v>
      </c>
      <c r="K33" s="96">
        <v>0</v>
      </c>
      <c r="L33" s="96">
        <v>0</v>
      </c>
      <c r="M33" s="169">
        <v>40</v>
      </c>
      <c r="N33" s="169">
        <v>198.88</v>
      </c>
      <c r="O33" s="96">
        <v>0</v>
      </c>
      <c r="P33" s="96">
        <v>0</v>
      </c>
      <c r="Q33" s="96">
        <v>0</v>
      </c>
      <c r="R33" s="96">
        <v>0</v>
      </c>
    </row>
    <row r="34" spans="1:20" ht="19.5" customHeight="1">
      <c r="A34" s="161" t="s">
        <v>396</v>
      </c>
      <c r="B34" s="99" t="s">
        <v>6</v>
      </c>
      <c r="C34" s="95">
        <v>3040.8</v>
      </c>
      <c r="D34" s="170">
        <v>13656.387999999999</v>
      </c>
      <c r="E34" s="171">
        <v>3040.8</v>
      </c>
      <c r="F34" s="170">
        <v>13656.387999999999</v>
      </c>
      <c r="G34" s="171">
        <v>3000.8</v>
      </c>
      <c r="H34" s="170">
        <v>13522.31</v>
      </c>
      <c r="I34" s="96">
        <v>0</v>
      </c>
      <c r="J34" s="96">
        <v>0</v>
      </c>
      <c r="K34" s="103">
        <v>0</v>
      </c>
      <c r="L34" s="104">
        <v>0</v>
      </c>
      <c r="M34" s="169">
        <v>40</v>
      </c>
      <c r="N34" s="169">
        <v>134.078</v>
      </c>
      <c r="O34" s="103">
        <v>0</v>
      </c>
      <c r="P34" s="104">
        <v>0</v>
      </c>
      <c r="Q34" s="103">
        <v>0</v>
      </c>
      <c r="R34" s="104">
        <v>0</v>
      </c>
    </row>
    <row r="35" spans="1:20" s="160" customFormat="1" ht="24" customHeight="1">
      <c r="A35" s="167" t="s">
        <v>320</v>
      </c>
      <c r="B35" s="168"/>
      <c r="C35" s="92"/>
      <c r="D35" s="92"/>
      <c r="E35" s="92"/>
      <c r="F35" s="92"/>
      <c r="G35" s="92" t="s">
        <v>207</v>
      </c>
      <c r="H35" s="92"/>
      <c r="I35" s="92"/>
      <c r="J35" s="92"/>
      <c r="K35" s="92"/>
      <c r="L35" s="92"/>
      <c r="M35" s="28"/>
      <c r="N35" s="92"/>
      <c r="O35" s="28"/>
      <c r="P35" s="92"/>
      <c r="Q35" s="92"/>
      <c r="R35" s="92"/>
      <c r="S35" s="165"/>
      <c r="T35" s="165"/>
    </row>
    <row r="38" spans="1:20" ht="15.75">
      <c r="A38" s="160"/>
      <c r="B38" s="160"/>
      <c r="C38" s="160"/>
      <c r="I38" s="81"/>
      <c r="Q38" s="119"/>
      <c r="R38" s="119"/>
    </row>
  </sheetData>
  <mergeCells count="8">
    <mergeCell ref="A2:I2"/>
    <mergeCell ref="J2:R2"/>
    <mergeCell ref="Q5:R6"/>
    <mergeCell ref="A5:B5"/>
    <mergeCell ref="A6:B7"/>
    <mergeCell ref="I6:J6"/>
    <mergeCell ref="M6:N6"/>
    <mergeCell ref="O6:P6"/>
  </mergeCells>
  <phoneticPr fontId="9" type="noConversion"/>
  <pageMargins left="0.74803149606299213" right="0.74803149606299213" top="0.98425196850393704" bottom="0.98425196850393704" header="0.51181102362204722" footer="0.51181102362204722"/>
  <pageSetup paperSize="9" scale="93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BreakPreview" zoomScaleNormal="100" workbookViewId="0">
      <pane xSplit="4" ySplit="8" topLeftCell="E18" activePane="bottomRight" state="frozen"/>
      <selection pane="topRight" activeCell="E1" sqref="E1"/>
      <selection pane="bottomLeft" activeCell="A9" sqref="A9"/>
      <selection pane="bottomRight" activeCell="F20" sqref="F20"/>
    </sheetView>
  </sheetViews>
  <sheetFormatPr defaultColWidth="9" defaultRowHeight="16.5"/>
  <cols>
    <col min="1" max="1" width="12.625" style="197" customWidth="1"/>
    <col min="2" max="4" width="9.875" style="36" customWidth="1"/>
    <col min="5" max="5" width="10" style="36" bestFit="1" customWidth="1"/>
    <col min="6" max="15" width="9.875" style="36" customWidth="1"/>
    <col min="16" max="16384" width="9" style="36"/>
  </cols>
  <sheetData>
    <row r="1" spans="1:16" s="174" customFormat="1" ht="15.95" customHeight="1">
      <c r="A1" s="172" t="s">
        <v>37</v>
      </c>
      <c r="B1" s="173"/>
      <c r="C1" s="173"/>
      <c r="D1" s="31"/>
      <c r="E1" s="31"/>
      <c r="F1" s="31"/>
      <c r="G1" s="31"/>
      <c r="H1" s="31"/>
      <c r="J1" s="31"/>
      <c r="K1" s="31"/>
      <c r="L1" s="31"/>
      <c r="M1" s="31"/>
      <c r="O1" s="175" t="s">
        <v>38</v>
      </c>
    </row>
    <row r="2" spans="1:16" s="174" customFormat="1" ht="24" customHeight="1">
      <c r="A2" s="489" t="s">
        <v>269</v>
      </c>
      <c r="B2" s="489"/>
      <c r="C2" s="489"/>
      <c r="D2" s="489"/>
      <c r="E2" s="489"/>
      <c r="F2" s="489"/>
      <c r="G2" s="489"/>
      <c r="H2" s="490" t="s">
        <v>279</v>
      </c>
      <c r="I2" s="488"/>
      <c r="J2" s="488"/>
      <c r="K2" s="488"/>
      <c r="L2" s="488"/>
      <c r="M2" s="488"/>
      <c r="N2" s="488"/>
      <c r="O2" s="488"/>
    </row>
    <row r="3" spans="1:16" s="174" customFormat="1" ht="24" customHeight="1">
      <c r="A3" s="487" t="s">
        <v>91</v>
      </c>
      <c r="B3" s="488"/>
      <c r="C3" s="488"/>
      <c r="D3" s="488"/>
      <c r="E3" s="488"/>
      <c r="F3" s="488"/>
      <c r="G3" s="488"/>
      <c r="H3" s="176"/>
      <c r="I3" s="177"/>
      <c r="J3" s="178" t="s">
        <v>92</v>
      </c>
      <c r="K3" s="177"/>
      <c r="L3" s="177"/>
      <c r="M3" s="177"/>
      <c r="N3" s="177"/>
      <c r="O3" s="177"/>
    </row>
    <row r="4" spans="1:16" s="174" customFormat="1" ht="15.75" customHeight="1">
      <c r="A4" s="179" t="s">
        <v>9</v>
      </c>
      <c r="B4" s="31"/>
      <c r="C4" s="31"/>
      <c r="D4" s="31"/>
      <c r="E4" s="31"/>
      <c r="F4" s="31"/>
      <c r="H4" s="31"/>
      <c r="I4" s="31"/>
      <c r="K4" s="31"/>
      <c r="L4" s="31"/>
      <c r="M4" s="31"/>
      <c r="N4" s="31"/>
      <c r="O4" s="133" t="s">
        <v>93</v>
      </c>
    </row>
    <row r="5" spans="1:16" s="174" customFormat="1" ht="15.95" customHeight="1" thickBot="1">
      <c r="A5" s="180" t="s">
        <v>10</v>
      </c>
      <c r="B5" s="32"/>
      <c r="C5" s="32"/>
      <c r="D5" s="32"/>
      <c r="E5" s="32"/>
      <c r="F5" s="32"/>
      <c r="G5" s="32"/>
      <c r="H5" s="32"/>
      <c r="I5" s="181"/>
      <c r="J5" s="32"/>
      <c r="K5" s="32"/>
      <c r="L5" s="32"/>
      <c r="M5" s="32"/>
      <c r="N5" s="32"/>
      <c r="O5" s="182" t="s">
        <v>94</v>
      </c>
    </row>
    <row r="6" spans="1:16" s="174" customFormat="1" ht="30" customHeight="1">
      <c r="A6" s="183" t="s">
        <v>11</v>
      </c>
      <c r="B6" s="184" t="s">
        <v>95</v>
      </c>
      <c r="C6" s="185"/>
      <c r="D6" s="184" t="s">
        <v>96</v>
      </c>
      <c r="E6" s="186"/>
      <c r="F6" s="184" t="s">
        <v>267</v>
      </c>
      <c r="G6" s="186"/>
      <c r="H6" s="184" t="s">
        <v>97</v>
      </c>
      <c r="I6" s="185"/>
      <c r="J6" s="184" t="s">
        <v>262</v>
      </c>
      <c r="K6" s="185"/>
      <c r="L6" s="184" t="s">
        <v>263</v>
      </c>
      <c r="M6" s="185"/>
      <c r="N6" s="485" t="s">
        <v>264</v>
      </c>
      <c r="O6" s="486"/>
    </row>
    <row r="7" spans="1:16" s="174" customFormat="1" ht="30" customHeight="1" thickBot="1">
      <c r="A7" s="187" t="s">
        <v>50</v>
      </c>
      <c r="B7" s="188" t="s">
        <v>81</v>
      </c>
      <c r="C7" s="189" t="s">
        <v>297</v>
      </c>
      <c r="D7" s="188" t="s">
        <v>81</v>
      </c>
      <c r="E7" s="189" t="s">
        <v>297</v>
      </c>
      <c r="F7" s="188" t="s">
        <v>81</v>
      </c>
      <c r="G7" s="189" t="s">
        <v>297</v>
      </c>
      <c r="H7" s="188" t="s">
        <v>81</v>
      </c>
      <c r="I7" s="189" t="s">
        <v>297</v>
      </c>
      <c r="J7" s="188" t="s">
        <v>81</v>
      </c>
      <c r="K7" s="189" t="s">
        <v>297</v>
      </c>
      <c r="L7" s="188" t="s">
        <v>81</v>
      </c>
      <c r="M7" s="189" t="s">
        <v>297</v>
      </c>
      <c r="N7" s="188" t="s">
        <v>81</v>
      </c>
      <c r="O7" s="189" t="s">
        <v>297</v>
      </c>
    </row>
    <row r="8" spans="1:16" s="174" customFormat="1" ht="30" customHeight="1">
      <c r="A8" s="190" t="s">
        <v>171</v>
      </c>
      <c r="B8" s="106">
        <v>28.79</v>
      </c>
      <c r="C8" s="191">
        <v>122</v>
      </c>
      <c r="D8" s="192">
        <v>0.33</v>
      </c>
      <c r="E8" s="192">
        <v>5</v>
      </c>
      <c r="F8" s="192">
        <v>28.36</v>
      </c>
      <c r="G8" s="87">
        <v>116</v>
      </c>
      <c r="H8" s="192">
        <v>0</v>
      </c>
      <c r="I8" s="192">
        <v>0</v>
      </c>
      <c r="J8" s="192">
        <v>0</v>
      </c>
      <c r="K8" s="192">
        <v>0</v>
      </c>
      <c r="L8" s="192">
        <v>0</v>
      </c>
      <c r="M8" s="192">
        <v>0</v>
      </c>
      <c r="N8" s="192">
        <v>0.1</v>
      </c>
      <c r="O8" s="192">
        <v>1</v>
      </c>
      <c r="P8" s="193"/>
    </row>
    <row r="9" spans="1:16" s="193" customFormat="1" ht="30" customHeight="1">
      <c r="A9" s="190" t="s">
        <v>173</v>
      </c>
      <c r="B9" s="106">
        <v>96.42</v>
      </c>
      <c r="C9" s="191">
        <v>627</v>
      </c>
      <c r="D9" s="192">
        <v>0.1</v>
      </c>
      <c r="E9" s="192">
        <v>1</v>
      </c>
      <c r="F9" s="192">
        <v>5.3</v>
      </c>
      <c r="G9" s="87">
        <v>34</v>
      </c>
      <c r="H9" s="192">
        <v>0</v>
      </c>
      <c r="I9" s="192">
        <v>0</v>
      </c>
      <c r="J9" s="192">
        <v>0</v>
      </c>
      <c r="K9" s="192">
        <v>0</v>
      </c>
      <c r="L9" s="192">
        <v>0</v>
      </c>
      <c r="M9" s="192">
        <v>0</v>
      </c>
      <c r="N9" s="192">
        <v>91.02</v>
      </c>
      <c r="O9" s="192">
        <v>592</v>
      </c>
    </row>
    <row r="10" spans="1:16" s="193" customFormat="1" ht="30" customHeight="1">
      <c r="A10" s="190" t="s">
        <v>193</v>
      </c>
      <c r="B10" s="106">
        <v>7.86</v>
      </c>
      <c r="C10" s="191">
        <v>42</v>
      </c>
      <c r="D10" s="192">
        <v>0.12</v>
      </c>
      <c r="E10" s="192">
        <v>1</v>
      </c>
      <c r="F10" s="192">
        <v>4.99</v>
      </c>
      <c r="G10" s="87">
        <v>30</v>
      </c>
      <c r="H10" s="192">
        <v>0</v>
      </c>
      <c r="I10" s="192">
        <v>0</v>
      </c>
      <c r="J10" s="192">
        <v>0</v>
      </c>
      <c r="K10" s="192">
        <v>0</v>
      </c>
      <c r="L10" s="192">
        <v>0</v>
      </c>
      <c r="M10" s="192">
        <v>0</v>
      </c>
      <c r="N10" s="192">
        <v>2.75</v>
      </c>
      <c r="O10" s="192">
        <v>11</v>
      </c>
    </row>
    <row r="11" spans="1:16" s="193" customFormat="1" ht="30" customHeight="1">
      <c r="A11" s="194" t="s">
        <v>202</v>
      </c>
      <c r="B11" s="106">
        <v>1.79</v>
      </c>
      <c r="C11" s="106">
        <v>12</v>
      </c>
      <c r="D11" s="195">
        <v>0.2</v>
      </c>
      <c r="E11" s="195">
        <v>4</v>
      </c>
      <c r="F11" s="195">
        <v>1</v>
      </c>
      <c r="G11" s="195">
        <v>6</v>
      </c>
      <c r="H11" s="195">
        <v>0</v>
      </c>
      <c r="I11" s="195">
        <v>0</v>
      </c>
      <c r="J11" s="195">
        <v>0</v>
      </c>
      <c r="K11" s="195">
        <v>0</v>
      </c>
      <c r="L11" s="195">
        <v>0</v>
      </c>
      <c r="M11" s="195">
        <v>0</v>
      </c>
      <c r="N11" s="195">
        <v>0.59</v>
      </c>
      <c r="O11" s="195">
        <v>2</v>
      </c>
    </row>
    <row r="12" spans="1:16" s="174" customFormat="1" ht="30" customHeight="1">
      <c r="A12" s="194" t="s">
        <v>209</v>
      </c>
      <c r="B12" s="106">
        <f>F12+J12+N12</f>
        <v>1.25</v>
      </c>
      <c r="C12" s="106">
        <f>G12+K12+O12</f>
        <v>4</v>
      </c>
      <c r="D12" s="195">
        <v>0</v>
      </c>
      <c r="E12" s="195">
        <v>0</v>
      </c>
      <c r="F12" s="195">
        <v>0.89</v>
      </c>
      <c r="G12" s="195">
        <v>3</v>
      </c>
      <c r="H12" s="195">
        <v>0</v>
      </c>
      <c r="I12" s="195">
        <v>0</v>
      </c>
      <c r="J12" s="195">
        <v>0.31</v>
      </c>
      <c r="K12" s="195">
        <v>1</v>
      </c>
      <c r="L12" s="195"/>
      <c r="M12" s="195"/>
      <c r="N12" s="195">
        <v>0.05</v>
      </c>
      <c r="O12" s="195"/>
    </row>
    <row r="13" spans="1:16" s="174" customFormat="1" ht="30" customHeight="1">
      <c r="A13" s="194" t="s">
        <v>266</v>
      </c>
      <c r="B13" s="106">
        <f>F13+J13+N13+L13</f>
        <v>4.67</v>
      </c>
      <c r="C13" s="106">
        <f>G13+K13+O13+M13</f>
        <v>16</v>
      </c>
      <c r="D13" s="195">
        <v>0</v>
      </c>
      <c r="E13" s="195">
        <v>0</v>
      </c>
      <c r="F13" s="195">
        <v>2.08</v>
      </c>
      <c r="G13" s="195">
        <v>8</v>
      </c>
      <c r="H13" s="195">
        <v>0</v>
      </c>
      <c r="I13" s="195">
        <v>0</v>
      </c>
      <c r="J13" s="195">
        <v>1.44</v>
      </c>
      <c r="K13" s="195">
        <v>4</v>
      </c>
      <c r="L13" s="195">
        <v>0.55000000000000004</v>
      </c>
      <c r="M13" s="195">
        <v>3</v>
      </c>
      <c r="N13" s="195">
        <v>0.6</v>
      </c>
      <c r="O13" s="195">
        <v>1</v>
      </c>
      <c r="P13" s="193"/>
    </row>
    <row r="14" spans="1:16" s="174" customFormat="1" ht="30" customHeight="1">
      <c r="A14" s="190" t="s">
        <v>296</v>
      </c>
      <c r="B14" s="106">
        <f>D14+F14+H14+J14+L14+N14</f>
        <v>2.3499999999999996</v>
      </c>
      <c r="C14" s="106">
        <f>E14+G14+I14+K14+M14+O14</f>
        <v>11</v>
      </c>
      <c r="D14" s="195">
        <v>0.3</v>
      </c>
      <c r="E14" s="195">
        <v>3</v>
      </c>
      <c r="F14" s="195">
        <v>1.4</v>
      </c>
      <c r="G14" s="195">
        <v>5</v>
      </c>
      <c r="H14" s="192">
        <v>0.03</v>
      </c>
      <c r="I14" s="195">
        <v>0</v>
      </c>
      <c r="J14" s="195">
        <v>0.32</v>
      </c>
      <c r="K14" s="195">
        <v>1</v>
      </c>
      <c r="L14" s="195">
        <v>0.3</v>
      </c>
      <c r="M14" s="195">
        <v>2</v>
      </c>
      <c r="N14" s="195">
        <v>0</v>
      </c>
      <c r="O14" s="195"/>
      <c r="P14" s="193"/>
    </row>
    <row r="15" spans="1:16" s="193" customFormat="1" ht="30" customHeight="1">
      <c r="A15" s="194" t="s">
        <v>346</v>
      </c>
      <c r="B15" s="106">
        <v>12.6</v>
      </c>
      <c r="C15" s="191">
        <v>34</v>
      </c>
      <c r="D15" s="192">
        <v>0</v>
      </c>
      <c r="E15" s="192">
        <v>0</v>
      </c>
      <c r="F15" s="192">
        <v>2.9</v>
      </c>
      <c r="G15" s="87">
        <v>11</v>
      </c>
      <c r="H15" s="192">
        <v>0</v>
      </c>
      <c r="I15" s="192">
        <v>0</v>
      </c>
      <c r="J15" s="192">
        <v>0.9</v>
      </c>
      <c r="K15" s="192">
        <v>3</v>
      </c>
      <c r="L15" s="192">
        <v>2.1</v>
      </c>
      <c r="M15" s="192">
        <v>11</v>
      </c>
      <c r="N15" s="192">
        <v>6.7</v>
      </c>
      <c r="O15" s="192">
        <v>9</v>
      </c>
    </row>
    <row r="16" spans="1:16" s="193" customFormat="1" ht="30" customHeight="1">
      <c r="A16" s="194" t="s">
        <v>347</v>
      </c>
      <c r="B16" s="106">
        <v>7.85</v>
      </c>
      <c r="C16" s="191">
        <v>30</v>
      </c>
      <c r="D16" s="192">
        <v>0</v>
      </c>
      <c r="E16" s="192">
        <v>0</v>
      </c>
      <c r="F16" s="192">
        <v>5.08</v>
      </c>
      <c r="G16" s="192">
        <v>18</v>
      </c>
      <c r="H16" s="192">
        <v>0</v>
      </c>
      <c r="I16" s="192">
        <v>0</v>
      </c>
      <c r="J16" s="192">
        <v>0.67</v>
      </c>
      <c r="K16" s="192">
        <v>2</v>
      </c>
      <c r="L16" s="192">
        <v>2.1</v>
      </c>
      <c r="M16" s="192">
        <v>10</v>
      </c>
      <c r="N16" s="192">
        <v>0</v>
      </c>
      <c r="O16" s="192">
        <v>0</v>
      </c>
    </row>
    <row r="17" spans="1:15" s="193" customFormat="1" ht="30" customHeight="1">
      <c r="A17" s="190" t="s">
        <v>327</v>
      </c>
      <c r="B17" s="192">
        <f>D17+F17+H17+J17+L17+N17</f>
        <v>20.29</v>
      </c>
      <c r="C17" s="192">
        <f>E17+G17+I17+K17+M17+O17</f>
        <v>43.673000000000002</v>
      </c>
      <c r="D17" s="192">
        <v>0</v>
      </c>
      <c r="E17" s="192">
        <v>0</v>
      </c>
      <c r="F17" s="192">
        <v>1.82</v>
      </c>
      <c r="G17" s="192">
        <v>6.64</v>
      </c>
      <c r="H17" s="192">
        <v>0</v>
      </c>
      <c r="I17" s="192">
        <v>0</v>
      </c>
      <c r="J17" s="192">
        <v>0.54</v>
      </c>
      <c r="K17" s="192">
        <v>1.62</v>
      </c>
      <c r="L17" s="192">
        <v>2.5</v>
      </c>
      <c r="M17" s="192">
        <v>12.153</v>
      </c>
      <c r="N17" s="192">
        <v>15.43</v>
      </c>
      <c r="O17" s="192">
        <v>23.26</v>
      </c>
    </row>
    <row r="18" spans="1:15" s="174" customFormat="1" ht="30" customHeight="1">
      <c r="A18" s="194" t="s">
        <v>348</v>
      </c>
      <c r="B18" s="192">
        <v>9.4</v>
      </c>
      <c r="C18" s="192">
        <v>33.64</v>
      </c>
      <c r="D18" s="192">
        <v>0.08</v>
      </c>
      <c r="E18" s="192">
        <v>1</v>
      </c>
      <c r="F18" s="192">
        <v>2.29</v>
      </c>
      <c r="G18" s="192">
        <v>8.0389999999999997</v>
      </c>
      <c r="H18" s="192">
        <v>0</v>
      </c>
      <c r="I18" s="192">
        <v>0</v>
      </c>
      <c r="J18" s="192">
        <v>1.8800000000000001</v>
      </c>
      <c r="K18" s="192">
        <v>3.02</v>
      </c>
      <c r="L18" s="192">
        <v>4.1500000000000004</v>
      </c>
      <c r="M18" s="192">
        <v>19.620999999999999</v>
      </c>
      <c r="N18" s="192">
        <v>1</v>
      </c>
      <c r="O18" s="192">
        <v>2</v>
      </c>
    </row>
    <row r="19" spans="1:15" s="174" customFormat="1" ht="30" customHeight="1">
      <c r="A19" s="194" t="s">
        <v>349</v>
      </c>
      <c r="B19" s="192">
        <f>D19+F19+H19+J19+L19+N19</f>
        <v>6.8500000000000005</v>
      </c>
      <c r="C19" s="106">
        <f>E19+G19+I19+K19+M19+O19</f>
        <v>26.353000000000002</v>
      </c>
      <c r="D19" s="192">
        <v>0</v>
      </c>
      <c r="E19" s="192">
        <v>0</v>
      </c>
      <c r="F19" s="192">
        <v>3.49</v>
      </c>
      <c r="G19" s="192">
        <v>13.262</v>
      </c>
      <c r="H19" s="192">
        <v>0.12</v>
      </c>
      <c r="I19" s="192">
        <v>0</v>
      </c>
      <c r="J19" s="192">
        <v>0.82</v>
      </c>
      <c r="K19" s="192">
        <v>1.649</v>
      </c>
      <c r="L19" s="192">
        <v>2.42</v>
      </c>
      <c r="M19" s="192">
        <v>11.442</v>
      </c>
      <c r="N19" s="103">
        <v>0</v>
      </c>
      <c r="O19" s="103">
        <v>0</v>
      </c>
    </row>
    <row r="20" spans="1:15" s="174" customFormat="1" ht="30" customHeight="1">
      <c r="A20" s="194" t="s">
        <v>380</v>
      </c>
      <c r="B20" s="192">
        <f>D20+F20+H20+J20+L20+N20</f>
        <v>6.9799999999999986</v>
      </c>
      <c r="C20" s="106">
        <f>E20+G20+I20+K20+M20+O20</f>
        <v>16.916</v>
      </c>
      <c r="D20" s="192">
        <v>0</v>
      </c>
      <c r="E20" s="192">
        <v>0</v>
      </c>
      <c r="F20" s="198">
        <v>1.04</v>
      </c>
      <c r="G20" s="199">
        <v>3.952</v>
      </c>
      <c r="H20" s="198">
        <v>1.55</v>
      </c>
      <c r="I20" s="199">
        <v>1.86</v>
      </c>
      <c r="J20" s="198">
        <v>0.55000000000000004</v>
      </c>
      <c r="K20" s="199">
        <v>0.58799999999999997</v>
      </c>
      <c r="L20" s="198">
        <v>1.65</v>
      </c>
      <c r="M20" s="199">
        <v>7.8010000000000002</v>
      </c>
      <c r="N20" s="199">
        <f>0.29+1.9</f>
        <v>2.19</v>
      </c>
      <c r="O20" s="199">
        <f>0.435+2.28</f>
        <v>2.7149999999999999</v>
      </c>
    </row>
    <row r="21" spans="1:15" s="174" customFormat="1" ht="30" customHeight="1">
      <c r="A21" s="194" t="s">
        <v>397</v>
      </c>
      <c r="B21" s="192">
        <f>SUM(D21+F21+H21+J21+L21+N21)</f>
        <v>13.17</v>
      </c>
      <c r="C21" s="106">
        <f>SUM(E21+G21+I21+K21+M21+O21)</f>
        <v>47.753000000000007</v>
      </c>
      <c r="D21" s="103">
        <v>0</v>
      </c>
      <c r="E21" s="104">
        <v>0</v>
      </c>
      <c r="F21" s="198">
        <v>6.98</v>
      </c>
      <c r="G21" s="198">
        <v>26.524000000000001</v>
      </c>
      <c r="H21" s="198">
        <v>1.69</v>
      </c>
      <c r="I21" s="199">
        <v>2.028</v>
      </c>
      <c r="J21" s="198">
        <v>0.42</v>
      </c>
      <c r="K21" s="199">
        <v>0.42799999999999999</v>
      </c>
      <c r="L21" s="198">
        <v>3.92</v>
      </c>
      <c r="M21" s="199">
        <v>18.533000000000001</v>
      </c>
      <c r="N21" s="199">
        <v>0.16</v>
      </c>
      <c r="O21" s="199">
        <v>0.24</v>
      </c>
    </row>
    <row r="22" spans="1:15" ht="20.100000000000001" customHeight="1">
      <c r="A22" s="196" t="s">
        <v>321</v>
      </c>
      <c r="J22" s="192"/>
      <c r="K22" s="192"/>
      <c r="L22" s="192"/>
      <c r="M22" s="192"/>
    </row>
    <row r="23" spans="1:15" ht="20.100000000000001" customHeight="1">
      <c r="A23" s="197" t="s">
        <v>24</v>
      </c>
      <c r="J23" s="192"/>
      <c r="K23" s="192"/>
      <c r="L23" s="192"/>
      <c r="M23" s="192"/>
    </row>
  </sheetData>
  <mergeCells count="4">
    <mergeCell ref="N6:O6"/>
    <mergeCell ref="A3:G3"/>
    <mergeCell ref="A2:G2"/>
    <mergeCell ref="H2:O2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2"/>
  <sheetViews>
    <sheetView view="pageBreakPreview" zoomScaleNormal="100" workbookViewId="0">
      <pane xSplit="4" ySplit="8" topLeftCell="I18" activePane="bottomRight" state="frozen"/>
      <selection pane="topRight" activeCell="E1" sqref="E1"/>
      <selection pane="bottomLeft" activeCell="A9" sqref="A9"/>
      <selection pane="bottomRight" activeCell="E22" sqref="E22"/>
    </sheetView>
  </sheetViews>
  <sheetFormatPr defaultColWidth="9" defaultRowHeight="16.5"/>
  <cols>
    <col min="1" max="1" width="9" style="174"/>
    <col min="2" max="2" width="9.75" style="36" bestFit="1" customWidth="1"/>
    <col min="3" max="3" width="10.25" style="36" bestFit="1" customWidth="1"/>
    <col min="4" max="7" width="9.125" style="36" bestFit="1" customWidth="1"/>
    <col min="8" max="8" width="9.625" style="36" customWidth="1"/>
    <col min="9" max="15" width="10.625" style="36" customWidth="1"/>
    <col min="16" max="16384" width="9" style="36"/>
  </cols>
  <sheetData>
    <row r="1" spans="1:15" s="174" customFormat="1" ht="15.95" customHeight="1">
      <c r="A1" s="179" t="s">
        <v>39</v>
      </c>
      <c r="B1" s="173"/>
      <c r="C1" s="30"/>
      <c r="D1" s="31"/>
      <c r="E1" s="31"/>
      <c r="F1" s="31"/>
      <c r="G1" s="31"/>
      <c r="H1" s="31"/>
      <c r="J1" s="31"/>
      <c r="K1" s="31"/>
      <c r="L1" s="31"/>
      <c r="M1" s="31"/>
      <c r="N1" s="200"/>
      <c r="O1" s="175" t="s">
        <v>40</v>
      </c>
    </row>
    <row r="2" spans="1:15" s="174" customFormat="1" ht="20.100000000000001" customHeight="1">
      <c r="A2" s="495" t="s">
        <v>280</v>
      </c>
      <c r="B2" s="495"/>
      <c r="C2" s="495"/>
      <c r="D2" s="495"/>
      <c r="E2" s="495"/>
      <c r="F2" s="495"/>
      <c r="G2" s="495"/>
      <c r="H2" s="495"/>
      <c r="I2" s="496" t="s">
        <v>281</v>
      </c>
      <c r="J2" s="496"/>
      <c r="K2" s="496"/>
      <c r="L2" s="496"/>
      <c r="M2" s="496"/>
      <c r="N2" s="496"/>
      <c r="O2" s="496"/>
    </row>
    <row r="3" spans="1:15" s="174" customFormat="1" ht="20.100000000000001" customHeight="1">
      <c r="A3" s="201"/>
      <c r="B3" s="201"/>
      <c r="C3" s="493" t="s">
        <v>98</v>
      </c>
      <c r="D3" s="493"/>
      <c r="E3" s="493"/>
      <c r="F3" s="201"/>
      <c r="G3" s="201"/>
      <c r="H3" s="201"/>
      <c r="I3" s="202"/>
      <c r="J3" s="494" t="s">
        <v>99</v>
      </c>
      <c r="K3" s="494"/>
      <c r="L3" s="494"/>
      <c r="M3" s="202"/>
      <c r="N3" s="202"/>
      <c r="O3" s="202"/>
    </row>
    <row r="4" spans="1:15" s="174" customFormat="1" ht="15.95" customHeight="1">
      <c r="A4" s="179" t="s">
        <v>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133" t="s">
        <v>93</v>
      </c>
    </row>
    <row r="5" spans="1:15" s="174" customFormat="1" ht="15.95" customHeight="1" thickBot="1">
      <c r="A5" s="180" t="s">
        <v>10</v>
      </c>
      <c r="B5" s="32"/>
      <c r="C5" s="32"/>
      <c r="D5" s="32"/>
      <c r="E5" s="32"/>
      <c r="F5" s="32"/>
      <c r="G5" s="32"/>
      <c r="H5" s="32"/>
      <c r="I5" s="181"/>
      <c r="J5" s="32"/>
      <c r="K5" s="32"/>
      <c r="L5" s="32"/>
      <c r="M5" s="32"/>
      <c r="N5" s="32"/>
      <c r="O5" s="182" t="s">
        <v>94</v>
      </c>
    </row>
    <row r="6" spans="1:15" s="174" customFormat="1" ht="26.1" customHeight="1">
      <c r="A6" s="203" t="s">
        <v>11</v>
      </c>
      <c r="B6" s="204" t="s">
        <v>95</v>
      </c>
      <c r="C6" s="33"/>
      <c r="D6" s="204" t="s">
        <v>100</v>
      </c>
      <c r="E6" s="185"/>
      <c r="F6" s="205" t="s">
        <v>208</v>
      </c>
      <c r="G6" s="185"/>
      <c r="H6" s="206" t="s">
        <v>101</v>
      </c>
      <c r="I6" s="185"/>
      <c r="J6" s="207" t="s">
        <v>102</v>
      </c>
      <c r="K6" s="185"/>
      <c r="L6" s="205" t="s">
        <v>328</v>
      </c>
      <c r="M6" s="185"/>
      <c r="N6" s="491" t="s">
        <v>103</v>
      </c>
      <c r="O6" s="492"/>
    </row>
    <row r="7" spans="1:15" s="174" customFormat="1" ht="39.950000000000003" customHeight="1" thickBot="1">
      <c r="A7" s="187" t="s">
        <v>50</v>
      </c>
      <c r="B7" s="208" t="s">
        <v>81</v>
      </c>
      <c r="C7" s="209" t="s">
        <v>297</v>
      </c>
      <c r="D7" s="208" t="s">
        <v>81</v>
      </c>
      <c r="E7" s="209" t="s">
        <v>297</v>
      </c>
      <c r="F7" s="208" t="s">
        <v>81</v>
      </c>
      <c r="G7" s="209" t="s">
        <v>297</v>
      </c>
      <c r="H7" s="208" t="s">
        <v>81</v>
      </c>
      <c r="I7" s="209" t="s">
        <v>297</v>
      </c>
      <c r="J7" s="208" t="s">
        <v>81</v>
      </c>
      <c r="K7" s="209" t="s">
        <v>297</v>
      </c>
      <c r="L7" s="208" t="s">
        <v>81</v>
      </c>
      <c r="M7" s="209" t="s">
        <v>297</v>
      </c>
      <c r="N7" s="188" t="s">
        <v>81</v>
      </c>
      <c r="O7" s="209" t="s">
        <v>297</v>
      </c>
    </row>
    <row r="8" spans="1:15" s="35" customFormat="1" ht="29.1" customHeight="1">
      <c r="A8" s="190" t="s">
        <v>171</v>
      </c>
      <c r="B8" s="195">
        <v>0.95</v>
      </c>
      <c r="C8" s="195">
        <v>3</v>
      </c>
      <c r="D8" s="195">
        <v>0</v>
      </c>
      <c r="E8" s="195">
        <v>0</v>
      </c>
      <c r="F8" s="195">
        <v>0</v>
      </c>
      <c r="G8" s="195">
        <v>0</v>
      </c>
      <c r="H8" s="195">
        <v>0</v>
      </c>
      <c r="I8" s="195">
        <v>0</v>
      </c>
      <c r="J8" s="195">
        <v>0</v>
      </c>
      <c r="K8" s="195">
        <v>0</v>
      </c>
      <c r="L8" s="195">
        <v>0.95</v>
      </c>
      <c r="M8" s="195">
        <v>3</v>
      </c>
      <c r="N8" s="195">
        <v>0</v>
      </c>
      <c r="O8" s="195">
        <v>0</v>
      </c>
    </row>
    <row r="9" spans="1:15" s="35" customFormat="1" ht="29.1" customHeight="1">
      <c r="A9" s="190" t="s">
        <v>173</v>
      </c>
      <c r="B9" s="210">
        <v>0.06</v>
      </c>
      <c r="C9" s="195">
        <v>0</v>
      </c>
      <c r="D9" s="195">
        <v>0</v>
      </c>
      <c r="E9" s="195">
        <v>0</v>
      </c>
      <c r="F9" s="195">
        <v>0</v>
      </c>
      <c r="G9" s="195">
        <v>0</v>
      </c>
      <c r="H9" s="195">
        <v>0</v>
      </c>
      <c r="I9" s="195">
        <v>0</v>
      </c>
      <c r="J9" s="195">
        <v>0</v>
      </c>
      <c r="K9" s="195">
        <v>0</v>
      </c>
      <c r="L9" s="195">
        <v>0.06</v>
      </c>
      <c r="M9" s="195">
        <v>0</v>
      </c>
      <c r="N9" s="195">
        <v>0</v>
      </c>
      <c r="O9" s="195">
        <v>0</v>
      </c>
    </row>
    <row r="10" spans="1:15" s="35" customFormat="1" ht="29.1" customHeight="1">
      <c r="A10" s="190" t="s">
        <v>194</v>
      </c>
      <c r="B10" s="192">
        <v>1.48</v>
      </c>
      <c r="C10" s="192">
        <v>5</v>
      </c>
      <c r="D10" s="192">
        <v>0</v>
      </c>
      <c r="E10" s="192">
        <v>0</v>
      </c>
      <c r="F10" s="192">
        <v>0</v>
      </c>
      <c r="G10" s="192">
        <v>0</v>
      </c>
      <c r="H10" s="192">
        <v>0</v>
      </c>
      <c r="I10" s="192">
        <v>0</v>
      </c>
      <c r="J10" s="192">
        <v>0</v>
      </c>
      <c r="K10" s="192">
        <v>0</v>
      </c>
      <c r="L10" s="192">
        <v>1.48</v>
      </c>
      <c r="M10" s="192">
        <v>5</v>
      </c>
      <c r="N10" s="192">
        <v>0</v>
      </c>
      <c r="O10" s="192">
        <v>0</v>
      </c>
    </row>
    <row r="11" spans="1:15" s="213" customFormat="1" ht="29.1" customHeight="1">
      <c r="A11" s="100" t="s">
        <v>201</v>
      </c>
      <c r="B11" s="211">
        <v>0.73</v>
      </c>
      <c r="C11" s="85">
        <v>2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0.73</v>
      </c>
      <c r="M11" s="85">
        <v>2</v>
      </c>
      <c r="N11" s="212">
        <v>0</v>
      </c>
      <c r="O11" s="212">
        <v>0</v>
      </c>
    </row>
    <row r="12" spans="1:15" s="35" customFormat="1" ht="29.1" customHeight="1">
      <c r="A12" s="100" t="s">
        <v>265</v>
      </c>
      <c r="B12" s="211">
        <v>2.5099999999999998</v>
      </c>
      <c r="C12" s="85">
        <v>6</v>
      </c>
      <c r="D12" s="85">
        <v>0</v>
      </c>
      <c r="E12" s="85">
        <v>0</v>
      </c>
      <c r="F12" s="85">
        <v>0.21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212">
        <v>2.2999999999999998</v>
      </c>
      <c r="O12" s="212">
        <v>6</v>
      </c>
    </row>
    <row r="13" spans="1:15" s="35" customFormat="1" ht="29.1" customHeight="1">
      <c r="A13" s="100" t="s">
        <v>298</v>
      </c>
      <c r="B13" s="211">
        <v>23.13</v>
      </c>
      <c r="C13" s="85">
        <v>40</v>
      </c>
      <c r="D13" s="85">
        <v>0</v>
      </c>
      <c r="E13" s="85">
        <v>0</v>
      </c>
      <c r="F13" s="85"/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212">
        <v>23.13</v>
      </c>
      <c r="O13" s="212">
        <v>40</v>
      </c>
    </row>
    <row r="14" spans="1:15" s="35" customFormat="1" ht="29.1" customHeight="1">
      <c r="A14" s="100" t="s">
        <v>296</v>
      </c>
      <c r="B14" s="211">
        <v>27.31</v>
      </c>
      <c r="C14" s="85">
        <v>43</v>
      </c>
      <c r="D14" s="85">
        <v>0</v>
      </c>
      <c r="E14" s="85">
        <v>0</v>
      </c>
      <c r="F14" s="85"/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212">
        <v>27.31</v>
      </c>
      <c r="O14" s="212">
        <v>43</v>
      </c>
    </row>
    <row r="15" spans="1:15" s="35" customFormat="1" ht="29.1" customHeight="1">
      <c r="A15" s="100" t="s">
        <v>306</v>
      </c>
      <c r="B15" s="211">
        <v>27.26</v>
      </c>
      <c r="C15" s="85">
        <v>43</v>
      </c>
      <c r="D15" s="85">
        <v>0</v>
      </c>
      <c r="E15" s="85">
        <v>0</v>
      </c>
      <c r="F15" s="85"/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212">
        <v>27.26</v>
      </c>
      <c r="O15" s="212">
        <v>43</v>
      </c>
    </row>
    <row r="16" spans="1:15" s="35" customFormat="1" ht="29.1" customHeight="1">
      <c r="A16" s="100" t="s">
        <v>312</v>
      </c>
      <c r="B16" s="211">
        <v>33.549999999999997</v>
      </c>
      <c r="C16" s="85">
        <v>63.13</v>
      </c>
      <c r="D16" s="85">
        <v>2.8</v>
      </c>
      <c r="E16" s="85">
        <v>1.96</v>
      </c>
      <c r="F16" s="85">
        <v>0.53</v>
      </c>
      <c r="G16" s="85">
        <v>0.81</v>
      </c>
      <c r="H16" s="85">
        <v>0</v>
      </c>
      <c r="I16" s="85">
        <v>0</v>
      </c>
      <c r="J16" s="85">
        <v>0</v>
      </c>
      <c r="K16" s="85">
        <v>0</v>
      </c>
      <c r="L16" s="85">
        <v>0.12</v>
      </c>
      <c r="M16" s="85">
        <v>0.36</v>
      </c>
      <c r="N16" s="212">
        <v>30.1</v>
      </c>
      <c r="O16" s="212">
        <v>60</v>
      </c>
    </row>
    <row r="17" spans="1:15" s="35" customFormat="1" ht="29.1" customHeight="1">
      <c r="A17" s="190" t="s">
        <v>329</v>
      </c>
      <c r="B17" s="211">
        <f>D17+F17+H17+J17+L17+N17</f>
        <v>26.900000000000002</v>
      </c>
      <c r="C17" s="85">
        <f>E17+G17+I17+K17+M17+O17</f>
        <v>63.786999999999999</v>
      </c>
      <c r="D17" s="85">
        <v>2.8</v>
      </c>
      <c r="E17" s="85">
        <v>1.96</v>
      </c>
      <c r="F17" s="85">
        <v>1.7</v>
      </c>
      <c r="G17" s="85">
        <v>2.6040000000000001</v>
      </c>
      <c r="H17" s="85">
        <v>0</v>
      </c>
      <c r="I17" s="85">
        <v>0</v>
      </c>
      <c r="J17" s="85">
        <v>0</v>
      </c>
      <c r="K17" s="85">
        <v>0</v>
      </c>
      <c r="L17" s="85">
        <v>0.8</v>
      </c>
      <c r="M17" s="85">
        <v>4</v>
      </c>
      <c r="N17" s="212">
        <v>21.6</v>
      </c>
      <c r="O17" s="212">
        <v>55.222999999999999</v>
      </c>
    </row>
    <row r="18" spans="1:15" s="214" customFormat="1" ht="29.1" customHeight="1">
      <c r="A18" s="100" t="s">
        <v>334</v>
      </c>
      <c r="B18" s="211">
        <v>19</v>
      </c>
      <c r="C18" s="85">
        <v>17.28</v>
      </c>
      <c r="D18" s="85">
        <v>2.8</v>
      </c>
      <c r="E18" s="85">
        <v>1.68</v>
      </c>
      <c r="F18" s="85">
        <v>0.5</v>
      </c>
      <c r="G18" s="85">
        <v>0.6</v>
      </c>
      <c r="H18" s="85">
        <v>0</v>
      </c>
      <c r="I18" s="85">
        <v>0</v>
      </c>
      <c r="J18" s="192">
        <v>0</v>
      </c>
      <c r="K18" s="192">
        <v>0</v>
      </c>
      <c r="L18" s="192">
        <v>0</v>
      </c>
      <c r="M18" s="192">
        <v>0</v>
      </c>
      <c r="N18" s="212">
        <v>15.7</v>
      </c>
      <c r="O18" s="212">
        <v>15</v>
      </c>
    </row>
    <row r="19" spans="1:15" s="35" customFormat="1" ht="30" customHeight="1">
      <c r="A19" s="190" t="s">
        <v>350</v>
      </c>
      <c r="B19" s="85">
        <f t="shared" ref="B19:C21" si="0">D19+F19+H19+J19+L19+N19</f>
        <v>19.399999999999999</v>
      </c>
      <c r="C19" s="85">
        <f t="shared" si="0"/>
        <v>17.823999999999998</v>
      </c>
      <c r="D19" s="85">
        <v>2.8</v>
      </c>
      <c r="E19" s="85">
        <v>1.96</v>
      </c>
      <c r="F19" s="85">
        <v>3.22</v>
      </c>
      <c r="G19" s="85">
        <v>3.8639999999999999</v>
      </c>
      <c r="H19" s="85">
        <v>0</v>
      </c>
      <c r="I19" s="85">
        <v>0</v>
      </c>
      <c r="J19" s="192">
        <v>0</v>
      </c>
      <c r="K19" s="192">
        <v>0</v>
      </c>
      <c r="L19" s="192">
        <v>0</v>
      </c>
      <c r="M19" s="192">
        <v>0</v>
      </c>
      <c r="N19" s="212">
        <v>13.38</v>
      </c>
      <c r="O19" s="212">
        <v>12</v>
      </c>
    </row>
    <row r="20" spans="1:15" s="35" customFormat="1" ht="30" customHeight="1">
      <c r="A20" s="190" t="s">
        <v>381</v>
      </c>
      <c r="B20" s="85">
        <f t="shared" si="0"/>
        <v>17.96</v>
      </c>
      <c r="C20" s="85">
        <f t="shared" si="0"/>
        <v>28.807000000000002</v>
      </c>
      <c r="D20" s="198">
        <v>2.8</v>
      </c>
      <c r="E20" s="199">
        <v>5.4880000000000004</v>
      </c>
      <c r="F20" s="198">
        <v>4.01</v>
      </c>
      <c r="G20" s="199">
        <v>12.319000000000001</v>
      </c>
      <c r="H20" s="192">
        <v>0</v>
      </c>
      <c r="I20" s="192">
        <v>0</v>
      </c>
      <c r="J20" s="192">
        <v>0</v>
      </c>
      <c r="K20" s="192">
        <v>0</v>
      </c>
      <c r="L20" s="192">
        <v>0</v>
      </c>
      <c r="M20" s="192">
        <v>0</v>
      </c>
      <c r="N20" s="212">
        <v>11.15</v>
      </c>
      <c r="O20" s="212">
        <v>11</v>
      </c>
    </row>
    <row r="21" spans="1:15" s="35" customFormat="1" ht="30" customHeight="1">
      <c r="A21" s="190" t="s">
        <v>398</v>
      </c>
      <c r="B21" s="85">
        <f t="shared" si="0"/>
        <v>18.8</v>
      </c>
      <c r="C21" s="85">
        <f t="shared" si="0"/>
        <v>26.333000000000002</v>
      </c>
      <c r="D21" s="198">
        <v>2.8</v>
      </c>
      <c r="E21" s="199">
        <v>5.4880000000000004</v>
      </c>
      <c r="F21" s="198">
        <v>4.8499999999999996</v>
      </c>
      <c r="G21" s="199">
        <v>9.8450000000000006</v>
      </c>
      <c r="H21" s="192">
        <v>0</v>
      </c>
      <c r="I21" s="192">
        <v>0</v>
      </c>
      <c r="J21" s="192">
        <v>0</v>
      </c>
      <c r="K21" s="192">
        <v>0</v>
      </c>
      <c r="L21" s="192">
        <v>0</v>
      </c>
      <c r="M21" s="192">
        <v>0</v>
      </c>
      <c r="N21" s="212">
        <v>11.15</v>
      </c>
      <c r="O21" s="212">
        <v>11</v>
      </c>
    </row>
    <row r="22" spans="1:15" s="35" customFormat="1" ht="23.25" customHeight="1">
      <c r="A22" s="196" t="s">
        <v>320</v>
      </c>
      <c r="B22" s="34"/>
      <c r="C22" s="34"/>
    </row>
    <row r="23" spans="1:15" ht="15.75">
      <c r="A23" s="215" t="s">
        <v>187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34" spans="1:3" ht="15.75">
      <c r="A34" s="37"/>
      <c r="B34" s="37"/>
      <c r="C34" s="37"/>
    </row>
    <row r="35" spans="1:3" ht="15.75">
      <c r="A35" s="37"/>
      <c r="B35" s="37"/>
      <c r="C35" s="37"/>
    </row>
    <row r="36" spans="1:3" ht="15.75">
      <c r="A36" s="37"/>
      <c r="B36" s="37"/>
      <c r="C36" s="37"/>
    </row>
    <row r="37" spans="1:3" ht="15.75">
      <c r="A37" s="37"/>
      <c r="B37" s="37"/>
      <c r="C37" s="37"/>
    </row>
    <row r="38" spans="1:3" ht="15.75">
      <c r="A38" s="37"/>
      <c r="B38" s="37"/>
      <c r="C38" s="37"/>
    </row>
    <row r="39" spans="1:3" ht="15.75">
      <c r="A39" s="37"/>
      <c r="B39" s="37"/>
      <c r="C39" s="37"/>
    </row>
    <row r="40" spans="1:3" ht="15.75">
      <c r="A40" s="37"/>
      <c r="B40" s="37"/>
      <c r="C40" s="37"/>
    </row>
    <row r="41" spans="1:3" ht="15.75">
      <c r="A41" s="37"/>
      <c r="B41" s="37"/>
      <c r="C41" s="37"/>
    </row>
    <row r="42" spans="1:3" ht="15.75">
      <c r="A42" s="37"/>
      <c r="B42" s="37"/>
      <c r="C42" s="37"/>
    </row>
    <row r="43" spans="1:3" ht="15.75">
      <c r="A43" s="37"/>
      <c r="B43" s="37"/>
      <c r="C43" s="37"/>
    </row>
    <row r="44" spans="1:3" ht="15.75">
      <c r="A44" s="37"/>
      <c r="B44" s="37"/>
      <c r="C44" s="37"/>
    </row>
    <row r="45" spans="1:3" ht="15.75">
      <c r="A45" s="37"/>
      <c r="B45" s="37"/>
      <c r="C45" s="37"/>
    </row>
    <row r="46" spans="1:3" ht="15.75">
      <c r="A46" s="37"/>
      <c r="B46" s="37"/>
      <c r="C46" s="37"/>
    </row>
    <row r="47" spans="1:3" ht="15.75">
      <c r="A47" s="37"/>
      <c r="B47" s="37"/>
      <c r="C47" s="37"/>
    </row>
    <row r="48" spans="1:3" ht="15.75">
      <c r="A48" s="37"/>
      <c r="B48" s="37"/>
      <c r="C48" s="37"/>
    </row>
    <row r="49" spans="1:3" ht="15.75">
      <c r="A49" s="37"/>
      <c r="B49" s="37"/>
      <c r="C49" s="37"/>
    </row>
    <row r="50" spans="1:3" ht="15.75">
      <c r="A50" s="37"/>
      <c r="B50" s="37"/>
      <c r="C50" s="37"/>
    </row>
    <row r="51" spans="1:3" ht="15.75">
      <c r="A51" s="37"/>
      <c r="B51" s="37"/>
      <c r="C51" s="37"/>
    </row>
    <row r="52" spans="1:3" ht="15.75">
      <c r="A52" s="37"/>
      <c r="B52" s="37"/>
      <c r="C52" s="37"/>
    </row>
    <row r="53" spans="1:3" ht="15.75">
      <c r="A53" s="37"/>
      <c r="B53" s="37"/>
      <c r="C53" s="37"/>
    </row>
    <row r="54" spans="1:3" ht="15.75">
      <c r="A54" s="37"/>
      <c r="B54" s="37"/>
      <c r="C54" s="37"/>
    </row>
    <row r="55" spans="1:3" ht="15.75">
      <c r="A55" s="37"/>
      <c r="B55" s="37"/>
      <c r="C55" s="37"/>
    </row>
    <row r="56" spans="1:3" ht="15.75">
      <c r="A56" s="37"/>
      <c r="B56" s="37"/>
      <c r="C56" s="37"/>
    </row>
    <row r="57" spans="1:3" ht="15.75">
      <c r="A57" s="37"/>
      <c r="B57" s="37"/>
      <c r="C57" s="37"/>
    </row>
    <row r="58" spans="1:3" ht="15.75">
      <c r="A58" s="37"/>
      <c r="B58" s="37"/>
      <c r="C58" s="37"/>
    </row>
    <row r="59" spans="1:3" ht="15.75">
      <c r="A59" s="37"/>
      <c r="B59" s="37"/>
      <c r="C59" s="37"/>
    </row>
    <row r="60" spans="1:3" ht="15.75">
      <c r="A60" s="37"/>
      <c r="B60" s="37"/>
      <c r="C60" s="37"/>
    </row>
    <row r="61" spans="1:3" ht="15.75">
      <c r="A61" s="37"/>
      <c r="B61" s="37"/>
      <c r="C61" s="37"/>
    </row>
    <row r="62" spans="1:3" ht="15.75">
      <c r="A62" s="37"/>
      <c r="B62" s="37"/>
      <c r="C62" s="37"/>
    </row>
    <row r="63" spans="1:3" ht="15.75">
      <c r="A63" s="37"/>
      <c r="B63" s="37"/>
      <c r="C63" s="37"/>
    </row>
    <row r="64" spans="1:3" ht="15.75">
      <c r="A64" s="37"/>
      <c r="B64" s="37"/>
      <c r="C64" s="37"/>
    </row>
    <row r="65" spans="1:3" ht="15.75">
      <c r="A65" s="37"/>
      <c r="B65" s="37"/>
      <c r="C65" s="37"/>
    </row>
    <row r="66" spans="1:3" ht="15.75">
      <c r="A66" s="37"/>
      <c r="B66" s="37"/>
      <c r="C66" s="37"/>
    </row>
    <row r="67" spans="1:3" ht="15.75">
      <c r="A67" s="37"/>
      <c r="B67" s="37"/>
      <c r="C67" s="37"/>
    </row>
    <row r="68" spans="1:3" ht="15.75">
      <c r="A68" s="37"/>
      <c r="B68" s="37"/>
      <c r="C68" s="37"/>
    </row>
    <row r="69" spans="1:3" ht="15.75">
      <c r="A69" s="37"/>
      <c r="B69" s="37"/>
      <c r="C69" s="37"/>
    </row>
    <row r="70" spans="1:3" ht="15.75">
      <c r="A70" s="37"/>
      <c r="B70" s="37"/>
      <c r="C70" s="37"/>
    </row>
    <row r="71" spans="1:3" ht="15.75">
      <c r="A71" s="37"/>
      <c r="B71" s="37"/>
      <c r="C71" s="37"/>
    </row>
    <row r="72" spans="1:3" ht="15.75">
      <c r="A72" s="37"/>
      <c r="B72" s="37"/>
      <c r="C72" s="37"/>
    </row>
    <row r="73" spans="1:3" ht="15.75">
      <c r="A73" s="37"/>
      <c r="B73" s="37"/>
      <c r="C73" s="37"/>
    </row>
    <row r="74" spans="1:3" ht="15.75">
      <c r="A74" s="37"/>
      <c r="B74" s="37"/>
      <c r="C74" s="37"/>
    </row>
    <row r="75" spans="1:3" ht="15.75">
      <c r="A75" s="37"/>
      <c r="B75" s="37"/>
      <c r="C75" s="37"/>
    </row>
    <row r="76" spans="1:3" ht="15.75">
      <c r="A76" s="37"/>
      <c r="B76" s="37"/>
      <c r="C76" s="37"/>
    </row>
    <row r="77" spans="1:3" ht="15.75">
      <c r="A77" s="37"/>
      <c r="B77" s="37"/>
      <c r="C77" s="37"/>
    </row>
    <row r="78" spans="1:3" ht="15.75">
      <c r="A78" s="37"/>
      <c r="B78" s="37"/>
      <c r="C78" s="37"/>
    </row>
    <row r="79" spans="1:3" ht="15.75">
      <c r="A79" s="37"/>
      <c r="B79" s="37"/>
      <c r="C79" s="37"/>
    </row>
    <row r="80" spans="1:3" ht="15.75">
      <c r="A80" s="37"/>
      <c r="B80" s="37"/>
      <c r="C80" s="37"/>
    </row>
    <row r="81" spans="1:3" ht="15.75">
      <c r="A81" s="37"/>
      <c r="B81" s="37"/>
      <c r="C81" s="37"/>
    </row>
    <row r="82" spans="1:3" ht="15.75">
      <c r="A82" s="37"/>
      <c r="B82" s="37"/>
      <c r="C82" s="37"/>
    </row>
    <row r="83" spans="1:3" ht="15.75">
      <c r="A83" s="37"/>
      <c r="B83" s="37"/>
      <c r="C83" s="37"/>
    </row>
    <row r="84" spans="1:3" ht="15.75">
      <c r="A84" s="37"/>
      <c r="B84" s="37"/>
      <c r="C84" s="37"/>
    </row>
    <row r="85" spans="1:3" ht="15.75">
      <c r="A85" s="37"/>
      <c r="B85" s="37"/>
      <c r="C85" s="37"/>
    </row>
    <row r="86" spans="1:3" ht="15.75">
      <c r="A86" s="37"/>
      <c r="B86" s="37"/>
      <c r="C86" s="37"/>
    </row>
    <row r="87" spans="1:3" ht="15.75">
      <c r="A87" s="37"/>
      <c r="B87" s="37"/>
      <c r="C87" s="37"/>
    </row>
    <row r="88" spans="1:3" ht="15.75">
      <c r="A88" s="37"/>
      <c r="B88" s="37"/>
      <c r="C88" s="37"/>
    </row>
    <row r="89" spans="1:3" ht="15.75">
      <c r="A89" s="37"/>
      <c r="B89" s="37"/>
      <c r="C89" s="37"/>
    </row>
    <row r="90" spans="1:3" ht="15.75">
      <c r="A90" s="37"/>
      <c r="B90" s="37"/>
      <c r="C90" s="37"/>
    </row>
    <row r="91" spans="1:3" ht="15.75">
      <c r="A91" s="37"/>
      <c r="B91" s="37"/>
      <c r="C91" s="37"/>
    </row>
    <row r="92" spans="1:3" ht="15.75">
      <c r="A92" s="37"/>
      <c r="B92" s="37"/>
      <c r="C92" s="37"/>
    </row>
    <row r="93" spans="1:3" ht="15.75">
      <c r="A93" s="37"/>
      <c r="B93" s="37"/>
      <c r="C93" s="37"/>
    </row>
    <row r="94" spans="1:3" ht="15.75">
      <c r="A94" s="37"/>
      <c r="B94" s="37"/>
      <c r="C94" s="37"/>
    </row>
    <row r="95" spans="1:3" ht="15.75">
      <c r="A95" s="37"/>
      <c r="B95" s="37"/>
      <c r="C95" s="37"/>
    </row>
    <row r="96" spans="1:3" ht="15.75">
      <c r="A96" s="37"/>
      <c r="B96" s="37"/>
      <c r="C96" s="37"/>
    </row>
    <row r="97" spans="1:3" ht="15.75">
      <c r="A97" s="37"/>
      <c r="B97" s="37"/>
      <c r="C97" s="37"/>
    </row>
    <row r="98" spans="1:3" ht="15.75">
      <c r="A98" s="37"/>
      <c r="B98" s="37"/>
      <c r="C98" s="37"/>
    </row>
    <row r="99" spans="1:3" ht="15.75">
      <c r="A99" s="37"/>
      <c r="B99" s="37"/>
      <c r="C99" s="37"/>
    </row>
    <row r="100" spans="1:3" ht="15.75">
      <c r="A100" s="37"/>
      <c r="B100" s="37"/>
      <c r="C100" s="37"/>
    </row>
    <row r="101" spans="1:3" ht="15.75">
      <c r="A101" s="37"/>
      <c r="B101" s="37"/>
      <c r="C101" s="37"/>
    </row>
    <row r="102" spans="1:3" ht="15.75">
      <c r="A102" s="37"/>
      <c r="B102" s="37"/>
      <c r="C102" s="37"/>
    </row>
    <row r="103" spans="1:3" ht="15.75">
      <c r="A103" s="37"/>
      <c r="B103" s="37"/>
      <c r="C103" s="37"/>
    </row>
    <row r="104" spans="1:3" ht="15.75">
      <c r="A104" s="37"/>
      <c r="B104" s="37"/>
      <c r="C104" s="37"/>
    </row>
    <row r="105" spans="1:3" ht="15.75">
      <c r="A105" s="37"/>
      <c r="B105" s="37"/>
      <c r="C105" s="37"/>
    </row>
    <row r="106" spans="1:3" ht="15.75">
      <c r="A106" s="37"/>
      <c r="B106" s="37"/>
      <c r="C106" s="37"/>
    </row>
    <row r="107" spans="1:3" ht="15.75">
      <c r="A107" s="37"/>
      <c r="B107" s="37"/>
      <c r="C107" s="37"/>
    </row>
    <row r="108" spans="1:3" ht="15.75">
      <c r="A108" s="37"/>
      <c r="B108" s="37"/>
      <c r="C108" s="37"/>
    </row>
    <row r="109" spans="1:3" ht="15.75">
      <c r="A109" s="37"/>
      <c r="B109" s="37"/>
      <c r="C109" s="37"/>
    </row>
    <row r="110" spans="1:3" ht="15.75">
      <c r="A110" s="37"/>
      <c r="B110" s="37"/>
      <c r="C110" s="37"/>
    </row>
    <row r="111" spans="1:3" ht="15.75">
      <c r="A111" s="37"/>
      <c r="B111" s="37"/>
      <c r="C111" s="37"/>
    </row>
    <row r="112" spans="1:3" ht="15.75">
      <c r="A112" s="37"/>
      <c r="B112" s="37"/>
      <c r="C112" s="37"/>
    </row>
    <row r="113" spans="1:3" ht="15.75">
      <c r="A113" s="37"/>
      <c r="B113" s="37"/>
      <c r="C113" s="37"/>
    </row>
    <row r="114" spans="1:3" ht="15.75">
      <c r="A114" s="37"/>
      <c r="B114" s="37"/>
      <c r="C114" s="37"/>
    </row>
    <row r="115" spans="1:3" ht="15.75">
      <c r="A115" s="37"/>
      <c r="B115" s="37"/>
      <c r="C115" s="37"/>
    </row>
    <row r="116" spans="1:3" ht="15.75">
      <c r="A116" s="37"/>
      <c r="B116" s="37"/>
      <c r="C116" s="37"/>
    </row>
    <row r="117" spans="1:3" ht="15.75">
      <c r="A117" s="37"/>
      <c r="B117" s="37"/>
      <c r="C117" s="37"/>
    </row>
    <row r="118" spans="1:3" ht="15.75">
      <c r="A118" s="37"/>
      <c r="B118" s="37"/>
      <c r="C118" s="37"/>
    </row>
    <row r="119" spans="1:3" ht="15.75">
      <c r="A119" s="37"/>
      <c r="B119" s="37"/>
      <c r="C119" s="37"/>
    </row>
    <row r="120" spans="1:3" ht="15.75">
      <c r="A120" s="37"/>
      <c r="B120" s="37"/>
      <c r="C120" s="37"/>
    </row>
    <row r="121" spans="1:3" ht="15.75">
      <c r="A121" s="37"/>
      <c r="B121" s="37"/>
      <c r="C121" s="37"/>
    </row>
    <row r="122" spans="1:3" ht="15.75">
      <c r="A122" s="37"/>
      <c r="B122" s="37"/>
      <c r="C122" s="37"/>
    </row>
    <row r="123" spans="1:3" ht="15.75">
      <c r="A123" s="37"/>
      <c r="B123" s="37"/>
      <c r="C123" s="37"/>
    </row>
    <row r="124" spans="1:3" ht="15.75">
      <c r="A124" s="37"/>
      <c r="B124" s="37"/>
      <c r="C124" s="37"/>
    </row>
    <row r="125" spans="1:3" ht="15.75">
      <c r="A125" s="37"/>
      <c r="B125" s="37"/>
      <c r="C125" s="37"/>
    </row>
    <row r="126" spans="1:3" ht="15.75">
      <c r="A126" s="37"/>
      <c r="B126" s="37"/>
      <c r="C126" s="37"/>
    </row>
    <row r="127" spans="1:3" ht="15.75">
      <c r="A127" s="37"/>
      <c r="B127" s="37"/>
      <c r="C127" s="37"/>
    </row>
    <row r="128" spans="1:3" ht="15.75">
      <c r="A128" s="37"/>
      <c r="B128" s="37"/>
      <c r="C128" s="37"/>
    </row>
    <row r="129" spans="1:3" ht="15.75">
      <c r="A129" s="37"/>
      <c r="B129" s="37"/>
      <c r="C129" s="37"/>
    </row>
    <row r="130" spans="1:3" ht="15.75">
      <c r="A130" s="37"/>
      <c r="B130" s="37"/>
      <c r="C130" s="37"/>
    </row>
    <row r="131" spans="1:3" ht="15.75">
      <c r="A131" s="37"/>
      <c r="B131" s="37"/>
      <c r="C131" s="37"/>
    </row>
    <row r="132" spans="1:3" ht="15.75">
      <c r="A132" s="37"/>
      <c r="B132" s="37"/>
      <c r="C132" s="37"/>
    </row>
    <row r="133" spans="1:3" ht="15.75">
      <c r="A133" s="37"/>
      <c r="B133" s="37"/>
      <c r="C133" s="37"/>
    </row>
    <row r="134" spans="1:3" ht="15.75">
      <c r="A134" s="37"/>
      <c r="B134" s="37"/>
      <c r="C134" s="37"/>
    </row>
    <row r="135" spans="1:3" ht="15.75">
      <c r="A135" s="37"/>
      <c r="B135" s="37"/>
      <c r="C135" s="37"/>
    </row>
    <row r="136" spans="1:3" ht="15.75">
      <c r="A136" s="37"/>
      <c r="B136" s="37"/>
      <c r="C136" s="37"/>
    </row>
    <row r="137" spans="1:3" ht="15.75">
      <c r="A137" s="37"/>
      <c r="B137" s="37"/>
      <c r="C137" s="37"/>
    </row>
    <row r="138" spans="1:3" ht="15.75">
      <c r="A138" s="37"/>
      <c r="B138" s="37"/>
      <c r="C138" s="37"/>
    </row>
    <row r="139" spans="1:3" ht="15.75">
      <c r="A139" s="37"/>
      <c r="B139" s="37"/>
      <c r="C139" s="37"/>
    </row>
    <row r="140" spans="1:3" ht="15.75">
      <c r="A140" s="37"/>
      <c r="B140" s="37"/>
      <c r="C140" s="37"/>
    </row>
    <row r="141" spans="1:3" ht="15.75">
      <c r="A141" s="37"/>
      <c r="B141" s="37"/>
      <c r="C141" s="37"/>
    </row>
    <row r="142" spans="1:3" ht="15.75">
      <c r="A142" s="37"/>
      <c r="B142" s="37"/>
      <c r="C142" s="37"/>
    </row>
    <row r="143" spans="1:3" ht="15.75">
      <c r="A143" s="37"/>
      <c r="B143" s="37"/>
      <c r="C143" s="37"/>
    </row>
    <row r="144" spans="1:3" ht="15.75">
      <c r="A144" s="37"/>
      <c r="B144" s="37"/>
      <c r="C144" s="37"/>
    </row>
    <row r="145" spans="1:3" ht="15.75">
      <c r="A145" s="37"/>
      <c r="B145" s="37"/>
      <c r="C145" s="37"/>
    </row>
    <row r="146" spans="1:3" ht="15.75">
      <c r="A146" s="37"/>
      <c r="B146" s="37"/>
      <c r="C146" s="37"/>
    </row>
    <row r="147" spans="1:3" ht="15.75">
      <c r="A147" s="37"/>
      <c r="B147" s="37"/>
      <c r="C147" s="37"/>
    </row>
    <row r="148" spans="1:3" ht="15.75">
      <c r="A148" s="37"/>
      <c r="B148" s="37"/>
      <c r="C148" s="37"/>
    </row>
    <row r="149" spans="1:3" ht="15.75">
      <c r="A149" s="37"/>
      <c r="B149" s="37"/>
      <c r="C149" s="37"/>
    </row>
    <row r="150" spans="1:3" ht="15.75">
      <c r="A150" s="37"/>
      <c r="B150" s="37"/>
      <c r="C150" s="37"/>
    </row>
    <row r="151" spans="1:3" ht="15.75">
      <c r="A151" s="37"/>
      <c r="B151" s="37"/>
      <c r="C151" s="37"/>
    </row>
    <row r="152" spans="1:3" ht="15.75">
      <c r="A152" s="37"/>
      <c r="B152" s="37"/>
      <c r="C152" s="37"/>
    </row>
    <row r="153" spans="1:3" ht="15.75">
      <c r="A153" s="37"/>
      <c r="B153" s="37"/>
      <c r="C153" s="37"/>
    </row>
    <row r="154" spans="1:3" ht="15.75">
      <c r="A154" s="37"/>
      <c r="B154" s="37"/>
      <c r="C154" s="37"/>
    </row>
    <row r="155" spans="1:3" ht="15.75">
      <c r="A155" s="37"/>
      <c r="B155" s="37"/>
      <c r="C155" s="37"/>
    </row>
    <row r="156" spans="1:3" ht="15.75">
      <c r="A156" s="37"/>
      <c r="B156" s="37"/>
      <c r="C156" s="37"/>
    </row>
    <row r="157" spans="1:3" ht="15.75">
      <c r="A157" s="37"/>
      <c r="B157" s="37"/>
      <c r="C157" s="37"/>
    </row>
    <row r="158" spans="1:3" ht="15.75">
      <c r="A158" s="37"/>
      <c r="B158" s="37"/>
      <c r="C158" s="37"/>
    </row>
    <row r="159" spans="1:3" ht="15.75">
      <c r="A159" s="37"/>
      <c r="B159" s="37"/>
      <c r="C159" s="37"/>
    </row>
    <row r="160" spans="1:3" ht="15.75">
      <c r="A160" s="37"/>
      <c r="B160" s="37"/>
      <c r="C160" s="37"/>
    </row>
    <row r="161" spans="1:3" ht="15.75">
      <c r="A161" s="37"/>
      <c r="B161" s="37"/>
      <c r="C161" s="37"/>
    </row>
    <row r="162" spans="1:3" ht="15.75">
      <c r="A162" s="37"/>
      <c r="B162" s="37"/>
      <c r="C162" s="37"/>
    </row>
    <row r="163" spans="1:3" ht="15.75">
      <c r="A163" s="37"/>
      <c r="B163" s="37"/>
      <c r="C163" s="37"/>
    </row>
    <row r="164" spans="1:3" ht="15.75">
      <c r="A164" s="37"/>
      <c r="B164" s="37"/>
      <c r="C164" s="37"/>
    </row>
    <row r="165" spans="1:3" ht="15.75">
      <c r="A165" s="37"/>
      <c r="B165" s="37"/>
      <c r="C165" s="37"/>
    </row>
    <row r="166" spans="1:3" ht="15.75">
      <c r="A166" s="37"/>
      <c r="B166" s="37"/>
      <c r="C166" s="37"/>
    </row>
    <row r="167" spans="1:3" ht="15.75">
      <c r="A167" s="37"/>
      <c r="B167" s="37"/>
      <c r="C167" s="37"/>
    </row>
    <row r="168" spans="1:3" ht="15.75">
      <c r="A168" s="37"/>
      <c r="B168" s="37"/>
      <c r="C168" s="37"/>
    </row>
    <row r="169" spans="1:3" ht="15.75">
      <c r="A169" s="37"/>
      <c r="B169" s="37"/>
      <c r="C169" s="37"/>
    </row>
    <row r="170" spans="1:3" ht="15.75">
      <c r="A170" s="37"/>
      <c r="B170" s="37"/>
      <c r="C170" s="37"/>
    </row>
    <row r="171" spans="1:3" ht="15.75">
      <c r="A171" s="37"/>
      <c r="B171" s="37"/>
      <c r="C171" s="37"/>
    </row>
    <row r="172" spans="1:3" ht="15.75">
      <c r="A172" s="37"/>
      <c r="B172" s="37"/>
      <c r="C172" s="37"/>
    </row>
    <row r="173" spans="1:3" ht="15.75">
      <c r="A173" s="37"/>
      <c r="B173" s="37"/>
      <c r="C173" s="37"/>
    </row>
    <row r="174" spans="1:3" ht="15.75">
      <c r="A174" s="37"/>
      <c r="B174" s="37"/>
      <c r="C174" s="37"/>
    </row>
    <row r="175" spans="1:3" ht="15.75">
      <c r="A175" s="37"/>
      <c r="B175" s="37"/>
      <c r="C175" s="37"/>
    </row>
    <row r="176" spans="1:3" ht="15.75">
      <c r="A176" s="37"/>
      <c r="B176" s="37"/>
      <c r="C176" s="37"/>
    </row>
    <row r="177" spans="1:3" ht="15.75">
      <c r="A177" s="37"/>
      <c r="B177" s="37"/>
      <c r="C177" s="37"/>
    </row>
    <row r="178" spans="1:3" ht="15.75">
      <c r="A178" s="37"/>
      <c r="B178" s="37"/>
      <c r="C178" s="37"/>
    </row>
    <row r="179" spans="1:3" ht="15.75">
      <c r="A179" s="37"/>
      <c r="B179" s="37"/>
      <c r="C179" s="37"/>
    </row>
    <row r="180" spans="1:3" ht="15.75">
      <c r="A180" s="37"/>
      <c r="B180" s="37"/>
      <c r="C180" s="37"/>
    </row>
    <row r="181" spans="1:3" ht="15.75">
      <c r="A181" s="37"/>
      <c r="B181" s="37"/>
      <c r="C181" s="37"/>
    </row>
    <row r="182" spans="1:3" ht="15.75">
      <c r="A182" s="37"/>
      <c r="B182" s="37"/>
      <c r="C182" s="37"/>
    </row>
    <row r="183" spans="1:3" ht="15.75">
      <c r="A183" s="37"/>
      <c r="B183" s="37"/>
      <c r="C183" s="37"/>
    </row>
    <row r="184" spans="1:3" ht="15.75">
      <c r="A184" s="37"/>
      <c r="B184" s="37"/>
      <c r="C184" s="37"/>
    </row>
    <row r="185" spans="1:3" ht="15.75">
      <c r="A185" s="37"/>
      <c r="B185" s="37"/>
      <c r="C185" s="37"/>
    </row>
    <row r="186" spans="1:3" ht="15.75">
      <c r="A186" s="37"/>
      <c r="B186" s="37"/>
      <c r="C186" s="37"/>
    </row>
    <row r="187" spans="1:3" ht="15.75">
      <c r="A187" s="37"/>
      <c r="B187" s="37"/>
      <c r="C187" s="37"/>
    </row>
    <row r="188" spans="1:3" ht="15.75">
      <c r="A188" s="37"/>
      <c r="B188" s="37"/>
      <c r="C188" s="37"/>
    </row>
    <row r="189" spans="1:3" ht="15.75">
      <c r="A189" s="37"/>
      <c r="B189" s="37"/>
      <c r="C189" s="37"/>
    </row>
    <row r="190" spans="1:3" ht="15.75">
      <c r="A190" s="37"/>
      <c r="B190" s="37"/>
      <c r="C190" s="37"/>
    </row>
    <row r="191" spans="1:3" ht="15.75">
      <c r="A191" s="37"/>
      <c r="B191" s="37"/>
      <c r="C191" s="37"/>
    </row>
    <row r="192" spans="1:3" ht="15.75">
      <c r="A192" s="37"/>
      <c r="B192" s="37"/>
      <c r="C192" s="37"/>
    </row>
    <row r="193" spans="1:3" ht="15.75">
      <c r="A193" s="37"/>
      <c r="B193" s="37"/>
      <c r="C193" s="37"/>
    </row>
    <row r="194" spans="1:3" ht="15.75">
      <c r="A194" s="37"/>
      <c r="B194" s="37"/>
      <c r="C194" s="37"/>
    </row>
    <row r="195" spans="1:3" ht="15.75">
      <c r="A195" s="37"/>
      <c r="B195" s="37"/>
      <c r="C195" s="37"/>
    </row>
    <row r="196" spans="1:3" ht="15.75">
      <c r="A196" s="37"/>
      <c r="B196" s="37"/>
      <c r="C196" s="37"/>
    </row>
    <row r="197" spans="1:3" ht="15.75">
      <c r="A197" s="37"/>
      <c r="B197" s="37"/>
      <c r="C197" s="37"/>
    </row>
    <row r="198" spans="1:3" ht="15.75">
      <c r="A198" s="37"/>
      <c r="B198" s="37"/>
      <c r="C198" s="37"/>
    </row>
    <row r="199" spans="1:3" ht="15.75">
      <c r="A199" s="37"/>
      <c r="B199" s="37"/>
      <c r="C199" s="37"/>
    </row>
    <row r="200" spans="1:3" ht="15.75">
      <c r="A200" s="37"/>
      <c r="B200" s="37"/>
      <c r="C200" s="37"/>
    </row>
    <row r="201" spans="1:3" ht="15.75">
      <c r="A201" s="37"/>
      <c r="B201" s="37"/>
      <c r="C201" s="37"/>
    </row>
    <row r="202" spans="1:3" ht="15.75">
      <c r="A202" s="37"/>
      <c r="B202" s="37"/>
      <c r="C202" s="37"/>
    </row>
    <row r="203" spans="1:3" ht="15.75">
      <c r="A203" s="37"/>
      <c r="B203" s="37"/>
      <c r="C203" s="37"/>
    </row>
    <row r="204" spans="1:3" ht="15.75">
      <c r="A204" s="37"/>
      <c r="B204" s="37"/>
      <c r="C204" s="37"/>
    </row>
    <row r="205" spans="1:3" ht="15.75">
      <c r="A205" s="37"/>
      <c r="B205" s="37"/>
      <c r="C205" s="37"/>
    </row>
    <row r="206" spans="1:3" ht="15.75">
      <c r="A206" s="37"/>
      <c r="B206" s="37"/>
      <c r="C206" s="37"/>
    </row>
    <row r="207" spans="1:3" ht="15.75">
      <c r="A207" s="37"/>
      <c r="B207" s="37"/>
      <c r="C207" s="37"/>
    </row>
    <row r="208" spans="1:3" ht="15.75">
      <c r="A208" s="37"/>
      <c r="B208" s="37"/>
      <c r="C208" s="37"/>
    </row>
    <row r="209" spans="1:3" ht="15.75">
      <c r="A209" s="37"/>
      <c r="B209" s="37"/>
      <c r="C209" s="37"/>
    </row>
    <row r="210" spans="1:3" ht="15.75">
      <c r="A210" s="37"/>
      <c r="B210" s="37"/>
      <c r="C210" s="37"/>
    </row>
    <row r="211" spans="1:3" ht="15.75">
      <c r="A211" s="37"/>
      <c r="B211" s="37"/>
      <c r="C211" s="37"/>
    </row>
    <row r="212" spans="1:3" ht="15.75">
      <c r="A212" s="37"/>
      <c r="B212" s="37"/>
      <c r="C212" s="37"/>
    </row>
    <row r="213" spans="1:3" ht="15.75">
      <c r="A213" s="37"/>
      <c r="B213" s="37"/>
      <c r="C213" s="37"/>
    </row>
    <row r="214" spans="1:3" ht="15.75">
      <c r="A214" s="37"/>
      <c r="B214" s="37"/>
      <c r="C214" s="37"/>
    </row>
    <row r="215" spans="1:3" ht="15.75">
      <c r="A215" s="37"/>
      <c r="B215" s="37"/>
      <c r="C215" s="37"/>
    </row>
    <row r="216" spans="1:3" ht="15.75">
      <c r="A216" s="37"/>
      <c r="B216" s="37"/>
      <c r="C216" s="37"/>
    </row>
    <row r="217" spans="1:3" ht="15.75">
      <c r="A217" s="37"/>
      <c r="B217" s="37"/>
      <c r="C217" s="37"/>
    </row>
    <row r="218" spans="1:3" ht="15.75">
      <c r="A218" s="37"/>
      <c r="B218" s="37"/>
      <c r="C218" s="37"/>
    </row>
    <row r="219" spans="1:3" ht="15.75">
      <c r="A219" s="37"/>
      <c r="B219" s="37"/>
      <c r="C219" s="37"/>
    </row>
    <row r="220" spans="1:3" ht="15.75">
      <c r="A220" s="37"/>
      <c r="B220" s="37"/>
      <c r="C220" s="37"/>
    </row>
    <row r="221" spans="1:3" ht="15.75">
      <c r="A221" s="37"/>
      <c r="B221" s="37"/>
      <c r="C221" s="37"/>
    </row>
    <row r="222" spans="1:3" ht="15.75">
      <c r="A222" s="37"/>
      <c r="B222" s="37"/>
      <c r="C222" s="37"/>
    </row>
    <row r="223" spans="1:3" ht="15.75">
      <c r="A223" s="37"/>
      <c r="B223" s="37"/>
      <c r="C223" s="37"/>
    </row>
    <row r="224" spans="1:3" ht="15.75">
      <c r="A224" s="37"/>
      <c r="B224" s="37"/>
      <c r="C224" s="37"/>
    </row>
    <row r="225" spans="1:3" ht="15.75">
      <c r="A225" s="37"/>
      <c r="B225" s="37"/>
      <c r="C225" s="37"/>
    </row>
    <row r="226" spans="1:3" ht="15.75">
      <c r="A226" s="37"/>
      <c r="B226" s="37"/>
      <c r="C226" s="37"/>
    </row>
    <row r="227" spans="1:3" ht="15.75">
      <c r="A227" s="37"/>
      <c r="B227" s="37"/>
      <c r="C227" s="37"/>
    </row>
    <row r="228" spans="1:3" ht="15.75">
      <c r="A228" s="37"/>
      <c r="B228" s="37"/>
      <c r="C228" s="37"/>
    </row>
    <row r="229" spans="1:3" ht="15.75">
      <c r="A229" s="37"/>
      <c r="B229" s="37"/>
      <c r="C229" s="37"/>
    </row>
    <row r="230" spans="1:3" ht="15.75">
      <c r="A230" s="37"/>
      <c r="B230" s="37"/>
      <c r="C230" s="37"/>
    </row>
    <row r="231" spans="1:3" ht="15.75">
      <c r="A231" s="37"/>
      <c r="B231" s="37"/>
      <c r="C231" s="37"/>
    </row>
    <row r="232" spans="1:3" ht="15.75">
      <c r="A232" s="37"/>
      <c r="B232" s="37"/>
      <c r="C232" s="37"/>
    </row>
    <row r="233" spans="1:3" ht="15.75">
      <c r="A233" s="37"/>
      <c r="B233" s="37"/>
      <c r="C233" s="37"/>
    </row>
    <row r="234" spans="1:3" ht="15.75">
      <c r="A234" s="37"/>
      <c r="B234" s="37"/>
      <c r="C234" s="37"/>
    </row>
    <row r="235" spans="1:3" ht="15.75">
      <c r="A235" s="37"/>
      <c r="B235" s="37"/>
      <c r="C235" s="37"/>
    </row>
    <row r="236" spans="1:3" ht="15.75">
      <c r="A236" s="37"/>
      <c r="B236" s="37"/>
      <c r="C236" s="37"/>
    </row>
    <row r="237" spans="1:3" ht="15.75">
      <c r="A237" s="37"/>
      <c r="B237" s="37"/>
      <c r="C237" s="37"/>
    </row>
    <row r="238" spans="1:3" ht="15.75">
      <c r="A238" s="37"/>
      <c r="B238" s="37"/>
      <c r="C238" s="37"/>
    </row>
    <row r="239" spans="1:3" ht="15.75">
      <c r="A239" s="37"/>
      <c r="B239" s="37"/>
      <c r="C239" s="37"/>
    </row>
    <row r="240" spans="1:3" ht="15.75">
      <c r="A240" s="37"/>
      <c r="B240" s="37"/>
      <c r="C240" s="37"/>
    </row>
    <row r="241" spans="1:3" ht="15.75">
      <c r="A241" s="37"/>
      <c r="B241" s="37"/>
      <c r="C241" s="37"/>
    </row>
    <row r="242" spans="1:3" ht="15.75">
      <c r="A242" s="37"/>
      <c r="B242" s="37"/>
      <c r="C242" s="37"/>
    </row>
    <row r="243" spans="1:3" ht="15.75">
      <c r="A243" s="37"/>
      <c r="B243" s="37"/>
      <c r="C243" s="37"/>
    </row>
    <row r="244" spans="1:3" ht="15.75">
      <c r="A244" s="37"/>
      <c r="B244" s="37"/>
      <c r="C244" s="37"/>
    </row>
    <row r="245" spans="1:3" ht="15.75">
      <c r="A245" s="37"/>
      <c r="B245" s="37"/>
      <c r="C245" s="37"/>
    </row>
    <row r="246" spans="1:3" ht="15.75">
      <c r="A246" s="37"/>
      <c r="B246" s="37"/>
      <c r="C246" s="37"/>
    </row>
    <row r="247" spans="1:3" ht="15.75">
      <c r="A247" s="37"/>
      <c r="B247" s="37"/>
      <c r="C247" s="37"/>
    </row>
    <row r="248" spans="1:3" ht="15.75">
      <c r="A248" s="37"/>
      <c r="B248" s="37"/>
      <c r="C248" s="37"/>
    </row>
    <row r="249" spans="1:3" ht="15.75">
      <c r="A249" s="37"/>
      <c r="B249" s="37"/>
      <c r="C249" s="37"/>
    </row>
    <row r="250" spans="1:3" ht="15.75">
      <c r="A250" s="37"/>
      <c r="B250" s="37"/>
      <c r="C250" s="37"/>
    </row>
    <row r="251" spans="1:3" ht="15.75">
      <c r="A251" s="37"/>
      <c r="B251" s="37"/>
      <c r="C251" s="37"/>
    </row>
    <row r="252" spans="1:3" ht="15.75">
      <c r="A252" s="37"/>
      <c r="B252" s="37"/>
      <c r="C252" s="37"/>
    </row>
    <row r="253" spans="1:3" ht="15.75">
      <c r="A253" s="37"/>
      <c r="B253" s="37"/>
      <c r="C253" s="37"/>
    </row>
    <row r="254" spans="1:3" ht="15.75">
      <c r="A254" s="37"/>
      <c r="B254" s="37"/>
      <c r="C254" s="37"/>
    </row>
    <row r="255" spans="1:3" ht="15.75">
      <c r="A255" s="37"/>
      <c r="B255" s="37"/>
      <c r="C255" s="37"/>
    </row>
    <row r="256" spans="1:3" ht="15.75">
      <c r="A256" s="37"/>
      <c r="B256" s="37"/>
      <c r="C256" s="37"/>
    </row>
    <row r="257" spans="1:3" ht="15.75">
      <c r="A257" s="37"/>
      <c r="B257" s="37"/>
      <c r="C257" s="37"/>
    </row>
    <row r="258" spans="1:3" ht="15.75">
      <c r="A258" s="37"/>
      <c r="B258" s="37"/>
      <c r="C258" s="37"/>
    </row>
    <row r="259" spans="1:3" ht="15.75">
      <c r="A259" s="37"/>
      <c r="B259" s="37"/>
      <c r="C259" s="37"/>
    </row>
    <row r="260" spans="1:3" ht="15.75">
      <c r="A260" s="37"/>
      <c r="B260" s="37"/>
      <c r="C260" s="37"/>
    </row>
    <row r="261" spans="1:3" ht="15.75">
      <c r="A261" s="37"/>
      <c r="B261" s="37"/>
      <c r="C261" s="37"/>
    </row>
    <row r="262" spans="1:3" ht="15.75">
      <c r="A262" s="37"/>
      <c r="B262" s="37"/>
      <c r="C262" s="37"/>
    </row>
    <row r="263" spans="1:3" ht="15.75">
      <c r="A263" s="37"/>
      <c r="B263" s="37"/>
      <c r="C263" s="37"/>
    </row>
    <row r="264" spans="1:3" ht="15.75">
      <c r="A264" s="37"/>
      <c r="B264" s="37"/>
      <c r="C264" s="37"/>
    </row>
    <row r="265" spans="1:3" ht="15.75">
      <c r="A265" s="37"/>
      <c r="B265" s="37"/>
      <c r="C265" s="37"/>
    </row>
    <row r="266" spans="1:3" ht="15.75">
      <c r="A266" s="37"/>
      <c r="B266" s="37"/>
      <c r="C266" s="37"/>
    </row>
    <row r="267" spans="1:3" ht="15.75">
      <c r="A267" s="37"/>
      <c r="B267" s="37"/>
      <c r="C267" s="37"/>
    </row>
    <row r="268" spans="1:3" ht="15.75">
      <c r="A268" s="37"/>
      <c r="B268" s="37"/>
      <c r="C268" s="37"/>
    </row>
    <row r="269" spans="1:3" ht="15.75">
      <c r="A269" s="37"/>
      <c r="B269" s="37"/>
      <c r="C269" s="37"/>
    </row>
    <row r="270" spans="1:3" ht="15.75">
      <c r="A270" s="37"/>
      <c r="B270" s="37"/>
      <c r="C270" s="37"/>
    </row>
    <row r="271" spans="1:3" ht="15.75">
      <c r="A271" s="37"/>
      <c r="B271" s="37"/>
      <c r="C271" s="37"/>
    </row>
    <row r="272" spans="1:3" ht="15.75">
      <c r="A272" s="37"/>
      <c r="B272" s="37"/>
      <c r="C272" s="37"/>
    </row>
    <row r="273" spans="1:3" ht="15.75">
      <c r="A273" s="37"/>
      <c r="B273" s="37"/>
      <c r="C273" s="37"/>
    </row>
    <row r="274" spans="1:3" ht="15.75">
      <c r="A274" s="37"/>
      <c r="B274" s="37"/>
      <c r="C274" s="37"/>
    </row>
    <row r="275" spans="1:3" ht="15.75">
      <c r="A275" s="37"/>
      <c r="B275" s="37"/>
      <c r="C275" s="37"/>
    </row>
    <row r="276" spans="1:3" ht="15.75">
      <c r="A276" s="37"/>
      <c r="B276" s="37"/>
      <c r="C276" s="37"/>
    </row>
    <row r="277" spans="1:3" ht="15.75">
      <c r="A277" s="37"/>
      <c r="B277" s="37"/>
      <c r="C277" s="37"/>
    </row>
    <row r="278" spans="1:3" ht="15.75">
      <c r="A278" s="37"/>
      <c r="B278" s="37"/>
      <c r="C278" s="37"/>
    </row>
    <row r="279" spans="1:3" ht="15.75">
      <c r="A279" s="37"/>
      <c r="B279" s="37"/>
      <c r="C279" s="37"/>
    </row>
    <row r="280" spans="1:3" ht="15.75">
      <c r="A280" s="37"/>
      <c r="B280" s="37"/>
      <c r="C280" s="37"/>
    </row>
    <row r="281" spans="1:3" ht="15.75">
      <c r="A281" s="37"/>
      <c r="B281" s="37"/>
      <c r="C281" s="37"/>
    </row>
    <row r="282" spans="1:3" ht="15.75">
      <c r="A282" s="37"/>
      <c r="B282" s="37"/>
      <c r="C282" s="37"/>
    </row>
    <row r="283" spans="1:3" ht="15.75">
      <c r="A283" s="37"/>
      <c r="B283" s="37"/>
      <c r="C283" s="37"/>
    </row>
    <row r="284" spans="1:3" ht="15.75">
      <c r="A284" s="37"/>
      <c r="B284" s="37"/>
      <c r="C284" s="37"/>
    </row>
    <row r="285" spans="1:3" ht="15.75">
      <c r="A285" s="37"/>
      <c r="B285" s="37"/>
      <c r="C285" s="37"/>
    </row>
    <row r="286" spans="1:3" ht="15.75">
      <c r="A286" s="37"/>
      <c r="B286" s="37"/>
      <c r="C286" s="37"/>
    </row>
    <row r="287" spans="1:3" ht="15.75">
      <c r="A287" s="37"/>
      <c r="B287" s="37"/>
      <c r="C287" s="37"/>
    </row>
    <row r="288" spans="1:3" ht="15.75">
      <c r="A288" s="37"/>
      <c r="B288" s="37"/>
      <c r="C288" s="37"/>
    </row>
    <row r="289" spans="1:3" ht="15.75">
      <c r="A289" s="37"/>
      <c r="B289" s="37"/>
      <c r="C289" s="37"/>
    </row>
    <row r="290" spans="1:3" ht="15.75">
      <c r="A290" s="37"/>
      <c r="B290" s="37"/>
      <c r="C290" s="37"/>
    </row>
    <row r="291" spans="1:3" ht="15.75">
      <c r="A291" s="37"/>
      <c r="B291" s="37"/>
      <c r="C291" s="37"/>
    </row>
    <row r="292" spans="1:3" ht="15.75">
      <c r="A292" s="37"/>
      <c r="B292" s="37"/>
      <c r="C292" s="37"/>
    </row>
    <row r="293" spans="1:3" ht="15.75">
      <c r="A293" s="37"/>
      <c r="B293" s="37"/>
      <c r="C293" s="37"/>
    </row>
    <row r="294" spans="1:3" ht="15.75">
      <c r="A294" s="37"/>
      <c r="B294" s="37"/>
      <c r="C294" s="37"/>
    </row>
    <row r="295" spans="1:3" ht="15.75">
      <c r="A295" s="37"/>
      <c r="B295" s="37"/>
      <c r="C295" s="37"/>
    </row>
    <row r="296" spans="1:3" ht="15.75">
      <c r="A296" s="37"/>
      <c r="B296" s="37"/>
      <c r="C296" s="37"/>
    </row>
    <row r="297" spans="1:3" ht="15.75">
      <c r="A297" s="37"/>
      <c r="B297" s="37"/>
      <c r="C297" s="37"/>
    </row>
    <row r="298" spans="1:3" ht="15.75">
      <c r="A298" s="37"/>
      <c r="B298" s="37"/>
      <c r="C298" s="37"/>
    </row>
    <row r="299" spans="1:3" ht="15.75">
      <c r="A299" s="37"/>
      <c r="B299" s="37"/>
      <c r="C299" s="37"/>
    </row>
    <row r="300" spans="1:3" ht="15.75">
      <c r="A300" s="37"/>
      <c r="B300" s="37"/>
      <c r="C300" s="37"/>
    </row>
    <row r="301" spans="1:3" ht="15.75">
      <c r="A301" s="37"/>
      <c r="B301" s="37"/>
      <c r="C301" s="37"/>
    </row>
    <row r="302" spans="1:3" ht="15.75">
      <c r="A302" s="37"/>
      <c r="B302" s="37"/>
      <c r="C302" s="37"/>
    </row>
    <row r="303" spans="1:3" ht="15.75">
      <c r="A303" s="37"/>
      <c r="B303" s="37"/>
      <c r="C303" s="37"/>
    </row>
    <row r="304" spans="1:3" ht="15.75">
      <c r="A304" s="37"/>
      <c r="B304" s="37"/>
      <c r="C304" s="37"/>
    </row>
    <row r="305" spans="1:3" ht="15.75">
      <c r="A305" s="37"/>
      <c r="B305" s="37"/>
      <c r="C305" s="37"/>
    </row>
    <row r="306" spans="1:3" ht="15.75">
      <c r="A306" s="37"/>
      <c r="B306" s="37"/>
      <c r="C306" s="37"/>
    </row>
    <row r="307" spans="1:3" ht="15.75">
      <c r="A307" s="37"/>
      <c r="B307" s="37"/>
      <c r="C307" s="37"/>
    </row>
    <row r="308" spans="1:3" ht="15.75">
      <c r="A308" s="37"/>
      <c r="B308" s="37"/>
      <c r="C308" s="37"/>
    </row>
    <row r="309" spans="1:3" ht="15.75">
      <c r="A309" s="37"/>
      <c r="B309" s="37"/>
      <c r="C309" s="37"/>
    </row>
    <row r="310" spans="1:3" ht="15.75">
      <c r="A310" s="37"/>
      <c r="B310" s="37"/>
      <c r="C310" s="37"/>
    </row>
    <row r="311" spans="1:3" ht="15.75">
      <c r="A311" s="37"/>
      <c r="B311" s="37"/>
      <c r="C311" s="37"/>
    </row>
    <row r="312" spans="1:3" ht="15.75">
      <c r="A312" s="37"/>
      <c r="B312" s="37"/>
      <c r="C312" s="37"/>
    </row>
    <row r="313" spans="1:3" ht="15.75">
      <c r="A313" s="37"/>
      <c r="B313" s="37"/>
      <c r="C313" s="37"/>
    </row>
    <row r="314" spans="1:3" ht="15.75">
      <c r="A314" s="37"/>
      <c r="B314" s="37"/>
      <c r="C314" s="37"/>
    </row>
    <row r="315" spans="1:3" ht="15.75">
      <c r="A315" s="37"/>
      <c r="B315" s="37"/>
      <c r="C315" s="37"/>
    </row>
    <row r="316" spans="1:3" ht="15.75">
      <c r="A316" s="37"/>
      <c r="B316" s="37"/>
      <c r="C316" s="37"/>
    </row>
    <row r="317" spans="1:3" ht="15.75">
      <c r="A317" s="37"/>
      <c r="B317" s="37"/>
      <c r="C317" s="37"/>
    </row>
    <row r="318" spans="1:3" ht="15.75">
      <c r="A318" s="37"/>
      <c r="B318" s="37"/>
      <c r="C318" s="37"/>
    </row>
    <row r="319" spans="1:3" ht="15.75">
      <c r="A319" s="37"/>
      <c r="B319" s="37"/>
      <c r="C319" s="37"/>
    </row>
    <row r="320" spans="1:3" ht="15.75">
      <c r="A320" s="37"/>
      <c r="B320" s="37"/>
      <c r="C320" s="37"/>
    </row>
    <row r="321" spans="1:3" ht="15.75">
      <c r="A321" s="37"/>
      <c r="B321" s="37"/>
      <c r="C321" s="37"/>
    </row>
    <row r="322" spans="1:3" ht="15.75">
      <c r="A322" s="37"/>
      <c r="B322" s="37"/>
      <c r="C322" s="37"/>
    </row>
    <row r="323" spans="1:3" ht="15.75">
      <c r="A323" s="37"/>
      <c r="B323" s="37"/>
      <c r="C323" s="37"/>
    </row>
    <row r="324" spans="1:3" ht="15.75">
      <c r="A324" s="37"/>
      <c r="B324" s="37"/>
      <c r="C324" s="37"/>
    </row>
    <row r="325" spans="1:3" ht="15.75">
      <c r="A325" s="37"/>
      <c r="B325" s="37"/>
      <c r="C325" s="37"/>
    </row>
    <row r="326" spans="1:3" ht="15.75">
      <c r="A326" s="37"/>
      <c r="B326" s="37"/>
      <c r="C326" s="37"/>
    </row>
    <row r="327" spans="1:3" ht="15.75">
      <c r="A327" s="37"/>
      <c r="B327" s="37"/>
      <c r="C327" s="37"/>
    </row>
    <row r="328" spans="1:3" ht="15.75">
      <c r="A328" s="37"/>
      <c r="B328" s="37"/>
      <c r="C328" s="37"/>
    </row>
    <row r="329" spans="1:3" ht="15.75">
      <c r="A329" s="37"/>
      <c r="B329" s="37"/>
      <c r="C329" s="37"/>
    </row>
    <row r="330" spans="1:3" ht="15.75">
      <c r="A330" s="37"/>
      <c r="B330" s="37"/>
      <c r="C330" s="37"/>
    </row>
    <row r="331" spans="1:3" ht="15.75">
      <c r="A331" s="37"/>
      <c r="B331" s="37"/>
      <c r="C331" s="37"/>
    </row>
    <row r="332" spans="1:3" ht="15.75">
      <c r="A332" s="37"/>
      <c r="B332" s="37"/>
      <c r="C332" s="37"/>
    </row>
    <row r="333" spans="1:3" ht="15.75">
      <c r="A333" s="37"/>
      <c r="B333" s="37"/>
      <c r="C333" s="37"/>
    </row>
    <row r="334" spans="1:3" ht="15.75">
      <c r="A334" s="37"/>
      <c r="B334" s="37"/>
      <c r="C334" s="37"/>
    </row>
    <row r="335" spans="1:3" ht="15.75">
      <c r="A335" s="37"/>
      <c r="B335" s="37"/>
      <c r="C335" s="37"/>
    </row>
    <row r="336" spans="1:3" ht="15.75">
      <c r="A336" s="37"/>
      <c r="B336" s="37"/>
      <c r="C336" s="37"/>
    </row>
    <row r="337" spans="1:3" ht="15.75">
      <c r="A337" s="37"/>
      <c r="B337" s="37"/>
      <c r="C337" s="37"/>
    </row>
    <row r="338" spans="1:3" ht="15.75">
      <c r="A338" s="37"/>
      <c r="B338" s="37"/>
      <c r="C338" s="37"/>
    </row>
    <row r="339" spans="1:3" ht="15.75">
      <c r="A339" s="37"/>
      <c r="B339" s="37"/>
      <c r="C339" s="37"/>
    </row>
    <row r="340" spans="1:3" ht="15.75">
      <c r="A340" s="37"/>
      <c r="B340" s="37"/>
      <c r="C340" s="37"/>
    </row>
    <row r="341" spans="1:3" ht="15.75">
      <c r="A341" s="37"/>
      <c r="B341" s="37"/>
      <c r="C341" s="37"/>
    </row>
    <row r="342" spans="1:3" ht="15.75">
      <c r="A342" s="37"/>
      <c r="B342" s="37"/>
      <c r="C342" s="37"/>
    </row>
    <row r="343" spans="1:3" ht="15.75">
      <c r="A343" s="37"/>
      <c r="B343" s="37"/>
      <c r="C343" s="37"/>
    </row>
    <row r="344" spans="1:3" ht="15.75">
      <c r="A344" s="37"/>
      <c r="B344" s="37"/>
      <c r="C344" s="37"/>
    </row>
    <row r="345" spans="1:3" ht="15.75">
      <c r="A345" s="37"/>
      <c r="B345" s="37"/>
      <c r="C345" s="37"/>
    </row>
    <row r="346" spans="1:3" ht="15.75">
      <c r="A346" s="37"/>
      <c r="B346" s="37"/>
      <c r="C346" s="37"/>
    </row>
    <row r="347" spans="1:3" ht="15.75">
      <c r="A347" s="37"/>
      <c r="B347" s="37"/>
      <c r="C347" s="37"/>
    </row>
    <row r="348" spans="1:3" ht="15.75">
      <c r="A348" s="37"/>
      <c r="B348" s="37"/>
      <c r="C348" s="37"/>
    </row>
    <row r="349" spans="1:3" ht="15.75">
      <c r="A349" s="37"/>
      <c r="B349" s="37"/>
      <c r="C349" s="37"/>
    </row>
    <row r="350" spans="1:3" ht="15.75">
      <c r="A350" s="37"/>
      <c r="B350" s="37"/>
      <c r="C350" s="37"/>
    </row>
    <row r="351" spans="1:3" ht="15.75">
      <c r="A351" s="37"/>
      <c r="B351" s="37"/>
      <c r="C351" s="37"/>
    </row>
    <row r="352" spans="1:3" ht="15.75">
      <c r="A352" s="37"/>
      <c r="B352" s="37"/>
      <c r="C352" s="37"/>
    </row>
    <row r="353" spans="1:3" ht="15.75">
      <c r="A353" s="37"/>
      <c r="B353" s="37"/>
      <c r="C353" s="37"/>
    </row>
    <row r="354" spans="1:3" ht="15.75">
      <c r="A354" s="37"/>
      <c r="B354" s="37"/>
      <c r="C354" s="37"/>
    </row>
    <row r="355" spans="1:3" ht="15.75">
      <c r="A355" s="37"/>
      <c r="B355" s="37"/>
      <c r="C355" s="37"/>
    </row>
    <row r="356" spans="1:3" ht="15.75">
      <c r="A356" s="37"/>
      <c r="B356" s="37"/>
      <c r="C356" s="37"/>
    </row>
    <row r="357" spans="1:3" ht="15.75">
      <c r="A357" s="37"/>
      <c r="B357" s="37"/>
      <c r="C357" s="37"/>
    </row>
    <row r="358" spans="1:3" ht="15.75">
      <c r="A358" s="37"/>
      <c r="B358" s="37"/>
      <c r="C358" s="37"/>
    </row>
    <row r="359" spans="1:3" ht="15.75">
      <c r="A359" s="37"/>
      <c r="B359" s="37"/>
      <c r="C359" s="37"/>
    </row>
    <row r="360" spans="1:3" ht="15.75">
      <c r="A360" s="37"/>
      <c r="B360" s="37"/>
      <c r="C360" s="37"/>
    </row>
    <row r="361" spans="1:3" ht="15.75">
      <c r="A361" s="37"/>
      <c r="B361" s="37"/>
      <c r="C361" s="37"/>
    </row>
    <row r="362" spans="1:3" ht="15.75">
      <c r="A362" s="37"/>
      <c r="B362" s="37"/>
      <c r="C362" s="37"/>
    </row>
    <row r="363" spans="1:3" ht="15.75">
      <c r="A363" s="37"/>
      <c r="B363" s="37"/>
      <c r="C363" s="37"/>
    </row>
    <row r="364" spans="1:3" ht="15.75">
      <c r="A364" s="37"/>
      <c r="B364" s="37"/>
      <c r="C364" s="37"/>
    </row>
    <row r="365" spans="1:3" ht="15.75">
      <c r="A365" s="37"/>
      <c r="B365" s="37"/>
      <c r="C365" s="37"/>
    </row>
    <row r="366" spans="1:3" ht="15.75">
      <c r="A366" s="37"/>
      <c r="B366" s="37"/>
      <c r="C366" s="37"/>
    </row>
    <row r="367" spans="1:3" ht="15.75">
      <c r="A367" s="37"/>
      <c r="B367" s="37"/>
      <c r="C367" s="37"/>
    </row>
    <row r="368" spans="1:3" ht="15.75">
      <c r="A368" s="37"/>
      <c r="B368" s="37"/>
      <c r="C368" s="37"/>
    </row>
    <row r="369" spans="1:3" ht="15.75">
      <c r="A369" s="37"/>
      <c r="B369" s="37"/>
      <c r="C369" s="37"/>
    </row>
    <row r="370" spans="1:3" ht="15.75">
      <c r="A370" s="37"/>
      <c r="B370" s="37"/>
      <c r="C370" s="37"/>
    </row>
    <row r="371" spans="1:3" ht="15.75">
      <c r="A371" s="37"/>
      <c r="B371" s="37"/>
      <c r="C371" s="37"/>
    </row>
    <row r="372" spans="1:3" ht="15.75">
      <c r="A372" s="37"/>
      <c r="B372" s="37"/>
      <c r="C372" s="37"/>
    </row>
    <row r="373" spans="1:3" ht="15.75">
      <c r="A373" s="37"/>
      <c r="B373" s="37"/>
      <c r="C373" s="37"/>
    </row>
    <row r="374" spans="1:3" ht="15.75">
      <c r="A374" s="37"/>
      <c r="B374" s="37"/>
      <c r="C374" s="37"/>
    </row>
    <row r="375" spans="1:3" ht="15.75">
      <c r="A375" s="37"/>
      <c r="B375" s="37"/>
      <c r="C375" s="37"/>
    </row>
    <row r="376" spans="1:3" ht="15.75">
      <c r="A376" s="37"/>
      <c r="B376" s="37"/>
      <c r="C376" s="37"/>
    </row>
    <row r="377" spans="1:3" ht="15.75">
      <c r="A377" s="37"/>
      <c r="B377" s="37"/>
      <c r="C377" s="37"/>
    </row>
    <row r="378" spans="1:3" ht="15.75">
      <c r="A378" s="37"/>
      <c r="B378" s="37"/>
      <c r="C378" s="37"/>
    </row>
    <row r="379" spans="1:3" ht="15.75">
      <c r="A379" s="37"/>
      <c r="B379" s="37"/>
      <c r="C379" s="37"/>
    </row>
    <row r="380" spans="1:3" ht="15.75">
      <c r="A380" s="37"/>
      <c r="B380" s="37"/>
      <c r="C380" s="37"/>
    </row>
    <row r="381" spans="1:3" ht="15.75">
      <c r="A381" s="37"/>
      <c r="B381" s="37"/>
      <c r="C381" s="37"/>
    </row>
    <row r="382" spans="1:3" ht="15.75">
      <c r="A382" s="37"/>
      <c r="B382" s="37"/>
      <c r="C382" s="37"/>
    </row>
    <row r="383" spans="1:3" ht="15.75">
      <c r="A383" s="37"/>
      <c r="B383" s="37"/>
      <c r="C383" s="37"/>
    </row>
    <row r="384" spans="1:3" ht="15.75">
      <c r="A384" s="37"/>
      <c r="B384" s="37"/>
      <c r="C384" s="37"/>
    </row>
    <row r="385" spans="1:3" ht="15.75">
      <c r="A385" s="37"/>
      <c r="B385" s="37"/>
      <c r="C385" s="37"/>
    </row>
    <row r="386" spans="1:3" ht="15.75">
      <c r="A386" s="37"/>
      <c r="B386" s="37"/>
      <c r="C386" s="37"/>
    </row>
    <row r="387" spans="1:3" ht="15.75">
      <c r="A387" s="37"/>
      <c r="B387" s="37"/>
      <c r="C387" s="37"/>
    </row>
    <row r="388" spans="1:3" ht="15.75">
      <c r="A388" s="37"/>
      <c r="B388" s="37"/>
      <c r="C388" s="37"/>
    </row>
    <row r="389" spans="1:3" ht="15.75">
      <c r="A389" s="37"/>
      <c r="B389" s="37"/>
      <c r="C389" s="37"/>
    </row>
    <row r="390" spans="1:3" ht="15.75">
      <c r="A390" s="37"/>
      <c r="B390" s="37"/>
      <c r="C390" s="37"/>
    </row>
    <row r="391" spans="1:3" ht="15.75">
      <c r="A391" s="37"/>
      <c r="B391" s="37"/>
      <c r="C391" s="37"/>
    </row>
    <row r="392" spans="1:3" ht="15.75">
      <c r="A392" s="37"/>
      <c r="B392" s="37"/>
      <c r="C392" s="37"/>
    </row>
    <row r="393" spans="1:3" ht="15.75">
      <c r="A393" s="37"/>
      <c r="B393" s="37"/>
      <c r="C393" s="37"/>
    </row>
    <row r="394" spans="1:3" ht="15.75">
      <c r="A394" s="37"/>
      <c r="B394" s="37"/>
      <c r="C394" s="37"/>
    </row>
    <row r="395" spans="1:3" ht="15.75">
      <c r="A395" s="37"/>
      <c r="B395" s="37"/>
      <c r="C395" s="37"/>
    </row>
    <row r="396" spans="1:3" ht="15.75">
      <c r="A396" s="37"/>
      <c r="B396" s="37"/>
      <c r="C396" s="37"/>
    </row>
    <row r="397" spans="1:3" ht="15.75">
      <c r="A397" s="37"/>
      <c r="B397" s="37"/>
      <c r="C397" s="37"/>
    </row>
    <row r="398" spans="1:3" ht="15.75">
      <c r="A398" s="37"/>
      <c r="B398" s="37"/>
      <c r="C398" s="37"/>
    </row>
    <row r="399" spans="1:3" ht="15.75">
      <c r="A399" s="37"/>
      <c r="B399" s="37"/>
      <c r="C399" s="37"/>
    </row>
    <row r="400" spans="1:3" ht="15.75">
      <c r="A400" s="37"/>
      <c r="B400" s="37"/>
      <c r="C400" s="37"/>
    </row>
    <row r="401" spans="1:3" ht="15.75">
      <c r="A401" s="37"/>
      <c r="B401" s="37"/>
      <c r="C401" s="37"/>
    </row>
    <row r="402" spans="1:3" ht="15.75">
      <c r="A402" s="37"/>
      <c r="B402" s="37"/>
      <c r="C402" s="37"/>
    </row>
    <row r="403" spans="1:3" ht="15.75">
      <c r="A403" s="37"/>
      <c r="B403" s="37"/>
      <c r="C403" s="37"/>
    </row>
    <row r="404" spans="1:3" ht="15.75">
      <c r="A404" s="37"/>
      <c r="B404" s="37"/>
      <c r="C404" s="37"/>
    </row>
    <row r="405" spans="1:3" ht="15.75">
      <c r="A405" s="37"/>
      <c r="B405" s="37"/>
      <c r="C405" s="37"/>
    </row>
    <row r="406" spans="1:3" ht="15.75">
      <c r="A406" s="37"/>
      <c r="B406" s="37"/>
      <c r="C406" s="37"/>
    </row>
    <row r="407" spans="1:3" ht="15.75">
      <c r="A407" s="37"/>
      <c r="B407" s="37"/>
      <c r="C407" s="37"/>
    </row>
    <row r="408" spans="1:3" ht="15.75">
      <c r="A408" s="37"/>
      <c r="B408" s="37"/>
      <c r="C408" s="37"/>
    </row>
    <row r="409" spans="1:3" ht="15.75">
      <c r="A409" s="37"/>
      <c r="B409" s="37"/>
      <c r="C409" s="37"/>
    </row>
    <row r="410" spans="1:3" ht="15.75">
      <c r="A410" s="37"/>
      <c r="B410" s="37"/>
      <c r="C410" s="37"/>
    </row>
    <row r="411" spans="1:3" ht="15.75">
      <c r="A411" s="37"/>
      <c r="B411" s="37"/>
      <c r="C411" s="37"/>
    </row>
    <row r="412" spans="1:3" ht="15.75">
      <c r="A412" s="37"/>
      <c r="B412" s="37"/>
      <c r="C412" s="37"/>
    </row>
    <row r="413" spans="1:3" ht="15.75">
      <c r="A413" s="37"/>
      <c r="B413" s="37"/>
      <c r="C413" s="37"/>
    </row>
    <row r="414" spans="1:3" ht="15.75">
      <c r="A414" s="37"/>
      <c r="B414" s="37"/>
      <c r="C414" s="37"/>
    </row>
    <row r="415" spans="1:3" ht="15.75">
      <c r="A415" s="37"/>
      <c r="B415" s="37"/>
      <c r="C415" s="37"/>
    </row>
    <row r="416" spans="1:3" ht="15.75">
      <c r="A416" s="37"/>
      <c r="B416" s="37"/>
      <c r="C416" s="37"/>
    </row>
    <row r="417" spans="1:3" ht="15.75">
      <c r="A417" s="37"/>
      <c r="B417" s="37"/>
      <c r="C417" s="37"/>
    </row>
    <row r="418" spans="1:3" ht="15.75">
      <c r="A418" s="37"/>
      <c r="B418" s="37"/>
      <c r="C418" s="37"/>
    </row>
    <row r="419" spans="1:3" ht="15.75">
      <c r="A419" s="37"/>
      <c r="B419" s="37"/>
      <c r="C419" s="37"/>
    </row>
    <row r="420" spans="1:3" ht="15.75">
      <c r="A420" s="37"/>
      <c r="B420" s="37"/>
      <c r="C420" s="37"/>
    </row>
    <row r="421" spans="1:3" ht="15.75">
      <c r="A421" s="37"/>
      <c r="B421" s="37"/>
      <c r="C421" s="37"/>
    </row>
    <row r="422" spans="1:3" ht="15.75">
      <c r="A422" s="37"/>
      <c r="B422" s="37"/>
      <c r="C422" s="37"/>
    </row>
    <row r="423" spans="1:3" ht="15.75">
      <c r="A423" s="37"/>
      <c r="B423" s="37"/>
      <c r="C423" s="37"/>
    </row>
    <row r="424" spans="1:3" ht="15.75">
      <c r="A424" s="37"/>
      <c r="B424" s="37"/>
      <c r="C424" s="37"/>
    </row>
    <row r="425" spans="1:3" ht="15.75">
      <c r="A425" s="37"/>
      <c r="B425" s="37"/>
      <c r="C425" s="37"/>
    </row>
    <row r="426" spans="1:3" ht="15.75">
      <c r="A426" s="37"/>
      <c r="B426" s="37"/>
      <c r="C426" s="37"/>
    </row>
    <row r="427" spans="1:3" ht="15.75">
      <c r="A427" s="37"/>
      <c r="B427" s="37"/>
      <c r="C427" s="37"/>
    </row>
    <row r="428" spans="1:3" ht="15.75">
      <c r="A428" s="37"/>
      <c r="B428" s="37"/>
      <c r="C428" s="37"/>
    </row>
    <row r="429" spans="1:3" ht="15.75">
      <c r="A429" s="37"/>
      <c r="B429" s="37"/>
      <c r="C429" s="37"/>
    </row>
    <row r="430" spans="1:3" ht="15.75">
      <c r="A430" s="37"/>
      <c r="B430" s="37"/>
      <c r="C430" s="37"/>
    </row>
    <row r="431" spans="1:3" ht="15.75">
      <c r="A431" s="37"/>
      <c r="B431" s="37"/>
      <c r="C431" s="37"/>
    </row>
    <row r="432" spans="1:3" ht="15.75">
      <c r="A432" s="37"/>
      <c r="B432" s="37"/>
      <c r="C432" s="37"/>
    </row>
    <row r="433" spans="1:3" ht="15.75">
      <c r="A433" s="37"/>
      <c r="B433" s="37"/>
      <c r="C433" s="37"/>
    </row>
    <row r="434" spans="1:3" ht="15.75">
      <c r="A434" s="37"/>
      <c r="B434" s="37"/>
      <c r="C434" s="37"/>
    </row>
    <row r="435" spans="1:3" ht="15.75">
      <c r="A435" s="37"/>
      <c r="B435" s="37"/>
      <c r="C435" s="37"/>
    </row>
    <row r="436" spans="1:3" ht="15.75">
      <c r="A436" s="37"/>
      <c r="B436" s="37"/>
      <c r="C436" s="37"/>
    </row>
    <row r="437" spans="1:3" ht="15.75">
      <c r="A437" s="37"/>
      <c r="B437" s="37"/>
      <c r="C437" s="37"/>
    </row>
    <row r="438" spans="1:3" ht="15.75">
      <c r="A438" s="37"/>
      <c r="B438" s="37"/>
      <c r="C438" s="37"/>
    </row>
    <row r="439" spans="1:3" ht="15.75">
      <c r="A439" s="37"/>
      <c r="B439" s="37"/>
      <c r="C439" s="37"/>
    </row>
    <row r="440" spans="1:3" ht="15.75">
      <c r="A440" s="37"/>
      <c r="B440" s="37"/>
      <c r="C440" s="37"/>
    </row>
    <row r="441" spans="1:3" ht="15.75">
      <c r="A441" s="37"/>
      <c r="B441" s="37"/>
      <c r="C441" s="37"/>
    </row>
    <row r="442" spans="1:3" ht="15.75">
      <c r="A442" s="37"/>
      <c r="B442" s="37"/>
      <c r="C442" s="37"/>
    </row>
    <row r="443" spans="1:3" ht="15.75">
      <c r="A443" s="37"/>
      <c r="B443" s="37"/>
      <c r="C443" s="37"/>
    </row>
    <row r="444" spans="1:3" ht="15.75">
      <c r="A444" s="37"/>
      <c r="B444" s="37"/>
      <c r="C444" s="37"/>
    </row>
    <row r="445" spans="1:3" ht="15.75">
      <c r="A445" s="37"/>
      <c r="B445" s="37"/>
      <c r="C445" s="37"/>
    </row>
    <row r="446" spans="1:3" ht="15.75">
      <c r="A446" s="37"/>
      <c r="B446" s="37"/>
      <c r="C446" s="37"/>
    </row>
    <row r="447" spans="1:3" ht="15.75">
      <c r="A447" s="37"/>
      <c r="B447" s="37"/>
      <c r="C447" s="37"/>
    </row>
    <row r="448" spans="1:3" ht="15.75">
      <c r="A448" s="37"/>
      <c r="B448" s="37"/>
      <c r="C448" s="37"/>
    </row>
    <row r="449" spans="1:3" ht="15.75">
      <c r="A449" s="37"/>
      <c r="B449" s="37"/>
      <c r="C449" s="37"/>
    </row>
    <row r="450" spans="1:3" ht="15.75">
      <c r="A450" s="37"/>
      <c r="B450" s="37"/>
      <c r="C450" s="37"/>
    </row>
    <row r="451" spans="1:3" ht="15.75">
      <c r="A451" s="37"/>
      <c r="B451" s="37"/>
      <c r="C451" s="37"/>
    </row>
    <row r="452" spans="1:3" ht="15.75">
      <c r="A452" s="37"/>
      <c r="B452" s="37"/>
      <c r="C452" s="37"/>
    </row>
    <row r="453" spans="1:3" ht="15.75">
      <c r="A453" s="37"/>
      <c r="B453" s="37"/>
      <c r="C453" s="37"/>
    </row>
    <row r="454" spans="1:3" ht="15.75">
      <c r="A454" s="37"/>
      <c r="B454" s="37"/>
      <c r="C454" s="37"/>
    </row>
    <row r="455" spans="1:3" ht="15.75">
      <c r="A455" s="37"/>
      <c r="B455" s="37"/>
      <c r="C455" s="37"/>
    </row>
    <row r="456" spans="1:3" ht="15.75">
      <c r="A456" s="37"/>
      <c r="B456" s="37"/>
      <c r="C456" s="37"/>
    </row>
    <row r="457" spans="1:3" ht="15.75">
      <c r="A457" s="37"/>
      <c r="B457" s="37"/>
      <c r="C457" s="37"/>
    </row>
    <row r="458" spans="1:3" ht="15.75">
      <c r="A458" s="37"/>
      <c r="B458" s="37"/>
      <c r="C458" s="37"/>
    </row>
    <row r="459" spans="1:3" ht="15.75">
      <c r="A459" s="37"/>
      <c r="B459" s="37"/>
      <c r="C459" s="37"/>
    </row>
    <row r="460" spans="1:3" ht="15.75">
      <c r="A460" s="37"/>
      <c r="B460" s="37"/>
      <c r="C460" s="37"/>
    </row>
    <row r="461" spans="1:3" ht="15.75">
      <c r="A461" s="37"/>
      <c r="B461" s="37"/>
      <c r="C461" s="37"/>
    </row>
    <row r="462" spans="1:3" ht="15.75">
      <c r="A462" s="37"/>
      <c r="B462" s="37"/>
      <c r="C462" s="37"/>
    </row>
    <row r="463" spans="1:3" ht="15.75">
      <c r="A463" s="37"/>
      <c r="B463" s="37"/>
      <c r="C463" s="37"/>
    </row>
    <row r="464" spans="1:3" ht="15.75">
      <c r="A464" s="37"/>
      <c r="B464" s="37"/>
      <c r="C464" s="37"/>
    </row>
    <row r="465" spans="1:3" ht="15.75">
      <c r="A465" s="37"/>
      <c r="B465" s="37"/>
      <c r="C465" s="37"/>
    </row>
    <row r="466" spans="1:3" ht="15.75">
      <c r="A466" s="37"/>
      <c r="B466" s="37"/>
      <c r="C466" s="37"/>
    </row>
    <row r="467" spans="1:3" ht="15.75">
      <c r="A467" s="37"/>
      <c r="B467" s="37"/>
      <c r="C467" s="37"/>
    </row>
    <row r="468" spans="1:3" ht="15.75">
      <c r="A468" s="37"/>
      <c r="B468" s="37"/>
      <c r="C468" s="37"/>
    </row>
    <row r="469" spans="1:3" ht="15.75">
      <c r="A469" s="37"/>
      <c r="B469" s="37"/>
      <c r="C469" s="37"/>
    </row>
    <row r="470" spans="1:3" ht="15.75">
      <c r="A470" s="37"/>
      <c r="B470" s="37"/>
      <c r="C470" s="37"/>
    </row>
    <row r="471" spans="1:3" ht="15.75">
      <c r="A471" s="37"/>
      <c r="B471" s="37"/>
      <c r="C471" s="37"/>
    </row>
    <row r="472" spans="1:3" ht="15.75">
      <c r="A472" s="37"/>
      <c r="B472" s="37"/>
      <c r="C472" s="37"/>
    </row>
    <row r="473" spans="1:3" ht="15.75">
      <c r="A473" s="37"/>
      <c r="B473" s="37"/>
      <c r="C473" s="37"/>
    </row>
    <row r="474" spans="1:3" ht="15.75">
      <c r="A474" s="37"/>
      <c r="B474" s="37"/>
      <c r="C474" s="37"/>
    </row>
    <row r="475" spans="1:3" ht="15.75">
      <c r="A475" s="37"/>
      <c r="B475" s="37"/>
      <c r="C475" s="37"/>
    </row>
    <row r="476" spans="1:3" ht="15.75">
      <c r="A476" s="37"/>
      <c r="B476" s="37"/>
      <c r="C476" s="37"/>
    </row>
    <row r="477" spans="1:3" ht="15.75">
      <c r="A477" s="37"/>
      <c r="B477" s="37"/>
      <c r="C477" s="37"/>
    </row>
    <row r="478" spans="1:3" ht="15.75">
      <c r="A478" s="37"/>
      <c r="B478" s="37"/>
      <c r="C478" s="37"/>
    </row>
    <row r="479" spans="1:3" ht="15.75">
      <c r="A479" s="37"/>
      <c r="B479" s="37"/>
      <c r="C479" s="37"/>
    </row>
    <row r="480" spans="1:3" ht="15.75">
      <c r="A480" s="37"/>
      <c r="B480" s="37"/>
      <c r="C480" s="37"/>
    </row>
    <row r="481" spans="1:3" ht="15.75">
      <c r="A481" s="37"/>
      <c r="B481" s="37"/>
      <c r="C481" s="37"/>
    </row>
    <row r="482" spans="1:3" ht="15.75">
      <c r="A482" s="37"/>
      <c r="B482" s="37"/>
      <c r="C482" s="37"/>
    </row>
  </sheetData>
  <mergeCells count="5">
    <mergeCell ref="N6:O6"/>
    <mergeCell ref="C3:E3"/>
    <mergeCell ref="J3:L3"/>
    <mergeCell ref="A2:H2"/>
    <mergeCell ref="I2:O2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Normal="100" zoomScaleSheetLayoutView="100" workbookViewId="0">
      <pane xSplit="4" ySplit="8" topLeftCell="W18" activePane="bottomRight" state="frozen"/>
      <selection pane="topRight" activeCell="E1" sqref="E1"/>
      <selection pane="bottomLeft" activeCell="A9" sqref="A9"/>
      <selection pane="bottomRight" activeCell="C21" sqref="C21"/>
    </sheetView>
  </sheetViews>
  <sheetFormatPr defaultColWidth="8.75" defaultRowHeight="16.5"/>
  <cols>
    <col min="1" max="1" width="12.625" style="126" customWidth="1"/>
    <col min="2" max="2" width="12" style="235" customWidth="1"/>
    <col min="3" max="3" width="9.875" style="236" customWidth="1"/>
    <col min="4" max="4" width="9.875" style="238" customWidth="1"/>
    <col min="5" max="5" width="9.875" style="239" customWidth="1"/>
    <col min="6" max="6" width="9.875" style="238" customWidth="1"/>
    <col min="7" max="11" width="9.875" style="239" customWidth="1"/>
    <col min="12" max="12" width="9.875" style="235" customWidth="1"/>
    <col min="13" max="13" width="9.875" style="236" customWidth="1"/>
    <col min="14" max="14" width="9.5" style="235" customWidth="1"/>
    <col min="15" max="15" width="9.875" style="236" customWidth="1"/>
    <col min="16" max="16" width="8.75" style="92"/>
    <col min="17" max="17" width="11.125" style="92" customWidth="1"/>
    <col min="18" max="18" width="9.625" style="92" customWidth="1"/>
    <col min="19" max="19" width="11.625" style="92" customWidth="1"/>
    <col min="20" max="20" width="9.875" style="92" customWidth="1"/>
    <col min="21" max="21" width="11.375" style="92" customWidth="1"/>
    <col min="22" max="22" width="8.75" style="92"/>
    <col min="23" max="23" width="10.125" style="92" customWidth="1"/>
    <col min="24" max="24" width="8" style="92" customWidth="1"/>
    <col min="25" max="25" width="9.5" style="92" customWidth="1"/>
    <col min="26" max="26" width="8" style="92" customWidth="1"/>
    <col min="27" max="27" width="10.125" style="92" customWidth="1"/>
    <col min="28" max="28" width="8.25" style="92" customWidth="1"/>
    <col min="29" max="29" width="10.5" style="92" customWidth="1"/>
    <col min="30" max="30" width="8.875" style="92" customWidth="1"/>
    <col min="31" max="16384" width="8.75" style="92"/>
  </cols>
  <sheetData>
    <row r="1" spans="1:30" s="126" customFormat="1" ht="15.95" customHeight="1">
      <c r="A1" s="216" t="s">
        <v>41</v>
      </c>
      <c r="B1" s="217"/>
      <c r="C1" s="218"/>
      <c r="D1" s="219"/>
      <c r="E1" s="220"/>
      <c r="F1" s="219"/>
      <c r="G1" s="220"/>
      <c r="H1" s="220"/>
      <c r="I1" s="221"/>
      <c r="J1" s="220"/>
      <c r="K1" s="220"/>
      <c r="L1" s="222"/>
      <c r="M1" s="223"/>
      <c r="N1" s="222"/>
      <c r="O1" s="224" t="s">
        <v>42</v>
      </c>
      <c r="P1" s="216" t="s">
        <v>210</v>
      </c>
      <c r="Q1" s="217"/>
      <c r="R1" s="218"/>
      <c r="S1" s="219"/>
      <c r="T1" s="220"/>
      <c r="U1" s="219"/>
      <c r="V1" s="220"/>
      <c r="W1" s="220"/>
      <c r="X1" s="221"/>
      <c r="Y1" s="220"/>
      <c r="Z1" s="220"/>
      <c r="AA1" s="220"/>
      <c r="AB1" s="220"/>
      <c r="AC1" s="222"/>
      <c r="AD1" s="224" t="s">
        <v>211</v>
      </c>
    </row>
    <row r="2" spans="1:30" s="126" customFormat="1" ht="20.100000000000001" customHeight="1">
      <c r="A2" s="497" t="s">
        <v>268</v>
      </c>
      <c r="B2" s="497"/>
      <c r="C2" s="497"/>
      <c r="D2" s="497"/>
      <c r="E2" s="497"/>
      <c r="F2" s="497"/>
      <c r="G2" s="497"/>
      <c r="H2" s="497"/>
      <c r="I2" s="498" t="s">
        <v>104</v>
      </c>
      <c r="J2" s="498"/>
      <c r="K2" s="498"/>
      <c r="L2" s="498"/>
      <c r="M2" s="498"/>
      <c r="N2" s="498"/>
      <c r="O2" s="498"/>
      <c r="P2" s="497" t="s">
        <v>212</v>
      </c>
      <c r="Q2" s="497"/>
      <c r="R2" s="497"/>
      <c r="S2" s="497"/>
      <c r="T2" s="497"/>
      <c r="U2" s="497"/>
      <c r="V2" s="497"/>
      <c r="W2" s="497"/>
      <c r="X2" s="498" t="s">
        <v>215</v>
      </c>
      <c r="Y2" s="498"/>
      <c r="Z2" s="498"/>
      <c r="AA2" s="498"/>
      <c r="AB2" s="498"/>
      <c r="AC2" s="498"/>
      <c r="AD2" s="498"/>
    </row>
    <row r="3" spans="1:30" s="126" customFormat="1" ht="15.95" customHeight="1">
      <c r="A3" s="179" t="s">
        <v>9</v>
      </c>
      <c r="B3" s="222"/>
      <c r="C3" s="499" t="s">
        <v>105</v>
      </c>
      <c r="D3" s="499"/>
      <c r="E3" s="499"/>
      <c r="F3" s="220"/>
      <c r="G3" s="225"/>
      <c r="H3" s="220"/>
      <c r="I3" s="220"/>
      <c r="J3" s="494" t="s">
        <v>106</v>
      </c>
      <c r="K3" s="494"/>
      <c r="L3" s="494"/>
      <c r="M3" s="223"/>
      <c r="N3" s="222"/>
      <c r="O3" s="133" t="s">
        <v>93</v>
      </c>
      <c r="P3" s="179" t="s">
        <v>9</v>
      </c>
      <c r="Q3" s="222"/>
      <c r="R3" s="499" t="s">
        <v>105</v>
      </c>
      <c r="S3" s="499"/>
      <c r="T3" s="499"/>
      <c r="U3" s="220"/>
      <c r="V3" s="225"/>
      <c r="W3" s="220"/>
      <c r="X3" s="220"/>
      <c r="Y3" s="494" t="s">
        <v>106</v>
      </c>
      <c r="Z3" s="494"/>
      <c r="AA3" s="494"/>
      <c r="AB3" s="494"/>
      <c r="AC3" s="494"/>
      <c r="AD3" s="133" t="s">
        <v>93</v>
      </c>
    </row>
    <row r="4" spans="1:30" s="126" customFormat="1" ht="15.95" customHeight="1" thickBot="1">
      <c r="A4" s="180" t="s">
        <v>10</v>
      </c>
      <c r="B4" s="226"/>
      <c r="C4" s="227"/>
      <c r="D4" s="228"/>
      <c r="E4" s="229"/>
      <c r="F4" s="228"/>
      <c r="G4" s="229"/>
      <c r="H4" s="229"/>
      <c r="I4" s="229"/>
      <c r="J4" s="229"/>
      <c r="K4" s="229"/>
      <c r="L4" s="226"/>
      <c r="M4" s="227"/>
      <c r="N4" s="226"/>
      <c r="O4" s="182" t="s">
        <v>94</v>
      </c>
      <c r="P4" s="180" t="s">
        <v>10</v>
      </c>
      <c r="Q4" s="226"/>
      <c r="R4" s="227"/>
      <c r="S4" s="228"/>
      <c r="T4" s="229"/>
      <c r="U4" s="228"/>
      <c r="V4" s="229"/>
      <c r="W4" s="229"/>
      <c r="X4" s="229"/>
      <c r="Y4" s="229"/>
      <c r="Z4" s="229"/>
      <c r="AA4" s="229"/>
      <c r="AB4" s="229"/>
      <c r="AC4" s="226"/>
      <c r="AD4" s="182" t="s">
        <v>94</v>
      </c>
    </row>
    <row r="5" spans="1:30" ht="30" customHeight="1">
      <c r="A5" s="203" t="s">
        <v>11</v>
      </c>
      <c r="B5" s="206" t="s">
        <v>95</v>
      </c>
      <c r="C5" s="230"/>
      <c r="D5" s="502" t="s">
        <v>107</v>
      </c>
      <c r="E5" s="504"/>
      <c r="F5" s="502" t="s">
        <v>108</v>
      </c>
      <c r="G5" s="503"/>
      <c r="H5" s="505" t="s">
        <v>109</v>
      </c>
      <c r="I5" s="506"/>
      <c r="J5" s="500" t="s">
        <v>110</v>
      </c>
      <c r="K5" s="501"/>
      <c r="L5" s="231" t="s">
        <v>111</v>
      </c>
      <c r="M5" s="232"/>
      <c r="N5" s="233" t="s">
        <v>112</v>
      </c>
      <c r="O5" s="233"/>
      <c r="P5" s="203" t="s">
        <v>11</v>
      </c>
      <c r="Q5" s="233" t="s">
        <v>271</v>
      </c>
      <c r="R5" s="233"/>
      <c r="S5" s="233" t="s">
        <v>272</v>
      </c>
      <c r="T5" s="233"/>
      <c r="U5" s="233" t="s">
        <v>273</v>
      </c>
      <c r="V5" s="233"/>
      <c r="W5" s="233" t="s">
        <v>274</v>
      </c>
      <c r="X5" s="233"/>
      <c r="Y5" s="233" t="s">
        <v>275</v>
      </c>
      <c r="Z5" s="233"/>
      <c r="AA5" s="233" t="s">
        <v>276</v>
      </c>
      <c r="AB5" s="233"/>
      <c r="AC5" s="233" t="s">
        <v>277</v>
      </c>
      <c r="AD5" s="233"/>
    </row>
    <row r="6" spans="1:30" ht="30" customHeight="1" thickBot="1">
      <c r="A6" s="187" t="s">
        <v>50</v>
      </c>
      <c r="B6" s="208" t="s">
        <v>81</v>
      </c>
      <c r="C6" s="209" t="s">
        <v>82</v>
      </c>
      <c r="D6" s="208" t="s">
        <v>81</v>
      </c>
      <c r="E6" s="209" t="s">
        <v>82</v>
      </c>
      <c r="F6" s="208" t="s">
        <v>81</v>
      </c>
      <c r="G6" s="234" t="s">
        <v>82</v>
      </c>
      <c r="H6" s="208" t="s">
        <v>81</v>
      </c>
      <c r="I6" s="209" t="s">
        <v>82</v>
      </c>
      <c r="J6" s="208" t="s">
        <v>81</v>
      </c>
      <c r="K6" s="209" t="s">
        <v>82</v>
      </c>
      <c r="L6" s="208" t="s">
        <v>81</v>
      </c>
      <c r="M6" s="209" t="s">
        <v>82</v>
      </c>
      <c r="N6" s="208" t="s">
        <v>81</v>
      </c>
      <c r="O6" s="234" t="s">
        <v>82</v>
      </c>
      <c r="P6" s="187" t="s">
        <v>50</v>
      </c>
      <c r="Q6" s="208" t="s">
        <v>81</v>
      </c>
      <c r="R6" s="234" t="s">
        <v>82</v>
      </c>
      <c r="S6" s="208" t="s">
        <v>81</v>
      </c>
      <c r="T6" s="234" t="s">
        <v>82</v>
      </c>
      <c r="U6" s="208" t="s">
        <v>81</v>
      </c>
      <c r="V6" s="234" t="s">
        <v>82</v>
      </c>
      <c r="W6" s="208" t="s">
        <v>81</v>
      </c>
      <c r="X6" s="234" t="s">
        <v>82</v>
      </c>
      <c r="Y6" s="208" t="s">
        <v>81</v>
      </c>
      <c r="Z6" s="234" t="s">
        <v>82</v>
      </c>
      <c r="AA6" s="208" t="s">
        <v>81</v>
      </c>
      <c r="AB6" s="234" t="s">
        <v>82</v>
      </c>
      <c r="AC6" s="208" t="s">
        <v>81</v>
      </c>
      <c r="AD6" s="234" t="s">
        <v>82</v>
      </c>
    </row>
    <row r="7" spans="1:30" ht="30" customHeight="1">
      <c r="A7" s="86" t="s">
        <v>47</v>
      </c>
      <c r="B7" s="243">
        <v>26.61</v>
      </c>
      <c r="C7" s="243">
        <v>153</v>
      </c>
      <c r="D7" s="243">
        <v>0.52</v>
      </c>
      <c r="E7" s="243">
        <v>17</v>
      </c>
      <c r="F7" s="243">
        <v>0.06</v>
      </c>
      <c r="G7" s="243">
        <v>1</v>
      </c>
      <c r="H7" s="243">
        <v>3.32</v>
      </c>
      <c r="I7" s="243">
        <v>95</v>
      </c>
      <c r="J7" s="243" t="s">
        <v>48</v>
      </c>
      <c r="K7" s="248">
        <v>0</v>
      </c>
      <c r="L7" s="243">
        <v>1.92</v>
      </c>
      <c r="M7" s="243">
        <v>15</v>
      </c>
      <c r="N7" s="243">
        <v>20.79</v>
      </c>
      <c r="O7" s="243">
        <v>25</v>
      </c>
      <c r="P7" s="249" t="s">
        <v>386</v>
      </c>
      <c r="Q7" s="242" t="s">
        <v>213</v>
      </c>
      <c r="R7" s="242" t="s">
        <v>213</v>
      </c>
      <c r="S7" s="242" t="s">
        <v>213</v>
      </c>
      <c r="T7" s="242" t="s">
        <v>213</v>
      </c>
      <c r="U7" s="242" t="s">
        <v>213</v>
      </c>
      <c r="V7" s="242" t="s">
        <v>213</v>
      </c>
      <c r="W7" s="242" t="s">
        <v>213</v>
      </c>
      <c r="X7" s="242" t="s">
        <v>213</v>
      </c>
      <c r="Y7" s="242" t="s">
        <v>213</v>
      </c>
      <c r="Z7" s="242" t="s">
        <v>213</v>
      </c>
      <c r="AA7" s="242" t="s">
        <v>213</v>
      </c>
      <c r="AB7" s="242" t="s">
        <v>213</v>
      </c>
      <c r="AC7" s="242" t="s">
        <v>213</v>
      </c>
      <c r="AD7" s="242" t="s">
        <v>213</v>
      </c>
    </row>
    <row r="8" spans="1:30" ht="30" customHeight="1">
      <c r="A8" s="86" t="s">
        <v>174</v>
      </c>
      <c r="B8" s="243">
        <v>26.04</v>
      </c>
      <c r="C8" s="243">
        <v>178</v>
      </c>
      <c r="D8" s="243">
        <v>0.6</v>
      </c>
      <c r="E8" s="243">
        <v>14</v>
      </c>
      <c r="F8" s="243">
        <v>0.02</v>
      </c>
      <c r="G8" s="243">
        <v>0</v>
      </c>
      <c r="H8" s="243">
        <v>6.56</v>
      </c>
      <c r="I8" s="243">
        <v>121</v>
      </c>
      <c r="J8" s="243">
        <v>0</v>
      </c>
      <c r="K8" s="243">
        <v>0</v>
      </c>
      <c r="L8" s="243">
        <v>1.92</v>
      </c>
      <c r="M8" s="243">
        <v>16</v>
      </c>
      <c r="N8" s="243">
        <v>16.940000000000001</v>
      </c>
      <c r="O8" s="243">
        <v>27</v>
      </c>
      <c r="P8" s="249" t="s">
        <v>387</v>
      </c>
      <c r="Q8" s="242" t="s">
        <v>213</v>
      </c>
      <c r="R8" s="242" t="s">
        <v>213</v>
      </c>
      <c r="S8" s="242" t="s">
        <v>213</v>
      </c>
      <c r="T8" s="242" t="s">
        <v>213</v>
      </c>
      <c r="U8" s="242" t="s">
        <v>213</v>
      </c>
      <c r="V8" s="242" t="s">
        <v>213</v>
      </c>
      <c r="W8" s="242" t="s">
        <v>213</v>
      </c>
      <c r="X8" s="242" t="s">
        <v>213</v>
      </c>
      <c r="Y8" s="242" t="s">
        <v>213</v>
      </c>
      <c r="Z8" s="242" t="s">
        <v>213</v>
      </c>
      <c r="AA8" s="242" t="s">
        <v>213</v>
      </c>
      <c r="AB8" s="242" t="s">
        <v>213</v>
      </c>
      <c r="AC8" s="242" t="s">
        <v>213</v>
      </c>
      <c r="AD8" s="242" t="s">
        <v>213</v>
      </c>
    </row>
    <row r="9" spans="1:30" ht="30" customHeight="1">
      <c r="A9" s="86" t="s">
        <v>173</v>
      </c>
      <c r="B9" s="243">
        <v>23.85</v>
      </c>
      <c r="C9" s="243">
        <v>230</v>
      </c>
      <c r="D9" s="243">
        <v>4.0999999999999996</v>
      </c>
      <c r="E9" s="243">
        <v>94</v>
      </c>
      <c r="F9" s="243">
        <v>0</v>
      </c>
      <c r="G9" s="243">
        <v>0</v>
      </c>
      <c r="H9" s="243">
        <v>4.5</v>
      </c>
      <c r="I9" s="243">
        <v>106</v>
      </c>
      <c r="J9" s="243">
        <v>0</v>
      </c>
      <c r="K9" s="243">
        <v>0</v>
      </c>
      <c r="L9" s="243">
        <v>1.41</v>
      </c>
      <c r="M9" s="243">
        <v>8</v>
      </c>
      <c r="N9" s="243">
        <v>13.84</v>
      </c>
      <c r="O9" s="243">
        <v>22</v>
      </c>
      <c r="P9" s="249" t="s">
        <v>186</v>
      </c>
      <c r="Q9" s="243"/>
      <c r="R9" s="243"/>
      <c r="S9" s="243"/>
      <c r="T9" s="243"/>
      <c r="U9" s="243"/>
      <c r="V9" s="243"/>
      <c r="W9" s="243"/>
      <c r="X9" s="243"/>
      <c r="Y9" s="243"/>
      <c r="Z9" s="248"/>
      <c r="AA9" s="243"/>
      <c r="AB9" s="248"/>
      <c r="AC9" s="243"/>
      <c r="AD9" s="243"/>
    </row>
    <row r="10" spans="1:30" ht="30" customHeight="1">
      <c r="A10" s="86" t="s">
        <v>193</v>
      </c>
      <c r="B10" s="243">
        <v>26.94</v>
      </c>
      <c r="C10" s="243">
        <v>251</v>
      </c>
      <c r="D10" s="243">
        <v>3.37</v>
      </c>
      <c r="E10" s="243">
        <v>33</v>
      </c>
      <c r="F10" s="243">
        <v>0.11</v>
      </c>
      <c r="G10" s="243">
        <v>1</v>
      </c>
      <c r="H10" s="243">
        <v>9.59</v>
      </c>
      <c r="I10" s="243">
        <v>191</v>
      </c>
      <c r="J10" s="243">
        <v>0</v>
      </c>
      <c r="K10" s="243">
        <v>0</v>
      </c>
      <c r="L10" s="243">
        <v>1.01</v>
      </c>
      <c r="M10" s="243">
        <v>6</v>
      </c>
      <c r="N10" s="243">
        <v>12.86</v>
      </c>
      <c r="O10" s="243">
        <v>20</v>
      </c>
      <c r="P10" s="249" t="s">
        <v>388</v>
      </c>
      <c r="Q10" s="242" t="s">
        <v>214</v>
      </c>
      <c r="R10" s="242" t="s">
        <v>214</v>
      </c>
      <c r="S10" s="242" t="s">
        <v>214</v>
      </c>
      <c r="T10" s="242" t="s">
        <v>214</v>
      </c>
      <c r="U10" s="242" t="s">
        <v>214</v>
      </c>
      <c r="V10" s="242" t="s">
        <v>214</v>
      </c>
      <c r="W10" s="242" t="s">
        <v>214</v>
      </c>
      <c r="X10" s="242" t="s">
        <v>214</v>
      </c>
      <c r="Y10" s="242" t="s">
        <v>214</v>
      </c>
      <c r="Z10" s="242" t="s">
        <v>214</v>
      </c>
      <c r="AA10" s="242" t="s">
        <v>214</v>
      </c>
      <c r="AB10" s="242" t="s">
        <v>214</v>
      </c>
      <c r="AC10" s="242" t="s">
        <v>214</v>
      </c>
      <c r="AD10" s="242" t="s">
        <v>214</v>
      </c>
    </row>
    <row r="11" spans="1:30" ht="30" customHeight="1">
      <c r="A11" s="91" t="s">
        <v>202</v>
      </c>
      <c r="B11" s="242">
        <v>27.82</v>
      </c>
      <c r="C11" s="242">
        <v>418</v>
      </c>
      <c r="D11" s="242">
        <v>5.74</v>
      </c>
      <c r="E11" s="242">
        <v>160</v>
      </c>
      <c r="F11" s="250">
        <v>0.11</v>
      </c>
      <c r="G11" s="243">
        <v>1</v>
      </c>
      <c r="H11" s="242">
        <v>11.37</v>
      </c>
      <c r="I11" s="243">
        <v>236</v>
      </c>
      <c r="J11" s="243">
        <v>0</v>
      </c>
      <c r="K11" s="243">
        <v>0</v>
      </c>
      <c r="L11" s="242">
        <v>1.01</v>
      </c>
      <c r="M11" s="242">
        <v>6</v>
      </c>
      <c r="N11" s="242">
        <v>9.59</v>
      </c>
      <c r="O11" s="242">
        <v>15</v>
      </c>
      <c r="P11" s="251" t="s">
        <v>202</v>
      </c>
      <c r="Q11" s="242" t="s">
        <v>214</v>
      </c>
      <c r="R11" s="242" t="s">
        <v>214</v>
      </c>
      <c r="S11" s="242" t="s">
        <v>214</v>
      </c>
      <c r="T11" s="242" t="s">
        <v>214</v>
      </c>
      <c r="U11" s="242" t="s">
        <v>214</v>
      </c>
      <c r="V11" s="242" t="s">
        <v>214</v>
      </c>
      <c r="W11" s="242" t="s">
        <v>214</v>
      </c>
      <c r="X11" s="242" t="s">
        <v>214</v>
      </c>
      <c r="Y11" s="242" t="s">
        <v>214</v>
      </c>
      <c r="Z11" s="242" t="s">
        <v>214</v>
      </c>
      <c r="AA11" s="242" t="s">
        <v>214</v>
      </c>
      <c r="AB11" s="242" t="s">
        <v>214</v>
      </c>
      <c r="AC11" s="242" t="s">
        <v>214</v>
      </c>
      <c r="AD11" s="242" t="s">
        <v>214</v>
      </c>
    </row>
    <row r="12" spans="1:30" ht="30" customHeight="1">
      <c r="A12" s="91" t="s">
        <v>209</v>
      </c>
      <c r="B12" s="242">
        <f>D12+F12+H12+J12+L12+N12+Q12+S12+U12+W12+Y12+AA12+AC12+AD15</f>
        <v>2067.58</v>
      </c>
      <c r="C12" s="242">
        <f>E12+G12+I12+K12+M12+O12+R12+T12+V12+X12+Z12+AB12+AD12</f>
        <v>9670</v>
      </c>
      <c r="D12" s="242">
        <v>1.18</v>
      </c>
      <c r="E12" s="242">
        <v>33</v>
      </c>
      <c r="F12" s="250">
        <v>0.06</v>
      </c>
      <c r="G12" s="243">
        <v>1</v>
      </c>
      <c r="H12" s="242">
        <v>4.5599999999999996</v>
      </c>
      <c r="I12" s="243">
        <v>139</v>
      </c>
      <c r="J12" s="243">
        <v>0.1</v>
      </c>
      <c r="K12" s="243">
        <v>1</v>
      </c>
      <c r="L12" s="242">
        <v>1.01</v>
      </c>
      <c r="M12" s="242">
        <v>6</v>
      </c>
      <c r="N12" s="242">
        <v>10.039999999999999</v>
      </c>
      <c r="O12" s="242">
        <v>16</v>
      </c>
      <c r="P12" s="251" t="s">
        <v>209</v>
      </c>
      <c r="Q12" s="242">
        <v>438.6</v>
      </c>
      <c r="R12" s="242">
        <v>7018</v>
      </c>
      <c r="S12" s="242">
        <v>25.65</v>
      </c>
      <c r="T12" s="242">
        <v>292</v>
      </c>
      <c r="U12" s="250">
        <v>16.5</v>
      </c>
      <c r="V12" s="243">
        <v>283</v>
      </c>
      <c r="W12" s="242">
        <v>5.38</v>
      </c>
      <c r="X12" s="243">
        <v>73</v>
      </c>
      <c r="Y12" s="243">
        <v>21.44</v>
      </c>
      <c r="Z12" s="243">
        <v>419</v>
      </c>
      <c r="AA12" s="243">
        <v>16.399999999999999</v>
      </c>
      <c r="AB12" s="243">
        <v>425</v>
      </c>
      <c r="AC12" s="242">
        <v>37.659999999999997</v>
      </c>
      <c r="AD12" s="242">
        <v>964</v>
      </c>
    </row>
    <row r="13" spans="1:30" s="107" customFormat="1" ht="30" customHeight="1">
      <c r="A13" s="91" t="s">
        <v>270</v>
      </c>
      <c r="B13" s="242">
        <f>D13+F13+H13+J13+L13+N13+Q13+S13+U13+W13+Y13+AA13+AC13+AD17</f>
        <v>815.471</v>
      </c>
      <c r="C13" s="242">
        <f>E13+G13+I13+K13+M13+O13+R13+T13+V13+X13+Z13+AB13+AD13</f>
        <v>2462</v>
      </c>
      <c r="D13" s="242">
        <v>1.17</v>
      </c>
      <c r="E13" s="242">
        <v>29</v>
      </c>
      <c r="F13" s="250">
        <v>0.1</v>
      </c>
      <c r="G13" s="243">
        <v>1</v>
      </c>
      <c r="H13" s="242">
        <v>4.75</v>
      </c>
      <c r="I13" s="243">
        <v>141</v>
      </c>
      <c r="J13" s="243"/>
      <c r="K13" s="243"/>
      <c r="L13" s="242">
        <v>1.01</v>
      </c>
      <c r="M13" s="242">
        <v>6</v>
      </c>
      <c r="N13" s="242">
        <v>10.54</v>
      </c>
      <c r="O13" s="242">
        <v>17</v>
      </c>
      <c r="P13" s="251" t="s">
        <v>278</v>
      </c>
      <c r="Q13" s="242"/>
      <c r="R13" s="242"/>
      <c r="S13" s="242">
        <v>63.78</v>
      </c>
      <c r="T13" s="242">
        <v>770</v>
      </c>
      <c r="U13" s="250"/>
      <c r="V13" s="243"/>
      <c r="W13" s="242">
        <v>9.2200000000000006</v>
      </c>
      <c r="X13" s="243">
        <v>129</v>
      </c>
      <c r="Y13" s="243">
        <v>17.21</v>
      </c>
      <c r="Z13" s="243">
        <v>353</v>
      </c>
      <c r="AA13" s="243">
        <v>10.3</v>
      </c>
      <c r="AB13" s="243">
        <v>282</v>
      </c>
      <c r="AC13" s="242">
        <v>28.56</v>
      </c>
      <c r="AD13" s="242">
        <v>734</v>
      </c>
    </row>
    <row r="14" spans="1:30" s="107" customFormat="1" ht="30" customHeight="1">
      <c r="A14" s="91" t="s">
        <v>299</v>
      </c>
      <c r="B14" s="242">
        <f>D14+F14+H14+J14+L14+N14+Q14+S14+U14+W14+Y14+AA14+AC14+AD18</f>
        <v>324.26</v>
      </c>
      <c r="C14" s="242">
        <f>E14+G14+I14+K14+M14+O14+R14+T14+V14+X14+Z14+AB14+AD14</f>
        <v>1888</v>
      </c>
      <c r="D14" s="242">
        <v>0.2</v>
      </c>
      <c r="E14" s="242">
        <v>4</v>
      </c>
      <c r="F14" s="250">
        <v>0.67</v>
      </c>
      <c r="G14" s="243">
        <v>8</v>
      </c>
      <c r="H14" s="242">
        <v>4.79</v>
      </c>
      <c r="I14" s="243">
        <v>139</v>
      </c>
      <c r="J14" s="243"/>
      <c r="K14" s="243"/>
      <c r="L14" s="242">
        <v>1.01</v>
      </c>
      <c r="M14" s="242">
        <v>6</v>
      </c>
      <c r="N14" s="242">
        <v>10.85</v>
      </c>
      <c r="O14" s="242">
        <v>17</v>
      </c>
      <c r="P14" s="251" t="s">
        <v>299</v>
      </c>
      <c r="Q14" s="242"/>
      <c r="R14" s="242"/>
      <c r="S14" s="242">
        <v>42.87</v>
      </c>
      <c r="T14" s="242">
        <v>527</v>
      </c>
      <c r="U14" s="250"/>
      <c r="V14" s="243"/>
      <c r="W14" s="242">
        <v>5.96</v>
      </c>
      <c r="X14" s="242">
        <v>101</v>
      </c>
      <c r="Y14" s="242">
        <v>9</v>
      </c>
      <c r="Z14" s="242">
        <v>187</v>
      </c>
      <c r="AA14" s="242">
        <v>4</v>
      </c>
      <c r="AB14" s="242">
        <v>110</v>
      </c>
      <c r="AC14" s="242">
        <v>44.37</v>
      </c>
      <c r="AD14" s="242">
        <v>789</v>
      </c>
    </row>
    <row r="15" spans="1:30" s="107" customFormat="1" ht="30" customHeight="1">
      <c r="A15" s="91" t="s">
        <v>306</v>
      </c>
      <c r="B15" s="242">
        <v>111.92</v>
      </c>
      <c r="C15" s="242">
        <v>1.7629999999999999</v>
      </c>
      <c r="D15" s="243">
        <v>0</v>
      </c>
      <c r="E15" s="243">
        <v>0</v>
      </c>
      <c r="F15" s="243">
        <v>0</v>
      </c>
      <c r="G15" s="243">
        <v>0</v>
      </c>
      <c r="H15" s="242">
        <v>5.73</v>
      </c>
      <c r="I15" s="243">
        <v>164</v>
      </c>
      <c r="J15" s="243">
        <v>0.12</v>
      </c>
      <c r="K15" s="243">
        <v>2</v>
      </c>
      <c r="L15" s="242">
        <v>1.51</v>
      </c>
      <c r="M15" s="242">
        <v>8</v>
      </c>
      <c r="N15" s="243">
        <v>0</v>
      </c>
      <c r="O15" s="243">
        <v>0</v>
      </c>
      <c r="P15" s="251" t="s">
        <v>306</v>
      </c>
      <c r="Q15" s="242"/>
      <c r="R15" s="242"/>
      <c r="S15" s="242" t="s">
        <v>213</v>
      </c>
      <c r="T15" s="242" t="s">
        <v>213</v>
      </c>
      <c r="U15" s="250">
        <v>4</v>
      </c>
      <c r="V15" s="243">
        <v>100</v>
      </c>
      <c r="W15" s="242" t="s">
        <v>214</v>
      </c>
      <c r="X15" s="242" t="s">
        <v>214</v>
      </c>
      <c r="Y15" s="242" t="s">
        <v>214</v>
      </c>
      <c r="Z15" s="242" t="s">
        <v>214</v>
      </c>
      <c r="AA15" s="242" t="s">
        <v>214</v>
      </c>
      <c r="AB15" s="242" t="s">
        <v>214</v>
      </c>
      <c r="AC15" s="242">
        <v>100.56</v>
      </c>
      <c r="AD15" s="242">
        <v>1489</v>
      </c>
    </row>
    <row r="16" spans="1:30" s="107" customFormat="1" ht="30" customHeight="1">
      <c r="A16" s="91" t="s">
        <v>347</v>
      </c>
      <c r="B16" s="242">
        <v>49</v>
      </c>
      <c r="C16" s="242">
        <v>501.65</v>
      </c>
      <c r="D16" s="243">
        <v>0.28000000000000003</v>
      </c>
      <c r="E16" s="243">
        <v>6.6</v>
      </c>
      <c r="F16" s="243">
        <v>0.14000000000000001</v>
      </c>
      <c r="G16" s="243">
        <v>1.75</v>
      </c>
      <c r="H16" s="242">
        <v>3.41</v>
      </c>
      <c r="I16" s="243">
        <v>93.5</v>
      </c>
      <c r="J16" s="243">
        <v>0.2</v>
      </c>
      <c r="K16" s="243">
        <v>3.4</v>
      </c>
      <c r="L16" s="242">
        <v>1.51</v>
      </c>
      <c r="M16" s="242">
        <v>8.3000000000000007</v>
      </c>
      <c r="N16" s="243">
        <v>11.7</v>
      </c>
      <c r="O16" s="243">
        <v>11</v>
      </c>
      <c r="P16" s="251" t="s">
        <v>312</v>
      </c>
      <c r="Q16" s="242">
        <v>7.0000000000000007E-2</v>
      </c>
      <c r="R16" s="242">
        <v>0.63</v>
      </c>
      <c r="S16" s="242">
        <v>3.8</v>
      </c>
      <c r="T16" s="242">
        <v>46.74</v>
      </c>
      <c r="U16" s="250">
        <v>6.5</v>
      </c>
      <c r="V16" s="243">
        <v>143</v>
      </c>
      <c r="W16" s="242">
        <v>1.1000000000000001</v>
      </c>
      <c r="X16" s="242">
        <v>18.7</v>
      </c>
      <c r="Y16" s="242">
        <v>6.9</v>
      </c>
      <c r="Z16" s="242">
        <v>141.37</v>
      </c>
      <c r="AA16" s="242">
        <v>0</v>
      </c>
      <c r="AB16" s="242">
        <v>0</v>
      </c>
      <c r="AC16" s="242">
        <v>133.38999999999999</v>
      </c>
      <c r="AD16" s="242">
        <v>26.66</v>
      </c>
    </row>
    <row r="17" spans="1:30" s="107" customFormat="1" ht="30" customHeight="1">
      <c r="A17" s="91" t="s">
        <v>351</v>
      </c>
      <c r="B17" s="242">
        <f>D17+F17+H17+J17+L17+N17+Q17+S17+U17+W17+Y17+AA17+AC17</f>
        <v>95.76</v>
      </c>
      <c r="C17" s="242">
        <f>E17+G17+I17+K17+M17+O17+R17+T17+V17+X17+Z17+AB17+AD17</f>
        <v>1447.9250000000002</v>
      </c>
      <c r="D17" s="242">
        <v>1.37</v>
      </c>
      <c r="E17" s="242">
        <v>34.25</v>
      </c>
      <c r="F17" s="242">
        <v>0.17</v>
      </c>
      <c r="G17" s="242">
        <v>2.125</v>
      </c>
      <c r="H17" s="242">
        <v>8.27</v>
      </c>
      <c r="I17" s="243">
        <v>229.14400000000001</v>
      </c>
      <c r="J17" s="242">
        <v>0.3</v>
      </c>
      <c r="K17" s="242">
        <v>5.0999999999999996</v>
      </c>
      <c r="L17" s="242">
        <v>1.21</v>
      </c>
      <c r="M17" s="242">
        <v>6.6550000000000002</v>
      </c>
      <c r="N17" s="242">
        <v>7.49</v>
      </c>
      <c r="O17" s="242">
        <v>7.49</v>
      </c>
      <c r="P17" s="251" t="s">
        <v>329</v>
      </c>
      <c r="Q17" s="244">
        <v>0</v>
      </c>
      <c r="R17" s="242">
        <v>0</v>
      </c>
      <c r="S17" s="242">
        <v>11.9</v>
      </c>
      <c r="T17" s="242">
        <v>146.37</v>
      </c>
      <c r="U17" s="250">
        <v>6.5</v>
      </c>
      <c r="V17" s="243">
        <v>143</v>
      </c>
      <c r="W17" s="242">
        <v>8.3000000000000007</v>
      </c>
      <c r="X17" s="243">
        <v>2.125</v>
      </c>
      <c r="Y17" s="243">
        <v>9.25</v>
      </c>
      <c r="Z17" s="243">
        <v>187.80500000000001</v>
      </c>
      <c r="AA17" s="243">
        <v>1</v>
      </c>
      <c r="AB17" s="243">
        <v>15.03</v>
      </c>
      <c r="AC17" s="242">
        <v>40</v>
      </c>
      <c r="AD17" s="242">
        <v>668.83100000000002</v>
      </c>
    </row>
    <row r="18" spans="1:30" ht="39.75" customHeight="1">
      <c r="A18" s="91" t="s">
        <v>348</v>
      </c>
      <c r="B18" s="244">
        <f>D18+F18+H18+J18+L18+N18+Q18+S18+U18+W18+Y18+AA18+AC18+AD23</f>
        <v>55.62</v>
      </c>
      <c r="C18" s="242">
        <f>E18+G18+I18+K18+M18+O18+R18+T18+V18+X18+Z18+AB18+AD18</f>
        <v>966.54099999999994</v>
      </c>
      <c r="D18" s="243">
        <v>0.73</v>
      </c>
      <c r="E18" s="242">
        <v>18.25</v>
      </c>
      <c r="F18" s="250">
        <v>0.2</v>
      </c>
      <c r="G18" s="243">
        <v>2.4</v>
      </c>
      <c r="H18" s="242">
        <v>3.8</v>
      </c>
      <c r="I18" s="243">
        <v>105.76</v>
      </c>
      <c r="J18" s="243">
        <v>0</v>
      </c>
      <c r="K18" s="243">
        <v>0</v>
      </c>
      <c r="L18" s="242">
        <v>2.0299999999999998</v>
      </c>
      <c r="M18" s="242">
        <v>12.65</v>
      </c>
      <c r="N18" s="242">
        <v>6.58</v>
      </c>
      <c r="O18" s="242">
        <v>6.58</v>
      </c>
      <c r="P18" s="251" t="s">
        <v>335</v>
      </c>
      <c r="Q18" s="243">
        <v>0</v>
      </c>
      <c r="R18" s="243">
        <v>0</v>
      </c>
      <c r="S18" s="243">
        <v>0</v>
      </c>
      <c r="T18" s="243">
        <v>0</v>
      </c>
      <c r="U18" s="250">
        <v>6.5</v>
      </c>
      <c r="V18" s="243">
        <v>143</v>
      </c>
      <c r="W18" s="242">
        <v>9</v>
      </c>
      <c r="X18" s="242">
        <v>144</v>
      </c>
      <c r="Y18" s="242">
        <v>18.54</v>
      </c>
      <c r="Z18" s="242">
        <v>333.36099999999999</v>
      </c>
      <c r="AA18" s="103">
        <v>0</v>
      </c>
      <c r="AB18" s="104">
        <v>0</v>
      </c>
      <c r="AC18" s="242">
        <v>8.24</v>
      </c>
      <c r="AD18" s="242">
        <v>200.54</v>
      </c>
    </row>
    <row r="19" spans="1:30" s="107" customFormat="1" ht="30" customHeight="1">
      <c r="A19" s="91" t="s">
        <v>352</v>
      </c>
      <c r="B19" s="242">
        <f>D19+F19+H19+L19+N19+W19+Y19+AA19+AC19</f>
        <v>50.569999999999993</v>
      </c>
      <c r="C19" s="242">
        <f>E19+G19+I19+M19+O19+X19+Z19+AB19+AD19</f>
        <v>970.46100000000001</v>
      </c>
      <c r="D19" s="243">
        <v>1.63</v>
      </c>
      <c r="E19" s="242">
        <v>40.75</v>
      </c>
      <c r="F19" s="250">
        <v>0.4</v>
      </c>
      <c r="G19" s="243">
        <v>4.8</v>
      </c>
      <c r="H19" s="242">
        <v>5.9399999999999995</v>
      </c>
      <c r="I19" s="243">
        <v>158.131</v>
      </c>
      <c r="J19" s="243">
        <v>0</v>
      </c>
      <c r="K19" s="243">
        <v>0</v>
      </c>
      <c r="L19" s="242">
        <v>1</v>
      </c>
      <c r="M19" s="242">
        <v>6.23</v>
      </c>
      <c r="N19" s="242">
        <v>5.72</v>
      </c>
      <c r="O19" s="242">
        <v>5.72</v>
      </c>
      <c r="P19" s="251" t="s">
        <v>353</v>
      </c>
      <c r="Q19" s="243">
        <v>0</v>
      </c>
      <c r="R19" s="243">
        <v>0</v>
      </c>
      <c r="S19" s="243">
        <v>0</v>
      </c>
      <c r="T19" s="243">
        <v>0</v>
      </c>
      <c r="U19" s="103">
        <v>0</v>
      </c>
      <c r="V19" s="103">
        <v>0</v>
      </c>
      <c r="W19" s="242">
        <v>6.78</v>
      </c>
      <c r="X19" s="242">
        <v>111.87</v>
      </c>
      <c r="Y19" s="242">
        <v>12.77</v>
      </c>
      <c r="Z19" s="242">
        <v>246.76</v>
      </c>
      <c r="AA19" s="250">
        <v>3.1</v>
      </c>
      <c r="AB19" s="243">
        <v>48.2</v>
      </c>
      <c r="AC19" s="243">
        <v>13.23</v>
      </c>
      <c r="AD19" s="243">
        <v>348</v>
      </c>
    </row>
    <row r="20" spans="1:30" ht="31.5" customHeight="1">
      <c r="A20" s="91" t="s">
        <v>380</v>
      </c>
      <c r="B20" s="245">
        <f>D20+F20+H20+J20+L20+N20+Q20+S20+U20+W20+Y20+AA20+AC20</f>
        <v>66.98</v>
      </c>
      <c r="C20" s="245">
        <f>E20+G20+I20+K20+M20+O20+R20+T20+V20+X20+Z20+AB20+AD20</f>
        <v>1085.625</v>
      </c>
      <c r="D20" s="241">
        <v>4.3600000000000003</v>
      </c>
      <c r="E20" s="241">
        <v>109</v>
      </c>
      <c r="F20" s="241">
        <v>0</v>
      </c>
      <c r="G20" s="241">
        <v>0</v>
      </c>
      <c r="H20" s="241">
        <v>3.73</v>
      </c>
      <c r="I20" s="241">
        <v>96.98</v>
      </c>
      <c r="J20" s="246">
        <v>0</v>
      </c>
      <c r="K20" s="246">
        <v>0</v>
      </c>
      <c r="L20" s="241">
        <v>1</v>
      </c>
      <c r="M20" s="241">
        <v>6.23</v>
      </c>
      <c r="N20" s="241">
        <v>4.53</v>
      </c>
      <c r="O20" s="241">
        <v>4.53</v>
      </c>
      <c r="P20" s="251" t="s">
        <v>400</v>
      </c>
      <c r="Q20" s="246">
        <v>0</v>
      </c>
      <c r="R20" s="246">
        <v>0</v>
      </c>
      <c r="S20" s="246">
        <v>0</v>
      </c>
      <c r="T20" s="246">
        <v>0</v>
      </c>
      <c r="U20" s="247">
        <v>6.8</v>
      </c>
      <c r="V20" s="247">
        <v>0</v>
      </c>
      <c r="W20" s="247">
        <v>30.54</v>
      </c>
      <c r="X20" s="247">
        <v>503.91</v>
      </c>
      <c r="Y20" s="247">
        <v>8.4699999999999989</v>
      </c>
      <c r="Z20" s="247">
        <v>155.17500000000001</v>
      </c>
      <c r="AA20" s="247">
        <v>1.35</v>
      </c>
      <c r="AB20" s="247">
        <v>30</v>
      </c>
      <c r="AC20" s="247">
        <v>6.2</v>
      </c>
      <c r="AD20" s="247">
        <v>179.8</v>
      </c>
    </row>
    <row r="21" spans="1:30" ht="31.5" customHeight="1">
      <c r="A21" s="91" t="s">
        <v>399</v>
      </c>
      <c r="B21" s="245">
        <f>D21+F21+H21+J21+L21+N21+Q21+S21+U21+W21+Y21+AA21+AC21</f>
        <v>38.770000000000003</v>
      </c>
      <c r="C21" s="245">
        <f>E21+G21+I21+K21+M21+O21+R21+T21+V21+X21+Z21+AB21+AD21</f>
        <v>702.09199999999998</v>
      </c>
      <c r="D21" s="241">
        <v>3.2</v>
      </c>
      <c r="E21" s="241">
        <v>80</v>
      </c>
      <c r="F21" s="241">
        <v>0</v>
      </c>
      <c r="G21" s="241">
        <v>0</v>
      </c>
      <c r="H21" s="241">
        <v>1.66</v>
      </c>
      <c r="I21" s="241">
        <v>43.16</v>
      </c>
      <c r="J21" s="246">
        <v>0.1</v>
      </c>
      <c r="K21" s="246">
        <v>1.5</v>
      </c>
      <c r="L21" s="241">
        <v>1.03</v>
      </c>
      <c r="M21" s="241">
        <v>6.4169999999999998</v>
      </c>
      <c r="N21" s="241">
        <v>4.49</v>
      </c>
      <c r="O21" s="241">
        <v>4.49</v>
      </c>
      <c r="P21" s="251" t="s">
        <v>401</v>
      </c>
      <c r="Q21" s="246">
        <v>0</v>
      </c>
      <c r="R21" s="246">
        <v>0</v>
      </c>
      <c r="S21" s="246">
        <v>0</v>
      </c>
      <c r="T21" s="246">
        <v>0</v>
      </c>
      <c r="U21" s="247">
        <v>0</v>
      </c>
      <c r="V21" s="247">
        <v>0</v>
      </c>
      <c r="W21" s="247">
        <v>12.45</v>
      </c>
      <c r="X21" s="247">
        <v>205.42500000000001</v>
      </c>
      <c r="Y21" s="247">
        <v>5.44</v>
      </c>
      <c r="Z21" s="247">
        <v>81.599999999999994</v>
      </c>
      <c r="AA21" s="247">
        <v>5.5</v>
      </c>
      <c r="AB21" s="247">
        <v>137.5</v>
      </c>
      <c r="AC21" s="247">
        <v>4.9000000000000004</v>
      </c>
      <c r="AD21" s="247">
        <v>142</v>
      </c>
    </row>
    <row r="22" spans="1:30" ht="15.75">
      <c r="A22" s="237" t="s">
        <v>320</v>
      </c>
      <c r="B22" s="252"/>
      <c r="C22" s="253"/>
      <c r="D22" s="254"/>
      <c r="E22" s="255"/>
      <c r="F22" s="254"/>
      <c r="G22" s="255"/>
      <c r="H22" s="255"/>
      <c r="I22" s="255"/>
      <c r="J22" s="255"/>
      <c r="K22" s="255"/>
      <c r="L22" s="252"/>
      <c r="M22" s="253"/>
      <c r="N22" s="252"/>
      <c r="O22" s="253"/>
      <c r="P22" s="256"/>
      <c r="Q22" s="256"/>
      <c r="R22" s="256"/>
      <c r="S22" s="256"/>
      <c r="T22" s="256"/>
      <c r="U22" s="256"/>
      <c r="V22" s="256"/>
      <c r="W22" s="256"/>
      <c r="X22" s="256"/>
      <c r="Y22" s="256"/>
      <c r="Z22" s="256"/>
      <c r="AA22" s="256"/>
      <c r="AB22" s="256"/>
      <c r="AC22" s="256"/>
      <c r="AD22" s="256"/>
    </row>
    <row r="23" spans="1:30" ht="15.75">
      <c r="A23" s="240" t="s">
        <v>24</v>
      </c>
      <c r="B23" s="252"/>
      <c r="C23" s="253"/>
      <c r="D23" s="254"/>
      <c r="E23" s="255"/>
      <c r="F23" s="254"/>
      <c r="G23" s="255"/>
      <c r="H23" s="255"/>
      <c r="I23" s="255"/>
      <c r="J23" s="255"/>
      <c r="K23" s="255"/>
      <c r="L23" s="252"/>
      <c r="M23" s="253"/>
      <c r="N23" s="252"/>
      <c r="O23" s="253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</row>
  </sheetData>
  <mergeCells count="12">
    <mergeCell ref="F5:G5"/>
    <mergeCell ref="D5:E5"/>
    <mergeCell ref="H5:I5"/>
    <mergeCell ref="A2:H2"/>
    <mergeCell ref="I2:O2"/>
    <mergeCell ref="C3:E3"/>
    <mergeCell ref="J3:L3"/>
    <mergeCell ref="P2:W2"/>
    <mergeCell ref="X2:AD2"/>
    <mergeCell ref="R3:T3"/>
    <mergeCell ref="Y3:AC3"/>
    <mergeCell ref="J5:K5"/>
  </mergeCells>
  <phoneticPr fontId="9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view="pageBreakPreview" zoomScaleNormal="100" zoomScaleSheetLayoutView="100" workbookViewId="0">
      <pane xSplit="4" ySplit="8" topLeftCell="AM18" activePane="bottomRight" state="frozen"/>
      <selection pane="topRight" activeCell="E1" sqref="E1"/>
      <selection pane="bottomLeft" activeCell="A9" sqref="A9"/>
      <selection pane="bottomRight" activeCell="AT23" sqref="AT23"/>
    </sheetView>
  </sheetViews>
  <sheetFormatPr defaultColWidth="9" defaultRowHeight="16.5"/>
  <cols>
    <col min="1" max="1" width="12.625" style="271" customWidth="1"/>
    <col min="2" max="2" width="10.75" style="108" bestFit="1" customWidth="1"/>
    <col min="3" max="15" width="9.875" style="108" customWidth="1"/>
    <col min="16" max="16" width="12.625" style="271" customWidth="1"/>
    <col min="17" max="30" width="9.875" style="108" customWidth="1"/>
    <col min="31" max="31" width="12.625" style="271" customWidth="1"/>
    <col min="32" max="45" width="9.875" style="108" customWidth="1"/>
    <col min="46" max="16384" width="9" style="108"/>
  </cols>
  <sheetData>
    <row r="1" spans="1:45" s="260" customFormat="1" ht="15.95" customHeight="1">
      <c r="A1" s="257" t="s">
        <v>43</v>
      </c>
      <c r="B1" s="258"/>
      <c r="C1" s="258"/>
      <c r="D1" s="259"/>
      <c r="E1" s="259"/>
      <c r="F1" s="259"/>
      <c r="G1" s="259"/>
      <c r="H1" s="259"/>
      <c r="J1" s="259"/>
      <c r="K1" s="259"/>
      <c r="L1" s="259"/>
      <c r="M1" s="259"/>
      <c r="N1" s="259"/>
      <c r="O1" s="261" t="s">
        <v>44</v>
      </c>
      <c r="P1" s="257" t="s">
        <v>45</v>
      </c>
      <c r="Q1" s="258"/>
      <c r="R1" s="258"/>
      <c r="S1" s="259"/>
      <c r="T1" s="259"/>
      <c r="U1" s="259"/>
      <c r="V1" s="259"/>
      <c r="W1" s="259"/>
      <c r="Y1" s="259"/>
      <c r="Z1" s="259"/>
      <c r="AA1" s="259"/>
      <c r="AB1" s="259"/>
      <c r="AC1" s="259"/>
      <c r="AD1" s="261" t="s">
        <v>218</v>
      </c>
      <c r="AE1" s="257" t="s">
        <v>46</v>
      </c>
      <c r="AF1" s="258"/>
      <c r="AG1" s="258"/>
      <c r="AH1" s="259"/>
      <c r="AI1" s="259"/>
      <c r="AJ1" s="259"/>
      <c r="AK1" s="259"/>
      <c r="AL1" s="259"/>
      <c r="AN1" s="259"/>
      <c r="AO1" s="259"/>
      <c r="AP1" s="259"/>
      <c r="AQ1" s="259"/>
      <c r="AR1" s="259"/>
      <c r="AS1" s="261" t="s">
        <v>219</v>
      </c>
    </row>
    <row r="2" spans="1:45" s="262" customFormat="1" ht="20.100000000000001" customHeight="1">
      <c r="A2" s="497" t="s">
        <v>212</v>
      </c>
      <c r="B2" s="497"/>
      <c r="C2" s="497"/>
      <c r="D2" s="497"/>
      <c r="E2" s="497"/>
      <c r="F2" s="497"/>
      <c r="G2" s="497"/>
      <c r="H2" s="497"/>
      <c r="I2" s="498" t="s">
        <v>289</v>
      </c>
      <c r="J2" s="498"/>
      <c r="K2" s="498"/>
      <c r="L2" s="498"/>
      <c r="M2" s="498"/>
      <c r="N2" s="498"/>
      <c r="O2" s="498"/>
      <c r="P2" s="497" t="s">
        <v>216</v>
      </c>
      <c r="Q2" s="497"/>
      <c r="R2" s="497"/>
      <c r="S2" s="497"/>
      <c r="T2" s="497"/>
      <c r="U2" s="497"/>
      <c r="V2" s="497"/>
      <c r="W2" s="497"/>
      <c r="X2" s="498" t="s">
        <v>217</v>
      </c>
      <c r="Y2" s="498"/>
      <c r="Z2" s="498"/>
      <c r="AA2" s="498"/>
      <c r="AB2" s="498"/>
      <c r="AC2" s="498"/>
      <c r="AD2" s="498"/>
      <c r="AE2" s="497" t="s">
        <v>290</v>
      </c>
      <c r="AF2" s="497"/>
      <c r="AG2" s="497"/>
      <c r="AH2" s="497"/>
      <c r="AI2" s="497"/>
      <c r="AJ2" s="497"/>
      <c r="AK2" s="497"/>
      <c r="AL2" s="497"/>
      <c r="AM2" s="498" t="s">
        <v>291</v>
      </c>
      <c r="AN2" s="498"/>
      <c r="AO2" s="498"/>
      <c r="AP2" s="498"/>
      <c r="AQ2" s="498"/>
      <c r="AR2" s="498"/>
      <c r="AS2" s="498"/>
    </row>
    <row r="3" spans="1:45" s="262" customFormat="1" ht="15.95" customHeight="1">
      <c r="A3" s="263"/>
      <c r="B3" s="263"/>
      <c r="C3" s="509" t="s">
        <v>113</v>
      </c>
      <c r="D3" s="509"/>
      <c r="E3" s="509"/>
      <c r="F3" s="263"/>
      <c r="G3" s="260"/>
      <c r="H3" s="263"/>
      <c r="I3" s="263"/>
      <c r="J3" s="510" t="s">
        <v>114</v>
      </c>
      <c r="K3" s="510"/>
      <c r="L3" s="510"/>
      <c r="M3" s="263"/>
      <c r="N3" s="263"/>
      <c r="O3" s="264"/>
      <c r="P3" s="263"/>
      <c r="Q3" s="263"/>
      <c r="R3" s="509" t="s">
        <v>113</v>
      </c>
      <c r="S3" s="509"/>
      <c r="T3" s="509"/>
      <c r="U3" s="263"/>
      <c r="V3" s="260"/>
      <c r="W3" s="263"/>
      <c r="X3" s="263"/>
      <c r="Y3" s="510" t="s">
        <v>114</v>
      </c>
      <c r="Z3" s="510"/>
      <c r="AA3" s="510"/>
      <c r="AB3" s="263"/>
      <c r="AC3" s="263"/>
      <c r="AD3" s="264"/>
      <c r="AE3" s="263"/>
      <c r="AF3" s="263"/>
      <c r="AG3" s="509" t="s">
        <v>113</v>
      </c>
      <c r="AH3" s="509"/>
      <c r="AI3" s="509"/>
      <c r="AJ3" s="263"/>
      <c r="AK3" s="260"/>
      <c r="AL3" s="263"/>
      <c r="AM3" s="263"/>
      <c r="AN3" s="510" t="s">
        <v>114</v>
      </c>
      <c r="AO3" s="510"/>
      <c r="AP3" s="510"/>
      <c r="AQ3" s="263"/>
      <c r="AR3" s="263"/>
      <c r="AS3" s="264"/>
    </row>
    <row r="4" spans="1:45" s="262" customFormat="1" ht="15.95" customHeight="1">
      <c r="A4" s="257" t="s">
        <v>9</v>
      </c>
      <c r="B4" s="263"/>
      <c r="C4" s="265"/>
      <c r="D4" s="265"/>
      <c r="E4" s="265"/>
      <c r="F4" s="263"/>
      <c r="G4" s="260"/>
      <c r="H4" s="263"/>
      <c r="I4" s="263"/>
      <c r="J4" s="266"/>
      <c r="K4" s="266"/>
      <c r="L4" s="266"/>
      <c r="M4" s="263"/>
      <c r="N4" s="263"/>
      <c r="O4" s="133" t="s">
        <v>93</v>
      </c>
      <c r="P4" s="257" t="s">
        <v>9</v>
      </c>
      <c r="Q4" s="263"/>
      <c r="R4" s="265"/>
      <c r="S4" s="265"/>
      <c r="T4" s="265"/>
      <c r="U4" s="263"/>
      <c r="V4" s="260"/>
      <c r="W4" s="263"/>
      <c r="X4" s="263"/>
      <c r="Y4" s="266"/>
      <c r="Z4" s="266"/>
      <c r="AA4" s="266"/>
      <c r="AB4" s="263"/>
      <c r="AC4" s="263"/>
      <c r="AD4" s="133" t="s">
        <v>93</v>
      </c>
      <c r="AE4" s="257" t="s">
        <v>9</v>
      </c>
      <c r="AF4" s="263"/>
      <c r="AG4" s="265"/>
      <c r="AH4" s="265"/>
      <c r="AI4" s="265"/>
      <c r="AJ4" s="263"/>
      <c r="AK4" s="260"/>
      <c r="AL4" s="263"/>
      <c r="AM4" s="263"/>
      <c r="AN4" s="266"/>
      <c r="AO4" s="266"/>
      <c r="AP4" s="266"/>
      <c r="AQ4" s="263"/>
      <c r="AR4" s="263"/>
      <c r="AS4" s="133" t="s">
        <v>93</v>
      </c>
    </row>
    <row r="5" spans="1:45" s="262" customFormat="1" ht="30" customHeight="1">
      <c r="A5" s="267" t="s">
        <v>11</v>
      </c>
      <c r="B5" s="512" t="s">
        <v>115</v>
      </c>
      <c r="C5" s="514"/>
      <c r="D5" s="515" t="s">
        <v>116</v>
      </c>
      <c r="E5" s="516"/>
      <c r="F5" s="515" t="s">
        <v>117</v>
      </c>
      <c r="G5" s="507"/>
      <c r="H5" s="268" t="s">
        <v>122</v>
      </c>
      <c r="I5" s="268"/>
      <c r="J5" s="515" t="s">
        <v>118</v>
      </c>
      <c r="K5" s="508"/>
      <c r="L5" s="511" t="s">
        <v>119</v>
      </c>
      <c r="M5" s="508"/>
      <c r="N5" s="517" t="s">
        <v>121</v>
      </c>
      <c r="O5" s="518"/>
      <c r="P5" s="267" t="s">
        <v>11</v>
      </c>
      <c r="Q5" s="512" t="s">
        <v>220</v>
      </c>
      <c r="R5" s="513"/>
      <c r="S5" s="511" t="s">
        <v>221</v>
      </c>
      <c r="T5" s="508"/>
      <c r="U5" s="511" t="s">
        <v>222</v>
      </c>
      <c r="V5" s="507"/>
      <c r="W5" s="507" t="s">
        <v>223</v>
      </c>
      <c r="X5" s="508"/>
      <c r="Y5" s="511" t="s">
        <v>224</v>
      </c>
      <c r="Z5" s="508"/>
      <c r="AA5" s="511" t="s">
        <v>225</v>
      </c>
      <c r="AB5" s="508"/>
      <c r="AC5" s="511" t="s">
        <v>226</v>
      </c>
      <c r="AD5" s="507"/>
      <c r="AE5" s="267" t="s">
        <v>11</v>
      </c>
      <c r="AF5" s="512" t="s">
        <v>227</v>
      </c>
      <c r="AG5" s="513"/>
      <c r="AH5" s="511" t="s">
        <v>228</v>
      </c>
      <c r="AI5" s="508"/>
      <c r="AJ5" s="511" t="s">
        <v>229</v>
      </c>
      <c r="AK5" s="507"/>
      <c r="AL5" s="507" t="s">
        <v>230</v>
      </c>
      <c r="AM5" s="508"/>
      <c r="AN5" s="511" t="s">
        <v>231</v>
      </c>
      <c r="AO5" s="508"/>
      <c r="AP5" s="511" t="s">
        <v>232</v>
      </c>
      <c r="AQ5" s="508"/>
      <c r="AR5" s="511" t="s">
        <v>120</v>
      </c>
      <c r="AS5" s="507"/>
    </row>
    <row r="6" spans="1:45" s="262" customFormat="1" ht="30" customHeight="1" thickBot="1">
      <c r="A6" s="269" t="s">
        <v>50</v>
      </c>
      <c r="B6" s="208" t="s">
        <v>81</v>
      </c>
      <c r="C6" s="209" t="s">
        <v>82</v>
      </c>
      <c r="D6" s="208" t="s">
        <v>81</v>
      </c>
      <c r="E6" s="209" t="s">
        <v>82</v>
      </c>
      <c r="F6" s="208" t="s">
        <v>81</v>
      </c>
      <c r="G6" s="270" t="s">
        <v>82</v>
      </c>
      <c r="H6" s="208" t="s">
        <v>81</v>
      </c>
      <c r="I6" s="209" t="s">
        <v>82</v>
      </c>
      <c r="J6" s="208" t="s">
        <v>81</v>
      </c>
      <c r="K6" s="209" t="s">
        <v>82</v>
      </c>
      <c r="L6" s="208" t="s">
        <v>81</v>
      </c>
      <c r="M6" s="209" t="s">
        <v>82</v>
      </c>
      <c r="N6" s="208" t="s">
        <v>81</v>
      </c>
      <c r="O6" s="270" t="s">
        <v>82</v>
      </c>
      <c r="P6" s="269" t="s">
        <v>50</v>
      </c>
      <c r="Q6" s="208" t="s">
        <v>81</v>
      </c>
      <c r="R6" s="209" t="s">
        <v>82</v>
      </c>
      <c r="S6" s="208" t="s">
        <v>81</v>
      </c>
      <c r="T6" s="209" t="s">
        <v>82</v>
      </c>
      <c r="U6" s="208" t="s">
        <v>81</v>
      </c>
      <c r="V6" s="270" t="s">
        <v>82</v>
      </c>
      <c r="W6" s="208" t="s">
        <v>81</v>
      </c>
      <c r="X6" s="209" t="s">
        <v>82</v>
      </c>
      <c r="Y6" s="208" t="s">
        <v>81</v>
      </c>
      <c r="Z6" s="209" t="s">
        <v>82</v>
      </c>
      <c r="AA6" s="208" t="s">
        <v>81</v>
      </c>
      <c r="AB6" s="209" t="s">
        <v>82</v>
      </c>
      <c r="AC6" s="208" t="s">
        <v>81</v>
      </c>
      <c r="AD6" s="270" t="s">
        <v>82</v>
      </c>
      <c r="AE6" s="269" t="s">
        <v>50</v>
      </c>
      <c r="AF6" s="208" t="s">
        <v>81</v>
      </c>
      <c r="AG6" s="209" t="s">
        <v>82</v>
      </c>
      <c r="AH6" s="208" t="s">
        <v>81</v>
      </c>
      <c r="AI6" s="209" t="s">
        <v>82</v>
      </c>
      <c r="AJ6" s="208" t="s">
        <v>81</v>
      </c>
      <c r="AK6" s="270" t="s">
        <v>82</v>
      </c>
      <c r="AL6" s="208" t="s">
        <v>81</v>
      </c>
      <c r="AM6" s="209" t="s">
        <v>82</v>
      </c>
      <c r="AN6" s="208" t="s">
        <v>81</v>
      </c>
      <c r="AO6" s="209" t="s">
        <v>82</v>
      </c>
      <c r="AP6" s="208" t="s">
        <v>81</v>
      </c>
      <c r="AQ6" s="209" t="s">
        <v>82</v>
      </c>
      <c r="AR6" s="208" t="s">
        <v>81</v>
      </c>
      <c r="AS6" s="270" t="s">
        <v>82</v>
      </c>
    </row>
    <row r="7" spans="1:45" ht="30" customHeight="1">
      <c r="A7" s="102" t="s">
        <v>47</v>
      </c>
      <c r="B7" s="272">
        <v>344.29</v>
      </c>
      <c r="C7" s="273">
        <v>1893</v>
      </c>
      <c r="D7" s="272">
        <v>0.2</v>
      </c>
      <c r="E7" s="273">
        <v>6</v>
      </c>
      <c r="F7" s="272">
        <v>1.2</v>
      </c>
      <c r="G7" s="273">
        <v>50</v>
      </c>
      <c r="H7" s="272">
        <v>21.48</v>
      </c>
      <c r="I7" s="273">
        <v>247</v>
      </c>
      <c r="J7" s="272">
        <v>5.27</v>
      </c>
      <c r="K7" s="273">
        <v>59</v>
      </c>
      <c r="L7" s="272">
        <v>3.79</v>
      </c>
      <c r="M7" s="273">
        <v>19</v>
      </c>
      <c r="N7" s="272">
        <v>312.35000000000002</v>
      </c>
      <c r="O7" s="273">
        <v>1512</v>
      </c>
      <c r="P7" s="278" t="s">
        <v>282</v>
      </c>
      <c r="Q7" s="272" t="s">
        <v>214</v>
      </c>
      <c r="R7" s="272" t="s">
        <v>214</v>
      </c>
      <c r="S7" s="272" t="s">
        <v>214</v>
      </c>
      <c r="T7" s="272" t="s">
        <v>214</v>
      </c>
      <c r="U7" s="272" t="s">
        <v>214</v>
      </c>
      <c r="V7" s="272" t="s">
        <v>214</v>
      </c>
      <c r="W7" s="272" t="s">
        <v>214</v>
      </c>
      <c r="X7" s="272" t="s">
        <v>214</v>
      </c>
      <c r="Y7" s="272" t="s">
        <v>214</v>
      </c>
      <c r="Z7" s="272" t="s">
        <v>214</v>
      </c>
      <c r="AA7" s="272" t="s">
        <v>214</v>
      </c>
      <c r="AB7" s="272" t="s">
        <v>214</v>
      </c>
      <c r="AC7" s="272" t="s">
        <v>214</v>
      </c>
      <c r="AD7" s="272" t="s">
        <v>214</v>
      </c>
      <c r="AE7" s="278" t="s">
        <v>282</v>
      </c>
      <c r="AF7" s="272" t="s">
        <v>214</v>
      </c>
      <c r="AG7" s="272" t="s">
        <v>214</v>
      </c>
      <c r="AH7" s="272" t="s">
        <v>214</v>
      </c>
      <c r="AI7" s="272" t="s">
        <v>214</v>
      </c>
      <c r="AJ7" s="272" t="s">
        <v>214</v>
      </c>
      <c r="AK7" s="272" t="s">
        <v>214</v>
      </c>
      <c r="AL7" s="272" t="s">
        <v>214</v>
      </c>
      <c r="AM7" s="272" t="s">
        <v>214</v>
      </c>
      <c r="AN7" s="272" t="s">
        <v>214</v>
      </c>
      <c r="AO7" s="272" t="s">
        <v>214</v>
      </c>
      <c r="AP7" s="272" t="s">
        <v>214</v>
      </c>
      <c r="AQ7" s="272" t="s">
        <v>214</v>
      </c>
      <c r="AR7" s="272" t="s">
        <v>214</v>
      </c>
      <c r="AS7" s="272" t="s">
        <v>214</v>
      </c>
    </row>
    <row r="8" spans="1:45" ht="30" customHeight="1">
      <c r="A8" s="102" t="s">
        <v>174</v>
      </c>
      <c r="B8" s="272">
        <v>143.09</v>
      </c>
      <c r="C8" s="273">
        <v>607</v>
      </c>
      <c r="D8" s="272">
        <v>0.37</v>
      </c>
      <c r="E8" s="273">
        <v>9</v>
      </c>
      <c r="F8" s="272">
        <v>1.35</v>
      </c>
      <c r="G8" s="273">
        <v>52</v>
      </c>
      <c r="H8" s="272">
        <v>19.48</v>
      </c>
      <c r="I8" s="273">
        <v>232</v>
      </c>
      <c r="J8" s="272">
        <v>5.7</v>
      </c>
      <c r="K8" s="273">
        <v>60</v>
      </c>
      <c r="L8" s="272">
        <v>3.52</v>
      </c>
      <c r="M8" s="273">
        <v>20</v>
      </c>
      <c r="N8" s="272">
        <v>113</v>
      </c>
      <c r="O8" s="273">
        <v>234</v>
      </c>
      <c r="P8" s="278" t="s">
        <v>283</v>
      </c>
      <c r="Q8" s="272" t="s">
        <v>214</v>
      </c>
      <c r="R8" s="272" t="s">
        <v>214</v>
      </c>
      <c r="S8" s="272" t="s">
        <v>214</v>
      </c>
      <c r="T8" s="272" t="s">
        <v>214</v>
      </c>
      <c r="U8" s="272" t="s">
        <v>214</v>
      </c>
      <c r="V8" s="272" t="s">
        <v>214</v>
      </c>
      <c r="W8" s="272" t="s">
        <v>214</v>
      </c>
      <c r="X8" s="272" t="s">
        <v>214</v>
      </c>
      <c r="Y8" s="272" t="s">
        <v>214</v>
      </c>
      <c r="Z8" s="272" t="s">
        <v>214</v>
      </c>
      <c r="AA8" s="272" t="s">
        <v>214</v>
      </c>
      <c r="AB8" s="272" t="s">
        <v>214</v>
      </c>
      <c r="AC8" s="272" t="s">
        <v>214</v>
      </c>
      <c r="AD8" s="272" t="s">
        <v>214</v>
      </c>
      <c r="AE8" s="278" t="s">
        <v>283</v>
      </c>
      <c r="AF8" s="272" t="s">
        <v>214</v>
      </c>
      <c r="AG8" s="272" t="s">
        <v>214</v>
      </c>
      <c r="AH8" s="272" t="s">
        <v>214</v>
      </c>
      <c r="AI8" s="272" t="s">
        <v>214</v>
      </c>
      <c r="AJ8" s="272" t="s">
        <v>214</v>
      </c>
      <c r="AK8" s="272" t="s">
        <v>214</v>
      </c>
      <c r="AL8" s="272" t="s">
        <v>214</v>
      </c>
      <c r="AM8" s="272" t="s">
        <v>214</v>
      </c>
      <c r="AN8" s="272" t="s">
        <v>214</v>
      </c>
      <c r="AO8" s="272" t="s">
        <v>214</v>
      </c>
      <c r="AP8" s="272" t="s">
        <v>214</v>
      </c>
      <c r="AQ8" s="272" t="s">
        <v>214</v>
      </c>
      <c r="AR8" s="272" t="s">
        <v>214</v>
      </c>
      <c r="AS8" s="272" t="s">
        <v>214</v>
      </c>
    </row>
    <row r="9" spans="1:45" ht="30" customHeight="1">
      <c r="A9" s="102" t="s">
        <v>173</v>
      </c>
      <c r="B9" s="272">
        <v>133.79</v>
      </c>
      <c r="C9" s="279">
        <v>479</v>
      </c>
      <c r="D9" s="272">
        <v>0.82</v>
      </c>
      <c r="E9" s="273">
        <v>20</v>
      </c>
      <c r="F9" s="272">
        <v>0.9</v>
      </c>
      <c r="G9" s="273">
        <v>37</v>
      </c>
      <c r="H9" s="272">
        <v>15.8</v>
      </c>
      <c r="I9" s="273">
        <v>159</v>
      </c>
      <c r="J9" s="272">
        <v>3.27</v>
      </c>
      <c r="K9" s="273">
        <v>37</v>
      </c>
      <c r="L9" s="272">
        <v>0</v>
      </c>
      <c r="M9" s="273">
        <v>0</v>
      </c>
      <c r="N9" s="272">
        <v>113</v>
      </c>
      <c r="O9" s="273">
        <v>226</v>
      </c>
      <c r="P9" s="278" t="s">
        <v>284</v>
      </c>
      <c r="Q9" s="272" t="s">
        <v>214</v>
      </c>
      <c r="R9" s="272" t="s">
        <v>214</v>
      </c>
      <c r="S9" s="272" t="s">
        <v>214</v>
      </c>
      <c r="T9" s="272" t="s">
        <v>214</v>
      </c>
      <c r="U9" s="272" t="s">
        <v>214</v>
      </c>
      <c r="V9" s="272" t="s">
        <v>214</v>
      </c>
      <c r="W9" s="272" t="s">
        <v>214</v>
      </c>
      <c r="X9" s="272" t="s">
        <v>214</v>
      </c>
      <c r="Y9" s="272" t="s">
        <v>214</v>
      </c>
      <c r="Z9" s="272" t="s">
        <v>214</v>
      </c>
      <c r="AA9" s="272" t="s">
        <v>214</v>
      </c>
      <c r="AB9" s="272" t="s">
        <v>214</v>
      </c>
      <c r="AC9" s="272" t="s">
        <v>214</v>
      </c>
      <c r="AD9" s="272" t="s">
        <v>214</v>
      </c>
      <c r="AE9" s="278" t="s">
        <v>284</v>
      </c>
      <c r="AF9" s="272" t="s">
        <v>214</v>
      </c>
      <c r="AG9" s="272" t="s">
        <v>214</v>
      </c>
      <c r="AH9" s="272" t="s">
        <v>214</v>
      </c>
      <c r="AI9" s="272" t="s">
        <v>214</v>
      </c>
      <c r="AJ9" s="272" t="s">
        <v>214</v>
      </c>
      <c r="AK9" s="272" t="s">
        <v>214</v>
      </c>
      <c r="AL9" s="272" t="s">
        <v>214</v>
      </c>
      <c r="AM9" s="272" t="s">
        <v>214</v>
      </c>
      <c r="AN9" s="272" t="s">
        <v>214</v>
      </c>
      <c r="AO9" s="272" t="s">
        <v>214</v>
      </c>
      <c r="AP9" s="272" t="s">
        <v>214</v>
      </c>
      <c r="AQ9" s="272" t="s">
        <v>214</v>
      </c>
      <c r="AR9" s="272" t="s">
        <v>214</v>
      </c>
      <c r="AS9" s="272" t="s">
        <v>214</v>
      </c>
    </row>
    <row r="10" spans="1:45" ht="30" customHeight="1">
      <c r="A10" s="102" t="s">
        <v>193</v>
      </c>
      <c r="B10" s="272">
        <v>368.27</v>
      </c>
      <c r="C10" s="279">
        <v>776</v>
      </c>
      <c r="D10" s="272">
        <v>1.1200000000000001</v>
      </c>
      <c r="E10" s="273">
        <v>25</v>
      </c>
      <c r="F10" s="272">
        <v>0.9</v>
      </c>
      <c r="G10" s="273">
        <v>31</v>
      </c>
      <c r="H10" s="272">
        <v>15.2</v>
      </c>
      <c r="I10" s="273">
        <v>140</v>
      </c>
      <c r="J10" s="272">
        <v>16.12</v>
      </c>
      <c r="K10" s="273">
        <v>52</v>
      </c>
      <c r="L10" s="272">
        <v>3.5</v>
      </c>
      <c r="M10" s="273">
        <v>20</v>
      </c>
      <c r="N10" s="272">
        <v>331.43</v>
      </c>
      <c r="O10" s="273">
        <v>508</v>
      </c>
      <c r="P10" s="278" t="s">
        <v>285</v>
      </c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78" t="s">
        <v>285</v>
      </c>
      <c r="AF10" s="274" t="s">
        <v>214</v>
      </c>
      <c r="AG10" s="272" t="s">
        <v>214</v>
      </c>
      <c r="AH10" s="272" t="s">
        <v>214</v>
      </c>
      <c r="AI10" s="272" t="s">
        <v>214</v>
      </c>
      <c r="AJ10" s="272" t="s">
        <v>214</v>
      </c>
      <c r="AK10" s="272" t="s">
        <v>214</v>
      </c>
      <c r="AL10" s="272" t="s">
        <v>214</v>
      </c>
      <c r="AM10" s="272" t="s">
        <v>214</v>
      </c>
      <c r="AN10" s="272" t="s">
        <v>214</v>
      </c>
      <c r="AO10" s="272" t="s">
        <v>214</v>
      </c>
      <c r="AP10" s="272" t="s">
        <v>214</v>
      </c>
      <c r="AQ10" s="272" t="s">
        <v>214</v>
      </c>
      <c r="AR10" s="272" t="s">
        <v>214</v>
      </c>
      <c r="AS10" s="272" t="s">
        <v>214</v>
      </c>
    </row>
    <row r="11" spans="1:45" ht="30" customHeight="1">
      <c r="A11" s="101" t="s">
        <v>202</v>
      </c>
      <c r="B11" s="272">
        <v>486.93</v>
      </c>
      <c r="C11" s="273">
        <v>3459</v>
      </c>
      <c r="D11" s="272">
        <v>5.12</v>
      </c>
      <c r="E11" s="273">
        <v>115</v>
      </c>
      <c r="F11" s="272">
        <v>0.9</v>
      </c>
      <c r="G11" s="273">
        <v>31</v>
      </c>
      <c r="H11" s="272">
        <v>15.2</v>
      </c>
      <c r="I11" s="273">
        <v>139</v>
      </c>
      <c r="J11" s="272">
        <v>16.12</v>
      </c>
      <c r="K11" s="273">
        <v>167</v>
      </c>
      <c r="L11" s="272">
        <v>3.5</v>
      </c>
      <c r="M11" s="273">
        <v>21</v>
      </c>
      <c r="N11" s="272">
        <v>220</v>
      </c>
      <c r="O11" s="273">
        <v>1045</v>
      </c>
      <c r="P11" s="278" t="s">
        <v>286</v>
      </c>
      <c r="Q11" s="272" t="s">
        <v>214</v>
      </c>
      <c r="R11" s="272" t="s">
        <v>214</v>
      </c>
      <c r="S11" s="272" t="s">
        <v>214</v>
      </c>
      <c r="T11" s="272" t="s">
        <v>214</v>
      </c>
      <c r="U11" s="272" t="s">
        <v>214</v>
      </c>
      <c r="V11" s="272" t="s">
        <v>214</v>
      </c>
      <c r="W11" s="272" t="s">
        <v>214</v>
      </c>
      <c r="X11" s="272" t="s">
        <v>214</v>
      </c>
      <c r="Y11" s="272" t="s">
        <v>214</v>
      </c>
      <c r="Z11" s="272" t="s">
        <v>214</v>
      </c>
      <c r="AA11" s="272" t="s">
        <v>214</v>
      </c>
      <c r="AB11" s="272" t="s">
        <v>214</v>
      </c>
      <c r="AC11" s="272" t="s">
        <v>214</v>
      </c>
      <c r="AD11" s="272" t="s">
        <v>214</v>
      </c>
      <c r="AE11" s="278" t="s">
        <v>286</v>
      </c>
      <c r="AF11" s="272" t="s">
        <v>214</v>
      </c>
      <c r="AG11" s="272" t="s">
        <v>214</v>
      </c>
      <c r="AH11" s="272" t="s">
        <v>214</v>
      </c>
      <c r="AI11" s="272" t="s">
        <v>214</v>
      </c>
      <c r="AJ11" s="272" t="s">
        <v>214</v>
      </c>
      <c r="AK11" s="272" t="s">
        <v>214</v>
      </c>
      <c r="AL11" s="272" t="s">
        <v>214</v>
      </c>
      <c r="AM11" s="272" t="s">
        <v>214</v>
      </c>
      <c r="AN11" s="272" t="s">
        <v>214</v>
      </c>
      <c r="AO11" s="272" t="s">
        <v>214</v>
      </c>
      <c r="AP11" s="272" t="s">
        <v>214</v>
      </c>
      <c r="AQ11" s="272" t="s">
        <v>214</v>
      </c>
      <c r="AR11" s="272" t="s">
        <v>214</v>
      </c>
      <c r="AS11" s="272" t="s">
        <v>214</v>
      </c>
    </row>
    <row r="12" spans="1:45" ht="30" customHeight="1">
      <c r="A12" s="101" t="s">
        <v>209</v>
      </c>
      <c r="B12" s="272">
        <f>D12+F12+H12+J12+L12+N12+Q12+S12+U12+W12+Y12+AA12+AC12+AF12+AH12+AJ12+AL12+AN12+AP12+AR12</f>
        <v>557.86999999999989</v>
      </c>
      <c r="C12" s="272">
        <f>E12+G12+I12+K12+M12+O12+R12+T12+V12+X12+Z12+AB12+AD12+AG12+AI12+AK12+AM12+AO12+AQ12+AS12</f>
        <v>3637</v>
      </c>
      <c r="D12" s="272">
        <v>2.1800000000000002</v>
      </c>
      <c r="E12" s="273">
        <v>43</v>
      </c>
      <c r="F12" s="272">
        <v>0.5</v>
      </c>
      <c r="G12" s="273">
        <v>19</v>
      </c>
      <c r="H12" s="272">
        <v>10.4</v>
      </c>
      <c r="I12" s="273">
        <v>134</v>
      </c>
      <c r="J12" s="272">
        <v>3.37</v>
      </c>
      <c r="K12" s="273">
        <v>38</v>
      </c>
      <c r="L12" s="272">
        <v>0</v>
      </c>
      <c r="M12" s="273">
        <v>0</v>
      </c>
      <c r="N12" s="272">
        <v>315.18</v>
      </c>
      <c r="O12" s="273">
        <v>1668</v>
      </c>
      <c r="P12" s="278" t="s">
        <v>287</v>
      </c>
      <c r="Q12" s="272">
        <v>78.569999999999993</v>
      </c>
      <c r="R12" s="272">
        <v>283</v>
      </c>
      <c r="S12" s="272">
        <v>1</v>
      </c>
      <c r="T12" s="273">
        <v>8</v>
      </c>
      <c r="U12" s="272">
        <v>61.22</v>
      </c>
      <c r="V12" s="273">
        <v>509</v>
      </c>
      <c r="W12" s="272">
        <v>0</v>
      </c>
      <c r="X12" s="273">
        <v>0</v>
      </c>
      <c r="Y12" s="272">
        <v>1.3</v>
      </c>
      <c r="Z12" s="273">
        <v>8</v>
      </c>
      <c r="AA12" s="272">
        <v>8.8699999999999992</v>
      </c>
      <c r="AB12" s="273">
        <v>47</v>
      </c>
      <c r="AC12" s="272">
        <v>0.15</v>
      </c>
      <c r="AD12" s="273">
        <v>1</v>
      </c>
      <c r="AE12" s="278" t="s">
        <v>287</v>
      </c>
      <c r="AF12" s="272">
        <v>2.1800000000000002</v>
      </c>
      <c r="AG12" s="272">
        <v>16</v>
      </c>
      <c r="AH12" s="272">
        <v>3</v>
      </c>
      <c r="AI12" s="273">
        <v>36</v>
      </c>
      <c r="AJ12" s="272">
        <v>0</v>
      </c>
      <c r="AK12" s="273">
        <v>0</v>
      </c>
      <c r="AL12" s="272">
        <v>2.2000000000000002</v>
      </c>
      <c r="AM12" s="273">
        <v>20</v>
      </c>
      <c r="AN12" s="272">
        <v>2.4500000000000002</v>
      </c>
      <c r="AO12" s="273">
        <v>20</v>
      </c>
      <c r="AP12" s="272">
        <v>0.31</v>
      </c>
      <c r="AQ12" s="273">
        <v>2</v>
      </c>
      <c r="AR12" s="272">
        <v>64.989999999999995</v>
      </c>
      <c r="AS12" s="273">
        <v>785</v>
      </c>
    </row>
    <row r="13" spans="1:45" ht="30" customHeight="1">
      <c r="A13" s="101" t="s">
        <v>278</v>
      </c>
      <c r="B13" s="275">
        <f>D13+F13+H13+J13+L13+N13+Q13+S13+U13+Y13+AA13+AC13+AF13+AH13+AL13+AN13+AP13+AR13</f>
        <v>543.51</v>
      </c>
      <c r="C13" s="272">
        <f>E13+G13+I13+K13+M13+O13+R13+T13+V13+Z13+AB13+AD13+AG13+AI13+AM13+AO13+AQ13+AS13</f>
        <v>5099</v>
      </c>
      <c r="D13" s="272">
        <v>3.73</v>
      </c>
      <c r="E13" s="273">
        <v>85</v>
      </c>
      <c r="F13" s="272">
        <v>12.4</v>
      </c>
      <c r="G13" s="273">
        <v>476</v>
      </c>
      <c r="H13" s="272">
        <v>10.76</v>
      </c>
      <c r="I13" s="273">
        <v>139</v>
      </c>
      <c r="J13" s="272">
        <v>2.4700000000000002</v>
      </c>
      <c r="K13" s="273">
        <v>26</v>
      </c>
      <c r="L13" s="272">
        <v>0.15</v>
      </c>
      <c r="M13" s="273">
        <v>2</v>
      </c>
      <c r="N13" s="272">
        <v>309.48</v>
      </c>
      <c r="O13" s="273">
        <v>2790</v>
      </c>
      <c r="P13" s="278" t="s">
        <v>288</v>
      </c>
      <c r="Q13" s="272">
        <v>70.739999999999995</v>
      </c>
      <c r="R13" s="272">
        <v>255</v>
      </c>
      <c r="S13" s="272">
        <v>1</v>
      </c>
      <c r="T13" s="272">
        <v>8</v>
      </c>
      <c r="U13" s="272">
        <v>61.31</v>
      </c>
      <c r="V13" s="272">
        <v>510</v>
      </c>
      <c r="W13" s="272" t="s">
        <v>214</v>
      </c>
      <c r="X13" s="272" t="s">
        <v>214</v>
      </c>
      <c r="Y13" s="272">
        <v>1.3</v>
      </c>
      <c r="Z13" s="272">
        <v>8</v>
      </c>
      <c r="AA13" s="272">
        <v>11.03</v>
      </c>
      <c r="AB13" s="272">
        <v>61</v>
      </c>
      <c r="AC13" s="272">
        <v>0.1</v>
      </c>
      <c r="AD13" s="272">
        <v>1</v>
      </c>
      <c r="AE13" s="278" t="s">
        <v>288</v>
      </c>
      <c r="AF13" s="272">
        <v>1.98</v>
      </c>
      <c r="AG13" s="272">
        <v>16</v>
      </c>
      <c r="AH13" s="272">
        <v>2.5</v>
      </c>
      <c r="AI13" s="272">
        <v>30</v>
      </c>
      <c r="AJ13" s="272" t="s">
        <v>214</v>
      </c>
      <c r="AK13" s="272" t="s">
        <v>214</v>
      </c>
      <c r="AL13" s="272">
        <v>2</v>
      </c>
      <c r="AM13" s="272">
        <v>18</v>
      </c>
      <c r="AN13" s="272">
        <v>1.65</v>
      </c>
      <c r="AO13" s="272">
        <v>15</v>
      </c>
      <c r="AP13" s="272">
        <v>0.31</v>
      </c>
      <c r="AQ13" s="272">
        <v>2</v>
      </c>
      <c r="AR13" s="272">
        <v>50.6</v>
      </c>
      <c r="AS13" s="272">
        <v>657</v>
      </c>
    </row>
    <row r="14" spans="1:45" ht="30" customHeight="1">
      <c r="A14" s="101" t="s">
        <v>354</v>
      </c>
      <c r="B14" s="275">
        <f>D14+F14+H14+J14+L14+N14+Q14+S14+U14+Y14+AA14+AC14+AF14+AH14+AL14+AN14+AP14+AR14</f>
        <v>377.57</v>
      </c>
      <c r="C14" s="272">
        <f>E14+G14+I14+K14+M14+O14+R14+T14+V14+Z14+AB14+AD14+AG14+AI14+AM14+AO14+AQ14+AS14</f>
        <v>3097</v>
      </c>
      <c r="D14" s="272">
        <v>3.48</v>
      </c>
      <c r="E14" s="273">
        <v>74</v>
      </c>
      <c r="F14" s="272">
        <v>0</v>
      </c>
      <c r="G14" s="273">
        <v>0</v>
      </c>
      <c r="H14" s="272">
        <v>8.82</v>
      </c>
      <c r="I14" s="273">
        <v>114</v>
      </c>
      <c r="J14" s="272">
        <v>1.87</v>
      </c>
      <c r="K14" s="273">
        <v>19</v>
      </c>
      <c r="L14" s="272">
        <v>0.15</v>
      </c>
      <c r="M14" s="273">
        <v>2</v>
      </c>
      <c r="N14" s="272">
        <v>161.66999999999999</v>
      </c>
      <c r="O14" s="273">
        <v>1458</v>
      </c>
      <c r="P14" s="278" t="s">
        <v>390</v>
      </c>
      <c r="Q14" s="272">
        <v>73.94</v>
      </c>
      <c r="R14" s="272">
        <v>266</v>
      </c>
      <c r="S14" s="272">
        <v>0.7</v>
      </c>
      <c r="T14" s="272">
        <v>5</v>
      </c>
      <c r="U14" s="272">
        <v>55.21</v>
      </c>
      <c r="V14" s="272">
        <v>459</v>
      </c>
      <c r="W14" s="272" t="s">
        <v>214</v>
      </c>
      <c r="X14" s="272" t="s">
        <v>214</v>
      </c>
      <c r="Y14" s="272">
        <v>1.3</v>
      </c>
      <c r="Z14" s="272">
        <v>8</v>
      </c>
      <c r="AA14" s="272">
        <v>11.03</v>
      </c>
      <c r="AB14" s="272">
        <v>61</v>
      </c>
      <c r="AC14" s="272">
        <v>0.1</v>
      </c>
      <c r="AD14" s="272">
        <v>1</v>
      </c>
      <c r="AE14" s="278" t="s">
        <v>390</v>
      </c>
      <c r="AF14" s="272">
        <v>1.99</v>
      </c>
      <c r="AG14" s="272">
        <v>16</v>
      </c>
      <c r="AH14" s="272">
        <v>2.5</v>
      </c>
      <c r="AI14" s="272">
        <v>30</v>
      </c>
      <c r="AJ14" s="272" t="s">
        <v>214</v>
      </c>
      <c r="AK14" s="272" t="s">
        <v>214</v>
      </c>
      <c r="AL14" s="272">
        <v>2</v>
      </c>
      <c r="AM14" s="272">
        <v>18</v>
      </c>
      <c r="AN14" s="272">
        <v>1.65</v>
      </c>
      <c r="AO14" s="272">
        <v>15</v>
      </c>
      <c r="AP14" s="272">
        <v>0.3</v>
      </c>
      <c r="AQ14" s="272">
        <v>2</v>
      </c>
      <c r="AR14" s="272">
        <v>50.86</v>
      </c>
      <c r="AS14" s="272">
        <v>549</v>
      </c>
    </row>
    <row r="15" spans="1:45" ht="30" customHeight="1">
      <c r="A15" s="101" t="s">
        <v>346</v>
      </c>
      <c r="B15" s="275">
        <f>D15+F15+AR15</f>
        <v>363</v>
      </c>
      <c r="C15" s="275">
        <f>E15+G15+AS15</f>
        <v>3119</v>
      </c>
      <c r="D15" s="272">
        <v>3.77</v>
      </c>
      <c r="E15" s="273">
        <v>80</v>
      </c>
      <c r="F15" s="272">
        <v>7.94</v>
      </c>
      <c r="G15" s="273">
        <v>254</v>
      </c>
      <c r="H15" s="272" t="s">
        <v>214</v>
      </c>
      <c r="I15" s="272" t="s">
        <v>214</v>
      </c>
      <c r="J15" s="272" t="s">
        <v>214</v>
      </c>
      <c r="K15" s="272" t="s">
        <v>214</v>
      </c>
      <c r="L15" s="272" t="s">
        <v>214</v>
      </c>
      <c r="M15" s="272" t="s">
        <v>214</v>
      </c>
      <c r="N15" s="272" t="s">
        <v>214</v>
      </c>
      <c r="O15" s="272" t="s">
        <v>214</v>
      </c>
      <c r="P15" s="278" t="s">
        <v>307</v>
      </c>
      <c r="Q15" s="272" t="s">
        <v>214</v>
      </c>
      <c r="R15" s="272" t="s">
        <v>214</v>
      </c>
      <c r="S15" s="272" t="s">
        <v>214</v>
      </c>
      <c r="T15" s="272" t="s">
        <v>214</v>
      </c>
      <c r="U15" s="272" t="s">
        <v>214</v>
      </c>
      <c r="V15" s="272" t="s">
        <v>214</v>
      </c>
      <c r="W15" s="272" t="s">
        <v>214</v>
      </c>
      <c r="X15" s="272" t="s">
        <v>214</v>
      </c>
      <c r="Y15" s="272" t="s">
        <v>214</v>
      </c>
      <c r="Z15" s="272" t="s">
        <v>214</v>
      </c>
      <c r="AA15" s="272" t="s">
        <v>214</v>
      </c>
      <c r="AB15" s="272" t="s">
        <v>214</v>
      </c>
      <c r="AC15" s="272" t="s">
        <v>214</v>
      </c>
      <c r="AD15" s="272" t="s">
        <v>214</v>
      </c>
      <c r="AE15" s="278" t="s">
        <v>307</v>
      </c>
      <c r="AF15" s="274" t="s">
        <v>214</v>
      </c>
      <c r="AG15" s="272" t="s">
        <v>214</v>
      </c>
      <c r="AH15" s="272" t="s">
        <v>214</v>
      </c>
      <c r="AI15" s="272" t="s">
        <v>214</v>
      </c>
      <c r="AJ15" s="272" t="s">
        <v>214</v>
      </c>
      <c r="AK15" s="272" t="s">
        <v>214</v>
      </c>
      <c r="AL15" s="276" t="s">
        <v>214</v>
      </c>
      <c r="AM15" s="272" t="s">
        <v>214</v>
      </c>
      <c r="AN15" s="272" t="s">
        <v>214</v>
      </c>
      <c r="AO15" s="272" t="s">
        <v>214</v>
      </c>
      <c r="AP15" s="272" t="s">
        <v>214</v>
      </c>
      <c r="AQ15" s="272" t="s">
        <v>214</v>
      </c>
      <c r="AR15" s="272">
        <v>351.29</v>
      </c>
      <c r="AS15" s="272">
        <v>2785</v>
      </c>
    </row>
    <row r="16" spans="1:45" ht="30" customHeight="1">
      <c r="A16" s="101" t="s">
        <v>347</v>
      </c>
      <c r="B16" s="276">
        <v>389.26</v>
      </c>
      <c r="C16" s="277">
        <v>3481.36</v>
      </c>
      <c r="D16" s="272">
        <v>7.62</v>
      </c>
      <c r="E16" s="277">
        <v>161.52000000000001</v>
      </c>
      <c r="F16" s="272">
        <v>5.88</v>
      </c>
      <c r="G16" s="277">
        <v>188.16</v>
      </c>
      <c r="H16" s="272">
        <v>7.65</v>
      </c>
      <c r="I16" s="272">
        <v>98.69</v>
      </c>
      <c r="J16" s="272">
        <v>2.0699999999999998</v>
      </c>
      <c r="K16" s="272">
        <v>26.91</v>
      </c>
      <c r="L16" s="272">
        <v>0.45</v>
      </c>
      <c r="M16" s="277">
        <v>4.5999999999999996</v>
      </c>
      <c r="N16" s="272">
        <v>164.87</v>
      </c>
      <c r="O16" s="277">
        <v>1486.46</v>
      </c>
      <c r="P16" s="278" t="s">
        <v>391</v>
      </c>
      <c r="Q16" s="272">
        <v>70.39</v>
      </c>
      <c r="R16" s="272">
        <v>253.4</v>
      </c>
      <c r="S16" s="272">
        <v>0.7</v>
      </c>
      <c r="T16" s="272">
        <v>5.36</v>
      </c>
      <c r="U16" s="272">
        <v>55.21</v>
      </c>
      <c r="V16" s="272">
        <v>459.34</v>
      </c>
      <c r="W16" s="272">
        <v>0.1</v>
      </c>
      <c r="X16" s="272">
        <v>0.88</v>
      </c>
      <c r="Y16" s="272">
        <v>1.3</v>
      </c>
      <c r="Z16" s="272">
        <v>8.25</v>
      </c>
      <c r="AA16" s="272">
        <v>11.46</v>
      </c>
      <c r="AB16" s="272">
        <v>63.67</v>
      </c>
      <c r="AC16" s="272">
        <v>0.1</v>
      </c>
      <c r="AD16" s="272">
        <v>0.75</v>
      </c>
      <c r="AE16" s="278" t="s">
        <v>391</v>
      </c>
      <c r="AF16" s="272">
        <v>2.04</v>
      </c>
      <c r="AG16" s="272">
        <v>16.149999999999999</v>
      </c>
      <c r="AH16" s="272">
        <v>2.5</v>
      </c>
      <c r="AI16" s="272">
        <v>30</v>
      </c>
      <c r="AJ16" s="272">
        <v>0</v>
      </c>
      <c r="AK16" s="272">
        <v>0</v>
      </c>
      <c r="AL16" s="272">
        <v>0</v>
      </c>
      <c r="AM16" s="272">
        <v>0</v>
      </c>
      <c r="AN16" s="272">
        <v>0</v>
      </c>
      <c r="AO16" s="272">
        <v>0</v>
      </c>
      <c r="AP16" s="272">
        <v>0.3</v>
      </c>
      <c r="AQ16" s="272">
        <v>2.23</v>
      </c>
      <c r="AR16" s="272">
        <v>56.62</v>
      </c>
      <c r="AS16" s="272">
        <v>674.72</v>
      </c>
    </row>
    <row r="17" spans="1:45" ht="30" customHeight="1">
      <c r="A17" s="101" t="s">
        <v>351</v>
      </c>
      <c r="B17" s="276">
        <f>D17+F17+H17+J17+L17+N17+Q17+S17+U17+W17+Y17+AA17+AC17+AF17+AH17+AP17+AR17</f>
        <v>706.48</v>
      </c>
      <c r="C17" s="277">
        <f>E17+G17+I17+K17+M17+O17+R17+T17+V17+X17+Z17+AB17+AD17+AG17+AI17+AQ17+AS17</f>
        <v>5538.2965000000004</v>
      </c>
      <c r="D17" s="272">
        <v>8.34</v>
      </c>
      <c r="E17" s="277">
        <v>87.751999999999995</v>
      </c>
      <c r="F17" s="272">
        <v>7.26</v>
      </c>
      <c r="G17" s="277">
        <v>232.32</v>
      </c>
      <c r="H17" s="272">
        <v>7.83</v>
      </c>
      <c r="I17" s="272">
        <v>101.00700000000001</v>
      </c>
      <c r="J17" s="272">
        <v>0.35</v>
      </c>
      <c r="K17" s="272">
        <v>3.6339999999999999</v>
      </c>
      <c r="L17" s="272">
        <v>0.32</v>
      </c>
      <c r="M17" s="277">
        <v>3.2639999999999998</v>
      </c>
      <c r="N17" s="272">
        <v>183.07</v>
      </c>
      <c r="O17" s="277">
        <v>1470.2239999999999</v>
      </c>
      <c r="P17" s="278" t="s">
        <v>330</v>
      </c>
      <c r="Q17" s="272">
        <v>73.06</v>
      </c>
      <c r="R17" s="272">
        <v>262.94400000000002</v>
      </c>
      <c r="S17" s="272">
        <v>0.7</v>
      </c>
      <c r="T17" s="272">
        <v>5.3550000000000004</v>
      </c>
      <c r="U17" s="272">
        <v>55.21</v>
      </c>
      <c r="V17" s="272">
        <v>459.34</v>
      </c>
      <c r="W17" s="272">
        <v>0</v>
      </c>
      <c r="X17" s="272">
        <v>0</v>
      </c>
      <c r="Y17" s="272">
        <v>1.3</v>
      </c>
      <c r="Z17" s="272">
        <v>8.2530000000000001</v>
      </c>
      <c r="AA17" s="272">
        <v>9.3000000000000007</v>
      </c>
      <c r="AB17" s="272">
        <v>51.671999999999997</v>
      </c>
      <c r="AC17" s="272">
        <v>5.3</v>
      </c>
      <c r="AD17" s="272">
        <v>12.6</v>
      </c>
      <c r="AE17" s="278" t="s">
        <v>330</v>
      </c>
      <c r="AF17" s="272">
        <v>2.04</v>
      </c>
      <c r="AG17" s="272">
        <v>16.149000000000001</v>
      </c>
      <c r="AH17" s="272">
        <v>2.5</v>
      </c>
      <c r="AI17" s="272">
        <v>30</v>
      </c>
      <c r="AJ17" s="272">
        <v>0</v>
      </c>
      <c r="AK17" s="272">
        <v>0</v>
      </c>
      <c r="AL17" s="272">
        <v>0</v>
      </c>
      <c r="AM17" s="272">
        <v>0</v>
      </c>
      <c r="AN17" s="272">
        <v>0</v>
      </c>
      <c r="AO17" s="272">
        <v>0</v>
      </c>
      <c r="AP17" s="272">
        <v>0.3</v>
      </c>
      <c r="AQ17" s="272">
        <v>3.2639999999999998</v>
      </c>
      <c r="AR17" s="272">
        <v>349.6</v>
      </c>
      <c r="AS17" s="272">
        <v>2790.5184999999997</v>
      </c>
    </row>
    <row r="18" spans="1:45" ht="23.1" customHeight="1">
      <c r="A18" s="101" t="s">
        <v>348</v>
      </c>
      <c r="B18" s="276">
        <v>300.77</v>
      </c>
      <c r="C18" s="277">
        <v>1790.57</v>
      </c>
      <c r="D18" s="272">
        <v>4.74</v>
      </c>
      <c r="E18" s="273">
        <v>68.171999999999997</v>
      </c>
      <c r="F18" s="272">
        <v>5.0999999999999996</v>
      </c>
      <c r="G18" s="277">
        <v>146.88</v>
      </c>
      <c r="H18" s="272">
        <v>0</v>
      </c>
      <c r="I18" s="273">
        <v>0</v>
      </c>
      <c r="J18" s="272">
        <v>0.35</v>
      </c>
      <c r="K18" s="272">
        <v>1.8959999999999999</v>
      </c>
      <c r="L18" s="272">
        <v>0</v>
      </c>
      <c r="M18" s="273">
        <v>0</v>
      </c>
      <c r="N18" s="272">
        <v>169.47</v>
      </c>
      <c r="O18" s="277">
        <v>873.12</v>
      </c>
      <c r="P18" s="278" t="s">
        <v>389</v>
      </c>
      <c r="Q18" s="272">
        <v>72.02</v>
      </c>
      <c r="R18" s="272">
        <v>181.49039999999999</v>
      </c>
      <c r="S18" s="272">
        <v>0.3</v>
      </c>
      <c r="T18" s="272">
        <v>2.145</v>
      </c>
      <c r="U18" s="272">
        <v>0</v>
      </c>
      <c r="V18" s="273">
        <v>0</v>
      </c>
      <c r="W18" s="272">
        <v>34.57</v>
      </c>
      <c r="X18" s="272">
        <v>377</v>
      </c>
      <c r="Y18" s="272">
        <v>0</v>
      </c>
      <c r="Z18" s="273">
        <v>0</v>
      </c>
      <c r="AA18" s="272">
        <v>0</v>
      </c>
      <c r="AB18" s="273">
        <v>0</v>
      </c>
      <c r="AC18" s="272">
        <v>8.4</v>
      </c>
      <c r="AD18" s="272">
        <v>50.4</v>
      </c>
      <c r="AE18" s="278" t="s">
        <v>389</v>
      </c>
      <c r="AF18" s="272">
        <v>0</v>
      </c>
      <c r="AG18" s="273">
        <v>0</v>
      </c>
      <c r="AH18" s="272">
        <v>0</v>
      </c>
      <c r="AI18" s="273">
        <v>0</v>
      </c>
      <c r="AJ18" s="280">
        <v>0</v>
      </c>
      <c r="AK18" s="280">
        <v>0</v>
      </c>
      <c r="AL18" s="280">
        <v>0</v>
      </c>
      <c r="AM18" s="280">
        <v>0</v>
      </c>
      <c r="AN18" s="280">
        <v>0</v>
      </c>
      <c r="AO18" s="280">
        <v>0</v>
      </c>
      <c r="AP18" s="280">
        <v>0</v>
      </c>
      <c r="AQ18" s="280">
        <v>0</v>
      </c>
      <c r="AR18" s="272">
        <v>5.82</v>
      </c>
      <c r="AS18" s="272">
        <v>89.63</v>
      </c>
    </row>
    <row r="19" spans="1:45" ht="30" customHeight="1">
      <c r="A19" s="101" t="s">
        <v>355</v>
      </c>
      <c r="B19" s="276">
        <f>D19+F19+J19+N19+Q19+S19+W19+AC19+AR19</f>
        <v>300.35000000000002</v>
      </c>
      <c r="C19" s="277">
        <f>E19+G19+K19+O19+R19+T19+X19+AD19+AS19</f>
        <v>1432.3953999999999</v>
      </c>
      <c r="D19" s="272">
        <v>12.35</v>
      </c>
      <c r="E19" s="273">
        <v>177.631</v>
      </c>
      <c r="F19" s="272">
        <v>0.6</v>
      </c>
      <c r="G19" s="277">
        <v>17</v>
      </c>
      <c r="H19" s="272">
        <v>0</v>
      </c>
      <c r="I19" s="272">
        <v>0</v>
      </c>
      <c r="J19" s="272">
        <v>3.17</v>
      </c>
      <c r="K19" s="272">
        <v>38.04</v>
      </c>
      <c r="L19" s="272">
        <v>0</v>
      </c>
      <c r="M19" s="272">
        <v>0</v>
      </c>
      <c r="N19" s="272">
        <v>164.17</v>
      </c>
      <c r="O19" s="277">
        <v>528.62</v>
      </c>
      <c r="P19" s="278" t="s">
        <v>392</v>
      </c>
      <c r="Q19" s="272">
        <v>72.02</v>
      </c>
      <c r="R19" s="272">
        <v>181.49039999999999</v>
      </c>
      <c r="S19" s="272">
        <v>0.4</v>
      </c>
      <c r="T19" s="272">
        <v>2.871</v>
      </c>
      <c r="U19" s="272">
        <v>0</v>
      </c>
      <c r="V19" s="272">
        <v>0</v>
      </c>
      <c r="W19" s="272">
        <v>33.22</v>
      </c>
      <c r="X19" s="272">
        <v>337.053</v>
      </c>
      <c r="Y19" s="272">
        <v>0</v>
      </c>
      <c r="Z19" s="272">
        <v>0</v>
      </c>
      <c r="AA19" s="272">
        <v>0</v>
      </c>
      <c r="AB19" s="272">
        <v>0</v>
      </c>
      <c r="AC19" s="272">
        <v>7.7</v>
      </c>
      <c r="AD19" s="272">
        <v>46.2</v>
      </c>
      <c r="AE19" s="278" t="s">
        <v>392</v>
      </c>
      <c r="AF19" s="272">
        <v>0</v>
      </c>
      <c r="AG19" s="272">
        <v>0</v>
      </c>
      <c r="AH19" s="272">
        <v>0</v>
      </c>
      <c r="AI19" s="272">
        <v>0</v>
      </c>
      <c r="AJ19" s="272">
        <v>0</v>
      </c>
      <c r="AK19" s="272">
        <v>0</v>
      </c>
      <c r="AL19" s="272">
        <v>0</v>
      </c>
      <c r="AM19" s="272">
        <v>0</v>
      </c>
      <c r="AN19" s="272">
        <v>0</v>
      </c>
      <c r="AO19" s="272">
        <v>0</v>
      </c>
      <c r="AP19" s="272">
        <v>0</v>
      </c>
      <c r="AQ19" s="272">
        <v>0</v>
      </c>
      <c r="AR19" s="272">
        <v>6.72</v>
      </c>
      <c r="AS19" s="272">
        <v>103.49</v>
      </c>
    </row>
    <row r="20" spans="1:45" ht="27.75" customHeight="1">
      <c r="A20" s="101" t="s">
        <v>380</v>
      </c>
      <c r="B20" s="280">
        <f>D20+F20+H20+J20+L20+N20+Q20+S20+U20+W20+Y20+AA20+AC20+AF20+AH20+AJ20+AL20+AN20+AP20+AR20</f>
        <v>323.87</v>
      </c>
      <c r="C20" s="280">
        <f>E20+G20+I20+K20+M20+O20+R20+T20+V20+X20+Z20+AB20+AD20+AG20+AI20+AK20+AM20+AO20+AQ20+AS20</f>
        <v>1195.4188999999999</v>
      </c>
      <c r="D20" s="198">
        <v>8.35</v>
      </c>
      <c r="E20" s="199">
        <v>120.099</v>
      </c>
      <c r="F20" s="198">
        <v>0.6</v>
      </c>
      <c r="G20" s="199">
        <v>17.28</v>
      </c>
      <c r="H20" s="272">
        <v>0</v>
      </c>
      <c r="I20" s="272">
        <v>0</v>
      </c>
      <c r="J20" s="198">
        <v>1.97</v>
      </c>
      <c r="K20" s="199">
        <v>23.64</v>
      </c>
      <c r="L20" s="272">
        <v>0</v>
      </c>
      <c r="M20" s="272">
        <v>0</v>
      </c>
      <c r="N20" s="198">
        <v>161.31</v>
      </c>
      <c r="O20" s="199">
        <v>519.41999999999996</v>
      </c>
      <c r="P20" s="278" t="s">
        <v>382</v>
      </c>
      <c r="Q20" s="198">
        <v>68.010000000000005</v>
      </c>
      <c r="R20" s="199">
        <v>171.3852</v>
      </c>
      <c r="S20" s="198">
        <v>0.4</v>
      </c>
      <c r="T20" s="199">
        <v>2.871</v>
      </c>
      <c r="U20" s="272">
        <v>0</v>
      </c>
      <c r="V20" s="272">
        <v>0</v>
      </c>
      <c r="W20" s="198">
        <v>69.910000000000011</v>
      </c>
      <c r="X20" s="199">
        <v>189.17370000000003</v>
      </c>
      <c r="Y20" s="272">
        <v>0</v>
      </c>
      <c r="Z20" s="272">
        <v>0</v>
      </c>
      <c r="AA20" s="272">
        <v>0</v>
      </c>
      <c r="AB20" s="272">
        <v>0</v>
      </c>
      <c r="AC20" s="198">
        <v>5.6999999999999993</v>
      </c>
      <c r="AD20" s="199">
        <v>34.200000000000003</v>
      </c>
      <c r="AE20" s="278" t="s">
        <v>382</v>
      </c>
      <c r="AF20" s="272">
        <v>0</v>
      </c>
      <c r="AG20" s="272">
        <v>0</v>
      </c>
      <c r="AH20" s="272">
        <v>0</v>
      </c>
      <c r="AI20" s="272">
        <v>0</v>
      </c>
      <c r="AJ20" s="272">
        <v>0</v>
      </c>
      <c r="AK20" s="272">
        <v>0</v>
      </c>
      <c r="AL20" s="272">
        <v>0</v>
      </c>
      <c r="AM20" s="272">
        <v>0</v>
      </c>
      <c r="AN20" s="272">
        <v>0</v>
      </c>
      <c r="AO20" s="272">
        <v>0</v>
      </c>
      <c r="AP20" s="272">
        <v>0</v>
      </c>
      <c r="AQ20" s="272">
        <v>0</v>
      </c>
      <c r="AR20" s="198">
        <v>7.62</v>
      </c>
      <c r="AS20" s="199">
        <v>117.35</v>
      </c>
    </row>
    <row r="21" spans="1:45" ht="27.75" customHeight="1">
      <c r="A21" s="101" t="s">
        <v>402</v>
      </c>
      <c r="B21" s="280">
        <f>D21+F21+H21+J21+L21+N21+Q21+S21+U21+W21+Y21+AA21+AC21+AF21+AH21+AJ21+AL21+AN21+AP21+AR21</f>
        <v>286.24</v>
      </c>
      <c r="C21" s="280">
        <f>E21+G21+I21+K21+M21+O21+R21+T21+V21+X21+Z21+AB21+AD21+AG21+AI21+AK21+AM21+AO21+AQ21+AS21</f>
        <v>1303.7950000000001</v>
      </c>
      <c r="D21" s="198">
        <v>13.92</v>
      </c>
      <c r="E21" s="199">
        <v>200.21299999999999</v>
      </c>
      <c r="F21" s="198">
        <v>0.3</v>
      </c>
      <c r="G21" s="199">
        <v>8.64</v>
      </c>
      <c r="H21" s="272">
        <v>0</v>
      </c>
      <c r="I21" s="272">
        <v>0</v>
      </c>
      <c r="J21" s="198">
        <v>1.97</v>
      </c>
      <c r="K21" s="199">
        <v>24</v>
      </c>
      <c r="L21" s="272">
        <v>0</v>
      </c>
      <c r="M21" s="272">
        <v>0</v>
      </c>
      <c r="N21" s="198">
        <v>156.91</v>
      </c>
      <c r="O21" s="199">
        <v>454.73399999999998</v>
      </c>
      <c r="P21" s="198" t="s">
        <v>403</v>
      </c>
      <c r="Q21" s="198">
        <v>66.73</v>
      </c>
      <c r="R21" s="199">
        <v>168.16</v>
      </c>
      <c r="S21" s="198">
        <v>0.4</v>
      </c>
      <c r="T21" s="199">
        <v>2.871</v>
      </c>
      <c r="U21" s="272">
        <v>0</v>
      </c>
      <c r="V21" s="272">
        <v>0</v>
      </c>
      <c r="W21" s="198">
        <v>31.59</v>
      </c>
      <c r="X21" s="199">
        <v>286.08699999999999</v>
      </c>
      <c r="Y21" s="272">
        <v>0</v>
      </c>
      <c r="Z21" s="272">
        <v>0</v>
      </c>
      <c r="AA21" s="272">
        <v>0</v>
      </c>
      <c r="AB21" s="272">
        <v>0</v>
      </c>
      <c r="AC21" s="198">
        <v>6.7</v>
      </c>
      <c r="AD21" s="199">
        <v>40.200000000000003</v>
      </c>
      <c r="AE21" s="278" t="s">
        <v>404</v>
      </c>
      <c r="AF21" s="272">
        <v>0</v>
      </c>
      <c r="AG21" s="272">
        <v>0</v>
      </c>
      <c r="AH21" s="272">
        <v>0</v>
      </c>
      <c r="AI21" s="272">
        <v>0</v>
      </c>
      <c r="AJ21" s="272">
        <v>0</v>
      </c>
      <c r="AK21" s="272">
        <v>0</v>
      </c>
      <c r="AL21" s="272">
        <v>0</v>
      </c>
      <c r="AM21" s="272">
        <v>0</v>
      </c>
      <c r="AN21" s="272">
        <v>0</v>
      </c>
      <c r="AO21" s="272">
        <v>0</v>
      </c>
      <c r="AP21" s="272">
        <v>0</v>
      </c>
      <c r="AQ21" s="272">
        <v>0</v>
      </c>
      <c r="AR21" s="198">
        <v>7.72</v>
      </c>
      <c r="AS21" s="199">
        <v>118.89</v>
      </c>
    </row>
    <row r="22" spans="1:45" ht="15.75">
      <c r="A22" s="283" t="s">
        <v>321</v>
      </c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1" t="s">
        <v>393</v>
      </c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  <c r="AB22" s="280"/>
      <c r="AC22" s="280"/>
      <c r="AD22" s="280"/>
      <c r="AE22" s="281" t="s">
        <v>393</v>
      </c>
      <c r="AF22" s="280"/>
      <c r="AG22" s="280"/>
      <c r="AH22" s="280"/>
      <c r="AI22" s="280"/>
      <c r="AJ22" s="280"/>
      <c r="AK22" s="280"/>
      <c r="AL22" s="280"/>
      <c r="AM22" s="280"/>
      <c r="AN22" s="280"/>
      <c r="AO22" s="280"/>
      <c r="AP22" s="280"/>
      <c r="AQ22" s="280"/>
      <c r="AR22" s="280"/>
      <c r="AS22" s="280"/>
    </row>
    <row r="23" spans="1:45" ht="15.75">
      <c r="A23" s="284" t="s">
        <v>24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2" t="s">
        <v>394</v>
      </c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2" t="s">
        <v>394</v>
      </c>
      <c r="AF23" s="280"/>
      <c r="AG23" s="280"/>
      <c r="AH23" s="280"/>
      <c r="AI23" s="280"/>
      <c r="AJ23" s="280"/>
      <c r="AK23" s="280"/>
      <c r="AL23" s="280"/>
      <c r="AM23" s="280"/>
      <c r="AN23" s="280"/>
      <c r="AO23" s="280"/>
      <c r="AP23" s="280"/>
      <c r="AQ23" s="280"/>
      <c r="AR23" s="280"/>
      <c r="AS23" s="280"/>
    </row>
  </sheetData>
  <mergeCells count="32">
    <mergeCell ref="B5:C5"/>
    <mergeCell ref="D5:E5"/>
    <mergeCell ref="F5:G5"/>
    <mergeCell ref="X2:AD2"/>
    <mergeCell ref="R3:T3"/>
    <mergeCell ref="Y3:AA3"/>
    <mergeCell ref="J5:K5"/>
    <mergeCell ref="L5:M5"/>
    <mergeCell ref="N5:O5"/>
    <mergeCell ref="A2:H2"/>
    <mergeCell ref="I2:O2"/>
    <mergeCell ref="C3:E3"/>
    <mergeCell ref="J3:L3"/>
    <mergeCell ref="P2:W2"/>
    <mergeCell ref="Y5:Z5"/>
    <mergeCell ref="AA5:AB5"/>
    <mergeCell ref="AC5:AD5"/>
    <mergeCell ref="Q5:R5"/>
    <mergeCell ref="S5:T5"/>
    <mergeCell ref="U5:V5"/>
    <mergeCell ref="W5:X5"/>
    <mergeCell ref="AL5:AM5"/>
    <mergeCell ref="AE2:AL2"/>
    <mergeCell ref="AM2:AS2"/>
    <mergeCell ref="AG3:AI3"/>
    <mergeCell ref="AN3:AP3"/>
    <mergeCell ref="AN5:AO5"/>
    <mergeCell ref="AP5:AQ5"/>
    <mergeCell ref="AR5:AS5"/>
    <mergeCell ref="AF5:AG5"/>
    <mergeCell ref="AH5:AI5"/>
    <mergeCell ref="AJ5:AK5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4"/>
  <sheetViews>
    <sheetView view="pageBreakPreview" zoomScaleNormal="100" zoomScaleSheetLayoutView="100" workbookViewId="0">
      <pane xSplit="6" ySplit="7" topLeftCell="G17" activePane="bottomRight" state="frozen"/>
      <selection pane="topRight" activeCell="G1" sqref="G1"/>
      <selection pane="bottomLeft" activeCell="A8" sqref="A8"/>
      <selection pane="bottomRight" activeCell="A20" sqref="A20"/>
    </sheetView>
  </sheetViews>
  <sheetFormatPr defaultColWidth="9" defaultRowHeight="16.5"/>
  <cols>
    <col min="1" max="1" width="10.125" style="295" customWidth="1"/>
    <col min="2" max="22" width="6.625" style="317" customWidth="1"/>
    <col min="23" max="16384" width="9" style="317"/>
  </cols>
  <sheetData>
    <row r="1" spans="1:22" s="289" customFormat="1" ht="15.95" customHeight="1">
      <c r="A1" s="285" t="s">
        <v>234</v>
      </c>
      <c r="B1" s="285"/>
      <c r="C1" s="285"/>
      <c r="D1" s="285"/>
      <c r="E1" s="285"/>
      <c r="F1" s="285"/>
      <c r="G1" s="286"/>
      <c r="H1" s="285"/>
      <c r="I1" s="285"/>
      <c r="J1" s="285"/>
      <c r="K1" s="287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8" t="s">
        <v>235</v>
      </c>
    </row>
    <row r="2" spans="1:22" s="289" customFormat="1" ht="15.95" customHeight="1">
      <c r="A2" s="290"/>
      <c r="B2" s="285"/>
      <c r="C2" s="285"/>
      <c r="D2" s="285"/>
      <c r="E2" s="285"/>
      <c r="F2" s="285"/>
      <c r="G2" s="286"/>
      <c r="H2" s="285"/>
      <c r="I2" s="285"/>
      <c r="J2" s="285"/>
      <c r="K2" s="287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8"/>
    </row>
    <row r="3" spans="1:22" s="289" customFormat="1" ht="21">
      <c r="A3" s="290"/>
      <c r="B3" s="520" t="s">
        <v>123</v>
      </c>
      <c r="C3" s="520"/>
      <c r="D3" s="520"/>
      <c r="E3" s="520"/>
      <c r="F3" s="520"/>
      <c r="G3" s="520"/>
      <c r="H3" s="520"/>
      <c r="I3" s="520"/>
      <c r="J3" s="520"/>
      <c r="K3" s="520"/>
      <c r="L3" s="285"/>
      <c r="M3" s="521" t="s">
        <v>124</v>
      </c>
      <c r="N3" s="521"/>
      <c r="O3" s="521"/>
      <c r="P3" s="521"/>
      <c r="Q3" s="521"/>
      <c r="R3" s="521"/>
      <c r="S3" s="521"/>
      <c r="T3" s="521"/>
      <c r="U3" s="521"/>
      <c r="V3" s="288"/>
    </row>
    <row r="4" spans="1:22" s="292" customFormat="1" ht="24" customHeight="1" thickBot="1">
      <c r="A4" s="291" t="s">
        <v>59</v>
      </c>
      <c r="G4" s="293"/>
      <c r="J4" s="294"/>
      <c r="K4" s="295"/>
      <c r="L4" s="295"/>
      <c r="M4" s="296"/>
      <c r="N4" s="296"/>
      <c r="O4" s="296"/>
      <c r="P4" s="296"/>
      <c r="Q4" s="296"/>
      <c r="R4" s="296"/>
      <c r="S4" s="296"/>
      <c r="T4" s="296"/>
      <c r="U4" s="519" t="s">
        <v>125</v>
      </c>
      <c r="V4" s="519"/>
    </row>
    <row r="5" spans="1:22" s="301" customFormat="1" ht="30" customHeight="1">
      <c r="A5" s="297" t="s">
        <v>126</v>
      </c>
      <c r="B5" s="491" t="s">
        <v>128</v>
      </c>
      <c r="C5" s="492"/>
      <c r="D5" s="522"/>
      <c r="E5" s="523" t="s">
        <v>132</v>
      </c>
      <c r="F5" s="486"/>
      <c r="G5" s="524"/>
      <c r="H5" s="523" t="s">
        <v>133</v>
      </c>
      <c r="I5" s="486"/>
      <c r="J5" s="524"/>
      <c r="K5" s="525" t="s">
        <v>134</v>
      </c>
      <c r="L5" s="526"/>
      <c r="M5" s="527"/>
      <c r="N5" s="523" t="s">
        <v>135</v>
      </c>
      <c r="O5" s="486"/>
      <c r="P5" s="524"/>
      <c r="Q5" s="523" t="s">
        <v>136</v>
      </c>
      <c r="R5" s="486"/>
      <c r="S5" s="524"/>
      <c r="T5" s="298" t="s">
        <v>137</v>
      </c>
      <c r="U5" s="299"/>
      <c r="V5" s="300"/>
    </row>
    <row r="6" spans="1:22" s="307" customFormat="1" ht="42" customHeight="1" thickBot="1">
      <c r="A6" s="302" t="s">
        <v>127</v>
      </c>
      <c r="B6" s="303" t="s">
        <v>129</v>
      </c>
      <c r="C6" s="304" t="s">
        <v>130</v>
      </c>
      <c r="D6" s="304" t="s">
        <v>131</v>
      </c>
      <c r="E6" s="303" t="s">
        <v>129</v>
      </c>
      <c r="F6" s="304" t="s">
        <v>130</v>
      </c>
      <c r="G6" s="304" t="s">
        <v>131</v>
      </c>
      <c r="H6" s="303" t="s">
        <v>129</v>
      </c>
      <c r="I6" s="304" t="s">
        <v>130</v>
      </c>
      <c r="J6" s="304" t="s">
        <v>131</v>
      </c>
      <c r="K6" s="305" t="s">
        <v>129</v>
      </c>
      <c r="L6" s="304" t="s">
        <v>130</v>
      </c>
      <c r="M6" s="304" t="s">
        <v>131</v>
      </c>
      <c r="N6" s="303" t="s">
        <v>129</v>
      </c>
      <c r="O6" s="304" t="s">
        <v>130</v>
      </c>
      <c r="P6" s="304" t="s">
        <v>131</v>
      </c>
      <c r="Q6" s="303" t="s">
        <v>129</v>
      </c>
      <c r="R6" s="304" t="s">
        <v>130</v>
      </c>
      <c r="S6" s="304" t="s">
        <v>131</v>
      </c>
      <c r="T6" s="303" t="s">
        <v>129</v>
      </c>
      <c r="U6" s="304" t="s">
        <v>130</v>
      </c>
      <c r="V6" s="306" t="s">
        <v>131</v>
      </c>
    </row>
    <row r="7" spans="1:22" s="84" customFormat="1" ht="33" customHeight="1">
      <c r="A7" s="82" t="s">
        <v>175</v>
      </c>
      <c r="B7" s="83">
        <v>2</v>
      </c>
      <c r="C7" s="83">
        <v>1</v>
      </c>
      <c r="D7" s="83">
        <v>1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83">
        <v>0</v>
      </c>
      <c r="T7" s="83">
        <v>2</v>
      </c>
      <c r="U7" s="83">
        <v>1</v>
      </c>
      <c r="V7" s="83">
        <v>1</v>
      </c>
    </row>
    <row r="8" spans="1:22" s="84" customFormat="1" ht="33" customHeight="1">
      <c r="A8" s="82" t="s">
        <v>172</v>
      </c>
      <c r="B8" s="83">
        <v>15</v>
      </c>
      <c r="C8" s="83">
        <v>5</v>
      </c>
      <c r="D8" s="83">
        <v>10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15</v>
      </c>
      <c r="L8" s="83">
        <v>5</v>
      </c>
      <c r="M8" s="83">
        <v>10</v>
      </c>
      <c r="N8" s="83">
        <v>0</v>
      </c>
      <c r="O8" s="83">
        <v>0</v>
      </c>
      <c r="P8" s="83">
        <v>0</v>
      </c>
      <c r="Q8" s="83">
        <v>0</v>
      </c>
      <c r="R8" s="83">
        <v>0</v>
      </c>
      <c r="S8" s="83">
        <v>0</v>
      </c>
      <c r="T8" s="83">
        <v>0</v>
      </c>
      <c r="U8" s="83">
        <v>0</v>
      </c>
      <c r="V8" s="83">
        <v>0</v>
      </c>
    </row>
    <row r="9" spans="1:22" s="84" customFormat="1" ht="30" customHeight="1">
      <c r="A9" s="82" t="s">
        <v>195</v>
      </c>
      <c r="B9" s="83">
        <v>14</v>
      </c>
      <c r="C9" s="83">
        <v>4</v>
      </c>
      <c r="D9" s="83">
        <v>10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14</v>
      </c>
      <c r="L9" s="83">
        <v>4</v>
      </c>
      <c r="M9" s="83">
        <v>10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</row>
    <row r="10" spans="1:22" s="84" customFormat="1" ht="30" customHeight="1">
      <c r="A10" s="82" t="s">
        <v>203</v>
      </c>
      <c r="B10" s="83">
        <v>7</v>
      </c>
      <c r="C10" s="83">
        <v>0</v>
      </c>
      <c r="D10" s="83">
        <v>7</v>
      </c>
      <c r="E10" s="83">
        <v>0</v>
      </c>
      <c r="F10" s="83">
        <v>0</v>
      </c>
      <c r="G10" s="83">
        <v>0</v>
      </c>
      <c r="H10" s="83">
        <v>1</v>
      </c>
      <c r="I10" s="83">
        <v>0</v>
      </c>
      <c r="J10" s="83">
        <v>1</v>
      </c>
      <c r="K10" s="83">
        <v>6</v>
      </c>
      <c r="L10" s="83">
        <v>0</v>
      </c>
      <c r="M10" s="83">
        <v>6</v>
      </c>
      <c r="N10" s="83">
        <v>0</v>
      </c>
      <c r="O10" s="83">
        <v>0</v>
      </c>
      <c r="P10" s="83">
        <v>0</v>
      </c>
      <c r="Q10" s="83">
        <v>0</v>
      </c>
      <c r="R10" s="83">
        <v>0</v>
      </c>
      <c r="S10" s="83">
        <v>0</v>
      </c>
      <c r="T10" s="83">
        <v>0</v>
      </c>
      <c r="U10" s="83">
        <v>0</v>
      </c>
      <c r="V10" s="83">
        <v>0</v>
      </c>
    </row>
    <row r="11" spans="1:22" s="84" customFormat="1" ht="30" customHeight="1">
      <c r="A11" s="82" t="s">
        <v>233</v>
      </c>
      <c r="B11" s="83">
        <f>C11+D11</f>
        <v>8</v>
      </c>
      <c r="C11" s="83">
        <v>0</v>
      </c>
      <c r="D11" s="83">
        <f>G11+J11+M11</f>
        <v>8</v>
      </c>
      <c r="E11" s="83">
        <v>0</v>
      </c>
      <c r="F11" s="83">
        <v>0</v>
      </c>
      <c r="G11" s="83">
        <v>0</v>
      </c>
      <c r="H11" s="83">
        <v>1</v>
      </c>
      <c r="I11" s="83">
        <v>0</v>
      </c>
      <c r="J11" s="83">
        <v>1</v>
      </c>
      <c r="K11" s="83">
        <f>M11</f>
        <v>7</v>
      </c>
      <c r="L11" s="83">
        <v>0</v>
      </c>
      <c r="M11" s="83">
        <v>7</v>
      </c>
      <c r="N11" s="83">
        <v>0</v>
      </c>
      <c r="O11" s="83">
        <v>0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0</v>
      </c>
    </row>
    <row r="12" spans="1:22" s="84" customFormat="1" ht="30" customHeight="1">
      <c r="A12" s="82" t="s">
        <v>292</v>
      </c>
      <c r="B12" s="83">
        <f>C12+D12</f>
        <v>10</v>
      </c>
      <c r="C12" s="83">
        <v>0</v>
      </c>
      <c r="D12" s="83">
        <f>G12+J12+M12</f>
        <v>10</v>
      </c>
      <c r="E12" s="83">
        <v>0</v>
      </c>
      <c r="F12" s="83">
        <v>0</v>
      </c>
      <c r="G12" s="83">
        <v>0</v>
      </c>
      <c r="H12" s="83">
        <v>1</v>
      </c>
      <c r="I12" s="83">
        <v>0</v>
      </c>
      <c r="J12" s="83">
        <v>1</v>
      </c>
      <c r="K12" s="83">
        <f>M12</f>
        <v>9</v>
      </c>
      <c r="L12" s="83">
        <v>0</v>
      </c>
      <c r="M12" s="83">
        <v>9</v>
      </c>
      <c r="N12" s="83">
        <v>0</v>
      </c>
      <c r="O12" s="83">
        <v>0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0</v>
      </c>
    </row>
    <row r="13" spans="1:22" s="84" customFormat="1" ht="30" customHeight="1">
      <c r="A13" s="82" t="s">
        <v>300</v>
      </c>
      <c r="B13" s="83">
        <f>C13+D13</f>
        <v>10</v>
      </c>
      <c r="C13" s="83">
        <v>0</v>
      </c>
      <c r="D13" s="83">
        <f>G13+J13+M13</f>
        <v>10</v>
      </c>
      <c r="E13" s="83">
        <v>0</v>
      </c>
      <c r="F13" s="83">
        <v>0</v>
      </c>
      <c r="G13" s="83">
        <v>0</v>
      </c>
      <c r="H13" s="83">
        <v>1</v>
      </c>
      <c r="I13" s="83">
        <v>0</v>
      </c>
      <c r="J13" s="83">
        <v>1</v>
      </c>
      <c r="K13" s="83">
        <f>M13</f>
        <v>9</v>
      </c>
      <c r="L13" s="83">
        <v>0</v>
      </c>
      <c r="M13" s="83">
        <v>9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</row>
    <row r="14" spans="1:22" s="84" customFormat="1" ht="30" customHeight="1">
      <c r="A14" s="82" t="s">
        <v>336</v>
      </c>
      <c r="B14" s="83">
        <f>C14+D14</f>
        <v>10</v>
      </c>
      <c r="C14" s="83">
        <v>0</v>
      </c>
      <c r="D14" s="83">
        <f>G14+J14+M14</f>
        <v>10</v>
      </c>
      <c r="E14" s="83">
        <v>0</v>
      </c>
      <c r="F14" s="83">
        <v>0</v>
      </c>
      <c r="G14" s="83">
        <v>0</v>
      </c>
      <c r="H14" s="83">
        <v>1</v>
      </c>
      <c r="I14" s="83">
        <v>0</v>
      </c>
      <c r="J14" s="83">
        <v>1</v>
      </c>
      <c r="K14" s="83">
        <f>M14</f>
        <v>9</v>
      </c>
      <c r="L14" s="83">
        <v>0</v>
      </c>
      <c r="M14" s="83">
        <v>9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</row>
    <row r="15" spans="1:22" s="84" customFormat="1" ht="30" customHeight="1">
      <c r="A15" s="82" t="s">
        <v>313</v>
      </c>
      <c r="B15" s="83">
        <v>12</v>
      </c>
      <c r="C15" s="83">
        <v>1</v>
      </c>
      <c r="D15" s="83">
        <v>11</v>
      </c>
      <c r="E15" s="83">
        <v>1</v>
      </c>
      <c r="F15" s="83">
        <v>1</v>
      </c>
      <c r="G15" s="83">
        <v>0</v>
      </c>
      <c r="H15" s="83">
        <v>1</v>
      </c>
      <c r="I15" s="83">
        <v>0</v>
      </c>
      <c r="J15" s="83">
        <v>1</v>
      </c>
      <c r="K15" s="83">
        <v>10</v>
      </c>
      <c r="L15" s="83">
        <v>0</v>
      </c>
      <c r="M15" s="83">
        <v>10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</row>
    <row r="16" spans="1:22" s="84" customFormat="1" ht="30" customHeight="1">
      <c r="A16" s="82" t="s">
        <v>337</v>
      </c>
      <c r="B16" s="83">
        <v>11</v>
      </c>
      <c r="C16" s="83">
        <v>1</v>
      </c>
      <c r="D16" s="83">
        <v>10</v>
      </c>
      <c r="E16" s="83">
        <v>1</v>
      </c>
      <c r="F16" s="83">
        <v>1</v>
      </c>
      <c r="G16" s="83">
        <v>0</v>
      </c>
      <c r="H16" s="83">
        <v>1</v>
      </c>
      <c r="I16" s="83">
        <v>0</v>
      </c>
      <c r="J16" s="83">
        <v>1</v>
      </c>
      <c r="K16" s="83">
        <v>9</v>
      </c>
      <c r="L16" s="83">
        <v>0</v>
      </c>
      <c r="M16" s="83">
        <v>9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</row>
    <row r="17" spans="1:57" s="84" customFormat="1" ht="30" customHeight="1">
      <c r="A17" s="82" t="s">
        <v>338</v>
      </c>
      <c r="B17" s="83">
        <v>10</v>
      </c>
      <c r="C17" s="83">
        <v>1</v>
      </c>
      <c r="D17" s="83">
        <v>9</v>
      </c>
      <c r="E17" s="83">
        <v>1</v>
      </c>
      <c r="F17" s="83">
        <v>1</v>
      </c>
      <c r="G17" s="83">
        <v>0</v>
      </c>
      <c r="H17" s="83">
        <v>1</v>
      </c>
      <c r="I17" s="83">
        <v>0</v>
      </c>
      <c r="J17" s="83">
        <v>1</v>
      </c>
      <c r="K17" s="83">
        <v>8</v>
      </c>
      <c r="L17" s="83">
        <v>0</v>
      </c>
      <c r="M17" s="83">
        <v>8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</row>
    <row r="18" spans="1:57" s="84" customFormat="1" ht="30" customHeight="1">
      <c r="A18" s="82" t="s">
        <v>356</v>
      </c>
      <c r="B18" s="308">
        <v>0</v>
      </c>
      <c r="C18" s="308">
        <v>0</v>
      </c>
      <c r="D18" s="308">
        <v>0</v>
      </c>
      <c r="E18" s="308">
        <v>0</v>
      </c>
      <c r="F18" s="308">
        <v>0</v>
      </c>
      <c r="G18" s="308">
        <v>0</v>
      </c>
      <c r="H18" s="308">
        <v>0</v>
      </c>
      <c r="I18" s="308">
        <v>0</v>
      </c>
      <c r="J18" s="308">
        <v>0</v>
      </c>
      <c r="K18" s="308">
        <v>0</v>
      </c>
      <c r="L18" s="308">
        <v>0</v>
      </c>
      <c r="M18" s="308">
        <v>0</v>
      </c>
      <c r="N18" s="308">
        <v>0</v>
      </c>
      <c r="O18" s="308">
        <v>0</v>
      </c>
      <c r="P18" s="308">
        <v>0</v>
      </c>
      <c r="Q18" s="308">
        <v>0</v>
      </c>
      <c r="R18" s="308">
        <v>0</v>
      </c>
      <c r="S18" s="308">
        <v>0</v>
      </c>
      <c r="T18" s="308">
        <v>0</v>
      </c>
      <c r="U18" s="308">
        <v>0</v>
      </c>
      <c r="V18" s="308">
        <v>0</v>
      </c>
    </row>
    <row r="19" spans="1:57" s="84" customFormat="1" ht="30" customHeight="1">
      <c r="A19" s="82" t="s">
        <v>383</v>
      </c>
      <c r="B19" s="308">
        <v>0</v>
      </c>
      <c r="C19" s="308">
        <v>0</v>
      </c>
      <c r="D19" s="308">
        <v>0</v>
      </c>
      <c r="E19" s="308">
        <v>0</v>
      </c>
      <c r="F19" s="308">
        <v>0</v>
      </c>
      <c r="G19" s="308">
        <v>0</v>
      </c>
      <c r="H19" s="308">
        <v>0</v>
      </c>
      <c r="I19" s="308">
        <v>0</v>
      </c>
      <c r="J19" s="308">
        <v>0</v>
      </c>
      <c r="K19" s="308">
        <v>0</v>
      </c>
      <c r="L19" s="308">
        <v>0</v>
      </c>
      <c r="M19" s="308">
        <v>0</v>
      </c>
      <c r="N19" s="308">
        <v>0</v>
      </c>
      <c r="O19" s="308">
        <v>0</v>
      </c>
      <c r="P19" s="308">
        <v>0</v>
      </c>
      <c r="Q19" s="308">
        <v>0</v>
      </c>
      <c r="R19" s="308">
        <v>0</v>
      </c>
      <c r="S19" s="308">
        <v>0</v>
      </c>
      <c r="T19" s="308">
        <v>0</v>
      </c>
      <c r="U19" s="308">
        <v>0</v>
      </c>
      <c r="V19" s="308">
        <v>0</v>
      </c>
    </row>
    <row r="20" spans="1:57" s="84" customFormat="1" ht="30" customHeight="1">
      <c r="A20" s="82" t="s">
        <v>405</v>
      </c>
      <c r="B20" s="308">
        <v>0</v>
      </c>
      <c r="C20" s="308">
        <v>0</v>
      </c>
      <c r="D20" s="308">
        <v>0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308">
        <v>0</v>
      </c>
      <c r="N20" s="308">
        <v>0</v>
      </c>
      <c r="O20" s="308">
        <v>0</v>
      </c>
      <c r="P20" s="308">
        <v>0</v>
      </c>
      <c r="Q20" s="308">
        <v>0</v>
      </c>
      <c r="R20" s="308">
        <v>0</v>
      </c>
      <c r="S20" s="308">
        <v>0</v>
      </c>
      <c r="T20" s="308">
        <v>0</v>
      </c>
      <c r="U20" s="308">
        <v>0</v>
      </c>
      <c r="V20" s="308">
        <v>0</v>
      </c>
    </row>
    <row r="21" spans="1:57" s="312" customFormat="1" ht="20.100000000000001" customHeight="1">
      <c r="A21" s="237" t="s">
        <v>322</v>
      </c>
      <c r="B21" s="309"/>
      <c r="C21" s="309"/>
      <c r="D21" s="309"/>
      <c r="E21" s="310"/>
      <c r="F21" s="309"/>
      <c r="G21" s="311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</row>
    <row r="22" spans="1:57" s="315" customFormat="1" ht="20.100000000000001" customHeight="1">
      <c r="A22" s="313"/>
      <c r="B22" s="84"/>
      <c r="C22" s="84"/>
      <c r="D22" s="84"/>
      <c r="E22" s="84"/>
      <c r="F22" s="84"/>
      <c r="G22" s="31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</row>
    <row r="23" spans="1:57" s="315" customFormat="1" ht="20.100000000000001" customHeight="1">
      <c r="A23" s="313"/>
      <c r="B23" s="84"/>
      <c r="C23" s="84"/>
      <c r="D23" s="84"/>
      <c r="E23" s="84"/>
      <c r="F23" s="84"/>
      <c r="G23" s="31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</row>
    <row r="24" spans="1:57" s="315" customFormat="1" ht="19.899999999999999" customHeight="1">
      <c r="A24" s="313"/>
      <c r="G24" s="316"/>
      <c r="K24" s="84"/>
    </row>
  </sheetData>
  <mergeCells count="9">
    <mergeCell ref="U4:V4"/>
    <mergeCell ref="B3:K3"/>
    <mergeCell ref="M3:U3"/>
    <mergeCell ref="B5:D5"/>
    <mergeCell ref="E5:G5"/>
    <mergeCell ref="H5:J5"/>
    <mergeCell ref="K5:M5"/>
    <mergeCell ref="N5:P5"/>
    <mergeCell ref="Q5:S5"/>
  </mergeCells>
  <phoneticPr fontId="9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5</vt:i4>
      </vt:variant>
    </vt:vector>
  </HeadingPairs>
  <TitlesOfParts>
    <vt:vector size="22" baseType="lpstr">
      <vt:lpstr>4-1</vt:lpstr>
      <vt:lpstr>4-1-1</vt:lpstr>
      <vt:lpstr>4-2</vt:lpstr>
      <vt:lpstr>4-3</vt:lpstr>
      <vt:lpstr>4-4-1</vt:lpstr>
      <vt:lpstr>4-4-2</vt:lpstr>
      <vt:lpstr>4-4-3</vt:lpstr>
      <vt:lpstr>4-4-4</vt:lpstr>
      <vt:lpstr>4-5</vt:lpstr>
      <vt:lpstr>4-6</vt:lpstr>
      <vt:lpstr>4-7</vt:lpstr>
      <vt:lpstr>4-8</vt:lpstr>
      <vt:lpstr>4-9</vt:lpstr>
      <vt:lpstr>面積</vt:lpstr>
      <vt:lpstr>人口</vt:lpstr>
      <vt:lpstr>稻米</vt:lpstr>
      <vt:lpstr>豬</vt:lpstr>
      <vt:lpstr>'4-1'!Print_Area</vt:lpstr>
      <vt:lpstr>人口!Print_Area</vt:lpstr>
      <vt:lpstr>面積!Print_Area</vt:lpstr>
      <vt:lpstr>數列</vt:lpstr>
      <vt:lpstr>數列1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USER</cp:lastModifiedBy>
  <cp:lastPrinted>2020-10-26T02:35:06Z</cp:lastPrinted>
  <dcterms:created xsi:type="dcterms:W3CDTF">1997-08-02T02:29:06Z</dcterms:created>
  <dcterms:modified xsi:type="dcterms:W3CDTF">2020-10-26T02:37:35Z</dcterms:modified>
</cp:coreProperties>
</file>