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2960" windowHeight="6690"/>
  </bookViews>
  <sheets>
    <sheet name="預告統計資料發布時間表" sheetId="1" r:id="rId1"/>
    <sheet name="公庫收支" sheetId="2" r:id="rId2"/>
    <sheet name="資源回收成果統計(至113年12月)" sheetId="245" r:id="rId3"/>
    <sheet name="資源回收量(114年1月起)" sheetId="127"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3年12月資源回收成果統計" sheetId="259" r:id="rId56"/>
    <sheet name="113年12月一般垃圾及廚餘清理狀況" sheetId="260" r:id="rId57"/>
    <sheet name="113年第四季停車位概況-都市計畫區內路外" sheetId="263" r:id="rId58"/>
    <sheet name="113年第四季停車位概況－都市計畫區外路外" sheetId="264" r:id="rId59"/>
    <sheet name="113年第4季停車位概況－路邊停車位" sheetId="265" r:id="rId60"/>
    <sheet name="113年第四季停車位概況-區內路外身心障礙者專用停車位" sheetId="266" r:id="rId61"/>
    <sheet name="113年第四季停車位概況-區外路外身心障礙者專用停車位" sheetId="267" r:id="rId62"/>
    <sheet name="113年第四季停車位概況-路邊身心障礙者專用停車位" sheetId="268" r:id="rId63"/>
    <sheet name="113年第四季停車位概況-區內路外電動車專用停車位" sheetId="269" r:id="rId64"/>
    <sheet name="113年第四季停車位概況-區外路外電動車專用停車位   " sheetId="270" r:id="rId65"/>
    <sheet name="113年第四季停車位概況-路邊電動車專用停車位" sheetId="271" r:id="rId66"/>
    <sheet name="114年1月公庫收支月報 " sheetId="272" r:id="rId67"/>
    <sheet name="114年2月公庫收支月報 " sheetId="282" r:id="rId68"/>
    <sheet name="114年1月一般垃圾及廚餘清理狀況空表" sheetId="273" r:id="rId69"/>
    <sheet name="114年2月一般垃圾及廚餘清理狀況空表" sheetId="284" r:id="rId70"/>
    <sheet name="113年獨居老人人數及服務概況(第四季)" sheetId="274" r:id="rId71"/>
    <sheet name="113年下半年環保人員概況" sheetId="275" r:id="rId72"/>
    <sheet name="113年12月垃圾處理場(廠)及垃圾回收清除車輛統計" sheetId="276" r:id="rId73"/>
    <sheet name="113年治山防災整體治理工程" sheetId="277" r:id="rId74"/>
    <sheet name="113年調解業務概況" sheetId="278" r:id="rId75"/>
    <sheet name="113年調解委員會組織概況" sheetId="279" r:id="rId76"/>
    <sheet name="113年調解方式概況" sheetId="280" r:id="rId77"/>
    <sheet name="114年1月資源回收量" sheetId="281" r:id="rId78"/>
    <sheet name="114年2月資源回收量" sheetId="283" r:id="rId79"/>
    <sheet name="113年推行社區發展工作概況" sheetId="285" r:id="rId80"/>
    <sheet name="114年環境保護預算" sheetId="286" r:id="rId81"/>
    <sheet name="113年公墓設施概況" sheetId="287" r:id="rId82"/>
    <sheet name="113年池上鄉骨灰(骸)存放設施概況 " sheetId="288" r:id="rId83"/>
    <sheet name="113年池上鄉殯葬管理業務概況" sheetId="289" r:id="rId84"/>
    <sheet name="113年池上鄉殯儀館設施概況" sheetId="290" r:id="rId85"/>
  </sheets>
  <externalReferences>
    <externalReference r:id="rId86"/>
    <externalReference r:id="rId87"/>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寺廟登記概況!$A$1:$A$42</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62913"/>
</workbook>
</file>

<file path=xl/calcChain.xml><?xml version="1.0" encoding="utf-8"?>
<calcChain xmlns="http://schemas.openxmlformats.org/spreadsheetml/2006/main">
  <c r="J34" i="283" l="1"/>
  <c r="H34" i="283"/>
  <c r="F34" i="283"/>
  <c r="D34" i="283" s="1"/>
  <c r="J33" i="283"/>
  <c r="H33" i="283"/>
  <c r="F33" i="283"/>
  <c r="D33" i="283"/>
  <c r="J32" i="283"/>
  <c r="J31" i="283"/>
  <c r="F31" i="283"/>
  <c r="J30" i="283"/>
  <c r="H30" i="283"/>
  <c r="F30" i="283"/>
  <c r="D30" i="283"/>
  <c r="J29" i="283"/>
  <c r="H29" i="283"/>
  <c r="F29" i="283"/>
  <c r="D29" i="283" s="1"/>
  <c r="H28" i="283"/>
  <c r="H27" i="283"/>
  <c r="H26" i="283"/>
  <c r="F26" i="283"/>
  <c r="H25" i="283"/>
  <c r="J24" i="283"/>
  <c r="H24" i="283"/>
  <c r="F24" i="283"/>
  <c r="D24" i="283"/>
  <c r="H23" i="283"/>
  <c r="F23" i="283"/>
  <c r="J21" i="283"/>
  <c r="H21" i="283"/>
  <c r="H20" i="283"/>
  <c r="J19" i="283"/>
  <c r="H19" i="283"/>
  <c r="F19" i="283"/>
  <c r="D19" i="283" s="1"/>
  <c r="H17" i="283"/>
  <c r="H15" i="283"/>
  <c r="H14" i="283"/>
  <c r="H12" i="283"/>
  <c r="G122" i="282"/>
  <c r="F122" i="282"/>
  <c r="G120" i="282"/>
  <c r="F120" i="282"/>
  <c r="G117" i="282"/>
  <c r="F117" i="282"/>
  <c r="G116" i="282"/>
  <c r="F116" i="282"/>
  <c r="G115" i="282"/>
  <c r="F115" i="282"/>
  <c r="K114" i="282"/>
  <c r="J114" i="282"/>
  <c r="I114" i="282"/>
  <c r="H114" i="282"/>
  <c r="F114" i="282" s="1"/>
  <c r="G114" i="282"/>
  <c r="G111" i="282"/>
  <c r="F111" i="282"/>
  <c r="G110" i="282"/>
  <c r="F110" i="282"/>
  <c r="G109" i="282"/>
  <c r="F109" i="282"/>
  <c r="K108" i="282"/>
  <c r="J108" i="282"/>
  <c r="I108" i="282"/>
  <c r="H108" i="282"/>
  <c r="F108" i="282" s="1"/>
  <c r="G108" i="282"/>
  <c r="G105" i="282"/>
  <c r="F105" i="282"/>
  <c r="G104" i="282"/>
  <c r="F104" i="282"/>
  <c r="G102" i="282"/>
  <c r="F102" i="282"/>
  <c r="K101" i="282"/>
  <c r="J101" i="282"/>
  <c r="I101" i="282"/>
  <c r="H101" i="282"/>
  <c r="F101" i="282" s="1"/>
  <c r="G101" i="282"/>
  <c r="G100" i="282"/>
  <c r="F100" i="282"/>
  <c r="G98" i="282"/>
  <c r="F98" i="282"/>
  <c r="K97" i="282"/>
  <c r="K91" i="282" s="1"/>
  <c r="G91" i="282" s="1"/>
  <c r="J97" i="282"/>
  <c r="I97" i="282"/>
  <c r="H97" i="282"/>
  <c r="F97" i="282"/>
  <c r="G96" i="282"/>
  <c r="F96" i="282"/>
  <c r="G95" i="282"/>
  <c r="F95" i="282"/>
  <c r="G94" i="282"/>
  <c r="F94" i="282"/>
  <c r="G93" i="282"/>
  <c r="F93" i="282"/>
  <c r="K92" i="282"/>
  <c r="J92" i="282"/>
  <c r="J91" i="282" s="1"/>
  <c r="I92" i="282"/>
  <c r="H92" i="282"/>
  <c r="F92" i="282" s="1"/>
  <c r="G92" i="282"/>
  <c r="I91" i="282"/>
  <c r="G90" i="282"/>
  <c r="F90" i="282"/>
  <c r="G83" i="282"/>
  <c r="F83" i="282"/>
  <c r="K82" i="282"/>
  <c r="G82" i="282" s="1"/>
  <c r="J82" i="282"/>
  <c r="I82" i="282"/>
  <c r="H82" i="282"/>
  <c r="F82" i="282"/>
  <c r="G79" i="282"/>
  <c r="F79" i="282"/>
  <c r="G78" i="282"/>
  <c r="F78" i="282"/>
  <c r="K77" i="282"/>
  <c r="J77" i="282"/>
  <c r="F77" i="282" s="1"/>
  <c r="I77" i="282"/>
  <c r="G77" i="282" s="1"/>
  <c r="H77" i="282"/>
  <c r="G74" i="282"/>
  <c r="F74" i="282"/>
  <c r="G73" i="282"/>
  <c r="F73" i="282"/>
  <c r="G72" i="282"/>
  <c r="F72" i="282"/>
  <c r="K71" i="282"/>
  <c r="J71" i="282"/>
  <c r="F71" i="282" s="1"/>
  <c r="I71" i="282"/>
  <c r="G71" i="282" s="1"/>
  <c r="H71" i="282"/>
  <c r="G70" i="282"/>
  <c r="F70" i="282"/>
  <c r="G69" i="282"/>
  <c r="F69" i="282"/>
  <c r="G67" i="282"/>
  <c r="F67" i="282"/>
  <c r="K66" i="282"/>
  <c r="J66" i="282"/>
  <c r="F66" i="282" s="1"/>
  <c r="I66" i="282"/>
  <c r="G66" i="282" s="1"/>
  <c r="H66" i="282"/>
  <c r="G65" i="282"/>
  <c r="F65" i="282"/>
  <c r="G63" i="282"/>
  <c r="F63" i="282"/>
  <c r="K62" i="282"/>
  <c r="J62" i="282"/>
  <c r="I62" i="282"/>
  <c r="H62" i="282"/>
  <c r="F62" i="282" s="1"/>
  <c r="G62" i="282"/>
  <c r="G61" i="282"/>
  <c r="F61" i="282"/>
  <c r="G60" i="282"/>
  <c r="F60" i="282"/>
  <c r="G59" i="282"/>
  <c r="F59" i="282"/>
  <c r="G58" i="282"/>
  <c r="F58" i="282"/>
  <c r="K57" i="282"/>
  <c r="J57" i="282"/>
  <c r="F57" i="282" s="1"/>
  <c r="I57" i="282"/>
  <c r="I56" i="282" s="1"/>
  <c r="H57" i="282"/>
  <c r="J56" i="282"/>
  <c r="G36" i="282"/>
  <c r="F36" i="282"/>
  <c r="G34" i="282"/>
  <c r="F34" i="282"/>
  <c r="G32" i="282"/>
  <c r="F32" i="282"/>
  <c r="K31" i="282"/>
  <c r="J31" i="282"/>
  <c r="I31" i="282"/>
  <c r="H31" i="282"/>
  <c r="G31" i="282"/>
  <c r="F31" i="282"/>
  <c r="G24" i="282"/>
  <c r="F24" i="282"/>
  <c r="G23" i="282"/>
  <c r="F23" i="282"/>
  <c r="K22" i="282"/>
  <c r="G22" i="282" s="1"/>
  <c r="J22" i="282"/>
  <c r="F22" i="282" s="1"/>
  <c r="I22" i="282"/>
  <c r="H22" i="282"/>
  <c r="G20" i="282"/>
  <c r="F20" i="282"/>
  <c r="G19" i="282"/>
  <c r="F19" i="282"/>
  <c r="G16" i="282"/>
  <c r="F16" i="282"/>
  <c r="G15" i="282"/>
  <c r="F15" i="282"/>
  <c r="K13" i="282"/>
  <c r="J13" i="282"/>
  <c r="I13" i="282"/>
  <c r="H13" i="282"/>
  <c r="G13" i="282"/>
  <c r="F13" i="282"/>
  <c r="G12" i="282"/>
  <c r="F12" i="282"/>
  <c r="G11" i="282"/>
  <c r="F11" i="282"/>
  <c r="G10" i="282"/>
  <c r="F10" i="282"/>
  <c r="G9" i="282"/>
  <c r="F9" i="282"/>
  <c r="K8" i="282"/>
  <c r="K7" i="282" s="1"/>
  <c r="K43" i="282" s="1"/>
  <c r="J8" i="282"/>
  <c r="J7" i="282" s="1"/>
  <c r="J43" i="282" s="1"/>
  <c r="I8" i="282"/>
  <c r="G8" i="282" s="1"/>
  <c r="H8" i="282"/>
  <c r="F8" i="282" s="1"/>
  <c r="G56" i="282" l="1"/>
  <c r="I118" i="282"/>
  <c r="G118" i="282" s="1"/>
  <c r="G127" i="282" s="1"/>
  <c r="J118" i="282"/>
  <c r="H7" i="282"/>
  <c r="K56" i="282"/>
  <c r="K118" i="282" s="1"/>
  <c r="G97" i="282"/>
  <c r="G57" i="282"/>
  <c r="I7" i="282"/>
  <c r="H91" i="282"/>
  <c r="F91" i="282" s="1"/>
  <c r="H56" i="282"/>
  <c r="J34" i="281"/>
  <c r="H34" i="281"/>
  <c r="F34" i="281"/>
  <c r="D34" i="281"/>
  <c r="J33" i="281"/>
  <c r="H33" i="281"/>
  <c r="F33" i="281"/>
  <c r="D33" i="281"/>
  <c r="J32" i="281"/>
  <c r="H32" i="281"/>
  <c r="F32" i="281"/>
  <c r="J31" i="281"/>
  <c r="H31" i="281"/>
  <c r="F31" i="281"/>
  <c r="D31" i="281"/>
  <c r="J30" i="281"/>
  <c r="D30" i="281" s="1"/>
  <c r="H30" i="281"/>
  <c r="F30" i="281"/>
  <c r="J29" i="281"/>
  <c r="H29" i="281"/>
  <c r="F29" i="281"/>
  <c r="D29" i="281" s="1"/>
  <c r="J28" i="281"/>
  <c r="H28" i="281"/>
  <c r="F28" i="281"/>
  <c r="D28" i="281"/>
  <c r="J27" i="281"/>
  <c r="H27" i="281"/>
  <c r="F27" i="281"/>
  <c r="D27" i="281" s="1"/>
  <c r="J26" i="281"/>
  <c r="H26" i="281"/>
  <c r="F26" i="281"/>
  <c r="D26" i="281" s="1"/>
  <c r="J25" i="281"/>
  <c r="D25" i="281" s="1"/>
  <c r="H25" i="281"/>
  <c r="F25" i="281"/>
  <c r="J24" i="281"/>
  <c r="H24" i="281"/>
  <c r="F24" i="281"/>
  <c r="D24" i="281" s="1"/>
  <c r="J23" i="281"/>
  <c r="H23" i="281"/>
  <c r="F23" i="281"/>
  <c r="D23" i="281" s="1"/>
  <c r="J22" i="281"/>
  <c r="H22" i="281"/>
  <c r="D22" i="281" s="1"/>
  <c r="F22" i="281"/>
  <c r="J21" i="281"/>
  <c r="H21" i="281"/>
  <c r="F21" i="281"/>
  <c r="D21" i="281"/>
  <c r="J20" i="281"/>
  <c r="H20" i="281"/>
  <c r="F20" i="281"/>
  <c r="J19" i="281"/>
  <c r="H19" i="281"/>
  <c r="F19" i="281"/>
  <c r="D19" i="281"/>
  <c r="J18" i="281"/>
  <c r="H18" i="281"/>
  <c r="F18" i="281"/>
  <c r="D18" i="281"/>
  <c r="J17" i="281"/>
  <c r="H17" i="281"/>
  <c r="F17" i="281"/>
  <c r="J16" i="281"/>
  <c r="H16" i="281"/>
  <c r="F16" i="281"/>
  <c r="D16" i="281"/>
  <c r="J15" i="281"/>
  <c r="D15" i="281" s="1"/>
  <c r="H15" i="281"/>
  <c r="F15" i="281"/>
  <c r="J14" i="281"/>
  <c r="H14" i="281"/>
  <c r="F14" i="281"/>
  <c r="D14" i="281" s="1"/>
  <c r="J13" i="281"/>
  <c r="H13" i="281"/>
  <c r="F13" i="281"/>
  <c r="D13" i="281"/>
  <c r="J12" i="281"/>
  <c r="J11" i="281" s="1"/>
  <c r="H12" i="281"/>
  <c r="D12" i="281" s="1"/>
  <c r="F12" i="281"/>
  <c r="F11" i="281" l="1"/>
  <c r="D20" i="281"/>
  <c r="D17" i="281"/>
  <c r="D32" i="281"/>
  <c r="G7" i="282"/>
  <c r="I43" i="282"/>
  <c r="G43" i="282" s="1"/>
  <c r="G51" i="282" s="1"/>
  <c r="H118" i="282"/>
  <c r="F118" i="282" s="1"/>
  <c r="F127" i="282" s="1"/>
  <c r="F56" i="282"/>
  <c r="F7" i="282"/>
  <c r="H43" i="282"/>
  <c r="F43" i="282" s="1"/>
  <c r="F51" i="282" s="1"/>
  <c r="F53" i="282" s="1"/>
  <c r="H11" i="281"/>
  <c r="D11" i="281" l="1"/>
  <c r="F128" i="282"/>
  <c r="F131" i="282" s="1"/>
  <c r="A41" i="279"/>
  <c r="A40" i="279"/>
  <c r="A39" i="279"/>
  <c r="F129" i="282" l="1"/>
  <c r="T33" i="275"/>
  <c r="N33" i="275" s="1"/>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T24" i="275" s="1"/>
  <c r="S24" i="275"/>
  <c r="R24" i="275"/>
  <c r="Q24" i="275"/>
  <c r="T23" i="275"/>
  <c r="O23" i="275"/>
  <c r="N23" i="275" s="1"/>
  <c r="T22" i="275"/>
  <c r="O22" i="275"/>
  <c r="N22" i="275" s="1"/>
  <c r="K22" i="275"/>
  <c r="J22" i="275"/>
  <c r="I22" i="275"/>
  <c r="H22" i="275"/>
  <c r="G22" i="275"/>
  <c r="G11" i="275" s="1"/>
  <c r="F22" i="275"/>
  <c r="E22" i="275"/>
  <c r="D22" i="275"/>
  <c r="C22" i="275"/>
  <c r="T21" i="275"/>
  <c r="B21" i="275"/>
  <c r="T20" i="275"/>
  <c r="O20" i="275"/>
  <c r="N20" i="275" s="1"/>
  <c r="T19" i="275"/>
  <c r="T18" i="275"/>
  <c r="B18" i="275"/>
  <c r="V17" i="275"/>
  <c r="U17" i="275"/>
  <c r="T17" i="275" s="1"/>
  <c r="T8" i="275" s="1"/>
  <c r="S17" i="275"/>
  <c r="Q17" i="275"/>
  <c r="AA16" i="275"/>
  <c r="Y16" i="275" s="1"/>
  <c r="Z16" i="275"/>
  <c r="T16" i="275"/>
  <c r="T15" i="275"/>
  <c r="O15" i="275"/>
  <c r="N15" i="275"/>
  <c r="B15" i="275"/>
  <c r="AA14" i="275"/>
  <c r="Z14" i="275"/>
  <c r="Y14" i="275" s="1"/>
  <c r="T14" i="275"/>
  <c r="B14" i="275"/>
  <c r="AA13" i="275"/>
  <c r="Z13" i="275"/>
  <c r="Y13" i="275" s="1"/>
  <c r="T13" i="275"/>
  <c r="K13" i="275"/>
  <c r="J13" i="275"/>
  <c r="I13" i="275"/>
  <c r="H13" i="275"/>
  <c r="G13" i="275"/>
  <c r="F13" i="275"/>
  <c r="D13" i="275"/>
  <c r="C13" i="275"/>
  <c r="Z12" i="275"/>
  <c r="T12" i="275"/>
  <c r="O12" i="275"/>
  <c r="N12" i="275" s="1"/>
  <c r="K12" i="275"/>
  <c r="J12" i="275"/>
  <c r="I12" i="275"/>
  <c r="H12" i="275"/>
  <c r="G12" i="275"/>
  <c r="F12" i="275"/>
  <c r="D12" i="275"/>
  <c r="C12" i="275"/>
  <c r="Z11" i="275"/>
  <c r="T11" i="275"/>
  <c r="O11" i="275"/>
  <c r="N11" i="275" s="1"/>
  <c r="K11" i="275"/>
  <c r="J11" i="275"/>
  <c r="I11" i="275"/>
  <c r="H11" i="275"/>
  <c r="F11" i="275"/>
  <c r="D11" i="275"/>
  <c r="C11" i="275"/>
  <c r="AA10" i="275"/>
  <c r="Z10" i="275"/>
  <c r="Y10" i="275" s="1"/>
  <c r="V10" i="275"/>
  <c r="U10" i="275"/>
  <c r="T10" i="275"/>
  <c r="S10" i="275"/>
  <c r="R10" i="275"/>
  <c r="Q10" i="275"/>
  <c r="AA9" i="275"/>
  <c r="Z9" i="275"/>
  <c r="Z8" i="275" s="1"/>
  <c r="Y9" i="275"/>
  <c r="V9" i="275"/>
  <c r="V8" i="275" s="1"/>
  <c r="U9" i="275"/>
  <c r="T9" i="275" s="1"/>
  <c r="S9" i="275"/>
  <c r="Q9" i="275"/>
  <c r="Q8" i="275" s="1"/>
  <c r="AF8" i="275"/>
  <c r="AD8" i="275"/>
  <c r="AC8" i="275"/>
  <c r="AB8" i="275" s="1"/>
  <c r="U8" i="275"/>
  <c r="S8" i="275"/>
  <c r="O8" i="275"/>
  <c r="N8" i="275"/>
  <c r="AB7" i="275"/>
  <c r="G122" i="272" l="1"/>
  <c r="F122" i="272"/>
  <c r="G120" i="272"/>
  <c r="F120" i="272"/>
  <c r="G117" i="272"/>
  <c r="F117" i="272"/>
  <c r="G116" i="272"/>
  <c r="F116" i="272"/>
  <c r="G115" i="272"/>
  <c r="F115" i="272"/>
  <c r="K114" i="272"/>
  <c r="J114" i="272"/>
  <c r="I114" i="272"/>
  <c r="H114" i="272"/>
  <c r="G114" i="272"/>
  <c r="F114" i="272"/>
  <c r="G111" i="272"/>
  <c r="F111" i="272"/>
  <c r="G110" i="272"/>
  <c r="F110" i="272"/>
  <c r="G109" i="272"/>
  <c r="F109" i="272"/>
  <c r="K108" i="272"/>
  <c r="J108" i="272"/>
  <c r="I108" i="272"/>
  <c r="H108" i="272"/>
  <c r="G108" i="272"/>
  <c r="F108" i="272"/>
  <c r="G105" i="272"/>
  <c r="F105" i="272"/>
  <c r="G104" i="272"/>
  <c r="F104" i="272"/>
  <c r="G102" i="272"/>
  <c r="F102" i="272"/>
  <c r="K101" i="272"/>
  <c r="J101" i="272"/>
  <c r="I101" i="272"/>
  <c r="H101" i="272"/>
  <c r="G101" i="272"/>
  <c r="F101" i="272"/>
  <c r="G100" i="272"/>
  <c r="F100" i="272"/>
  <c r="G98" i="272"/>
  <c r="F98" i="272"/>
  <c r="K97" i="272"/>
  <c r="K91" i="272" s="1"/>
  <c r="J97" i="272"/>
  <c r="J91" i="272" s="1"/>
  <c r="F91" i="272" s="1"/>
  <c r="I97" i="272"/>
  <c r="G97" i="272" s="1"/>
  <c r="H97" i="272"/>
  <c r="G96" i="272"/>
  <c r="F96" i="272"/>
  <c r="G95" i="272"/>
  <c r="F95" i="272"/>
  <c r="G94" i="272"/>
  <c r="F94" i="272"/>
  <c r="G93" i="272"/>
  <c r="F93" i="272"/>
  <c r="K92" i="272"/>
  <c r="J92" i="272"/>
  <c r="I92" i="272"/>
  <c r="H92" i="272"/>
  <c r="G92" i="272"/>
  <c r="F92" i="272"/>
  <c r="H91"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G66" i="272" s="1"/>
  <c r="H66" i="272"/>
  <c r="F66" i="272" s="1"/>
  <c r="G65" i="272"/>
  <c r="F65" i="272"/>
  <c r="G63" i="272"/>
  <c r="F63" i="272"/>
  <c r="K62" i="272"/>
  <c r="K56" i="272" s="1"/>
  <c r="J62" i="272"/>
  <c r="I62" i="272"/>
  <c r="H62" i="272"/>
  <c r="G62" i="272"/>
  <c r="F62" i="272"/>
  <c r="G61" i="272"/>
  <c r="F61" i="272"/>
  <c r="G60" i="272"/>
  <c r="F60" i="272"/>
  <c r="G59" i="272"/>
  <c r="F59" i="272"/>
  <c r="G58" i="272"/>
  <c r="F58" i="272"/>
  <c r="K57" i="272"/>
  <c r="J57" i="272"/>
  <c r="I57" i="272"/>
  <c r="G57" i="272" s="1"/>
  <c r="H57" i="272"/>
  <c r="F57" i="272" s="1"/>
  <c r="I56" i="272"/>
  <c r="G56" i="272" s="1"/>
  <c r="H56" i="272"/>
  <c r="G36" i="272"/>
  <c r="F36" i="272"/>
  <c r="G34" i="272"/>
  <c r="F34" i="272"/>
  <c r="G32" i="272"/>
  <c r="F32" i="272"/>
  <c r="K31" i="272"/>
  <c r="G31" i="272" s="1"/>
  <c r="J31" i="272"/>
  <c r="I31" i="272"/>
  <c r="H31" i="272"/>
  <c r="F31" i="272"/>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F13" i="272"/>
  <c r="G12" i="272"/>
  <c r="F12" i="272"/>
  <c r="G11" i="272"/>
  <c r="F11" i="272"/>
  <c r="G10" i="272"/>
  <c r="F10" i="272"/>
  <c r="G9" i="272"/>
  <c r="F9" i="272"/>
  <c r="I8" i="272"/>
  <c r="I7" i="272" s="1"/>
  <c r="H8" i="272"/>
  <c r="F8" i="272" s="1"/>
  <c r="I43" i="272" l="1"/>
  <c r="G43" i="272" s="1"/>
  <c r="G51" i="272" s="1"/>
  <c r="G7" i="272"/>
  <c r="K118" i="272"/>
  <c r="G8" i="272"/>
  <c r="K7" i="272"/>
  <c r="K43" i="272" s="1"/>
  <c r="H7" i="272"/>
  <c r="J56" i="272"/>
  <c r="J118" i="272" s="1"/>
  <c r="I91" i="272"/>
  <c r="G91" i="272" s="1"/>
  <c r="G13" i="272"/>
  <c r="F97" i="272"/>
  <c r="H118" i="272"/>
  <c r="F118" i="272" l="1"/>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<sst xmlns="http://schemas.openxmlformats.org/spreadsheetml/2006/main" count="4591" uniqueCount="2389">
  <si>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</si>
  <si>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</si>
  <si>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</si>
  <si>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</si>
  <si>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</si>
  <si>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</si>
  <si>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</si>
  <si>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</si>
  <si>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</si>
  <si>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</si>
  <si>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</si>
  <si>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</si>
  <si>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</si>
  <si>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</si>
  <si>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</si>
  <si>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</si>
  <si>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</si>
  <si>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</si>
  <si>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</si>
  <si>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</si>
  <si>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</si>
  <si>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</si>
  <si>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</si>
  <si>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</si>
  <si>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</si>
  <si>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</si>
  <si>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</si>
  <si>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</si>
  <si>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</si>
  <si>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</si>
  <si>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</si>
  <si>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</si>
  <si>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</si>
  <si>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</si>
  <si>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</si>
  <si>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</si>
  <si>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</si>
  <si>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</si>
  <si>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</si>
  <si>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</si>
  <si>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</si>
  <si>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</si>
  <si>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</si>
  <si>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</si>
  <si>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</si>
  <si>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</si>
  <si>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</si>
  <si>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</si>
  <si>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</si>
  <si>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</si>
  <si>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</si>
  <si>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</si>
  <si>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</si>
  <si>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</si>
  <si>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</si>
  <si>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</si>
  <si>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</si>
  <si>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</si>
  <si>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</si>
  <si>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</si>
  <si>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</si>
  <si>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</si>
  <si>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</si>
  <si>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</si>
  <si>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</si>
  <si>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</si>
  <si>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</si>
  <si>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</si>
  <si>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</si>
  <si>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</si>
  <si>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</si>
  <si>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</si>
  <si>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</si>
  <si>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</si>
  <si>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</si>
  <si>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</si>
  <si>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</si>
  <si>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</si>
  <si>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</si>
  <si>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</si>
  <si>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</si>
  <si>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</si>
  <si>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</si>
  <si>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</si>
  <si>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</si>
  <si>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</si>
  <si>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</si>
  <si>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</si>
  <si>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</si>
  <si>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</si>
  <si>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</si>
  <si>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</si>
  <si>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</si>
  <si>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</si>
  <si>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</si>
  <si>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</si>
  <si>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</si>
  <si>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</si>
  <si>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</si>
  <si>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</si>
  <si>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</si>
  <si>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</si>
  <si>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</si>
  <si>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</si>
  <si>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</si>
  <si>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</si>
  <si>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</si>
  <si>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</si>
  <si>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</si>
  <si>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</si>
  <si>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</si>
  <si>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</si>
  <si>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</si>
  <si>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</si>
  <si>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</si>
  <si>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</si>
  <si>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</si>
  <si>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</si>
  <si>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</si>
  <si>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</si>
  <si>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</si>
  <si>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</si>
  <si>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</si>
  <si>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</si>
  <si>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</si>
  <si>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</si>
  <si>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</si>
  <si>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</si>
  <si>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</si>
  <si>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</si>
  <si>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</si>
  <si>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</si>
  <si>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</si>
  <si>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</si>
  <si>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</si>
  <si>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</si>
  <si>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</si>
  <si>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</si>
  <si>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</si>
  <si>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</si>
  <si>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</si>
  <si>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</si>
  <si>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</si>
  <si>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</si>
  <si>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</si>
  <si>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</si>
  <si>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</si>
  <si>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</si>
  <si>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</si>
  <si>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</si>
  <si>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</si>
  <si>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</si>
  <si>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</si>
  <si>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</si>
  <si>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</si>
  <si>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</si>
  <si>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</si>
  <si>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</si>
  <si>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</si>
  <si>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</si>
  <si>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</si>
  <si>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</si>
  <si>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</si>
  <si>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</si>
  <si>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</si>
  <si>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</si>
  <si>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</si>
  <si>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</si>
  <si>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</si>
  <si>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</si>
  <si>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</si>
  <si>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</si>
  <si>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</si>
  <si>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</si>
  <si>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</si>
  <si>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</si>
  <si>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</si>
  <si>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</si>
  <si>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</si>
  <si>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</si>
  <si>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</si>
  <si>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</si>
  <si>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</si>
  <si>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</si>
  <si>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</si>
  <si>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</si>
  <si>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</si>
  <si>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</si>
  <si>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</si>
  <si>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</si>
  <si>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</si>
  <si>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</si>
  <si>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</si>
  <si>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</si>
  <si>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</si>
  <si>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</si>
  <si>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</si>
  <si>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</si>
  <si>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</si>
  <si>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</si>
  <si>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</si>
  <si>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</si>
  <si>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</si>
  <si>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</si>
  <si>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</si>
  <si>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</si>
  <si>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</si>
  <si>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</si>
  <si>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</si>
  <si>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</si>
  <si>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</si>
  <si>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</si>
  <si>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</si>
  <si>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</si>
  <si>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</si>
  <si>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</si>
  <si>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</si>
  <si>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</si>
  <si>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</si>
  <si>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</si>
  <si>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</si>
  <si>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</si>
  <si>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</si>
  <si>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</si>
  <si>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</si>
  <si>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</si>
  <si>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</si>
  <si>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</si>
  <si>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</si>
  <si>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</si>
  <si>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</si>
  <si>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</si>
  <si>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</si>
  <si>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</si>
  <si>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</si>
  <si>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</si>
  <si>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</si>
  <si>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</si>
  <si>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</si>
  <si>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</si>
  <si>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</si>
  <si>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</si>
  <si>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</si>
  <si>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</si>
  <si>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</si>
  <si>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</si>
  <si>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</si>
  <si>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</si>
  <si>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</si>
  <si>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</si>
  <si>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</si>
  <si>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</si>
  <si>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</si>
  <si>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</si>
  <si>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</si>
  <si>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</si>
  <si>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</si>
  <si>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</si>
  <si>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</si>
  <si>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</si>
  <si>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</si>
  <si>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</si>
  <si>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</si>
  <si>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</si>
  <si>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</si>
  <si>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</si>
  <si>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</si>
  <si>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</si>
  <si>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</si>
  <si>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</si>
  <si>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</si>
  <si>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</si>
  <si>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</si>
  <si>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</si>
  <si>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</si>
  <si>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</si>
  <si>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</si>
  <si>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</si>
  <si>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</si>
  <si>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</si>
  <si>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</si>
  <si>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</si>
  <si>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</si>
  <si>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</si>
  <si>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</si>
  <si>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</si>
  <si>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</si>
  <si>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</si>
  <si>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</si>
  <si>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</si>
  <si>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</si>
  <si>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</si>
  <si>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</si>
  <si>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</si>
  <si>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</si>
  <si>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</si>
  <si>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</si>
  <si>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</si>
  <si>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</si>
  <si>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</si>
  <si>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</si>
  <si>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</si>
  <si>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</si>
  <si>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</si>
  <si>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</si>
  <si>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</si>
  <si>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</si>
  <si>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</si>
  <si>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</si>
  <si>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</si>
  <si>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</si>
  <si>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</si>
  <si>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</si>
  <si>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</si>
  <si>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</si>
  <si>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</si>
  <si>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</si>
  <si>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</si>
  <si>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</si>
  <si>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</si>
  <si>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</si>
  <si>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</si>
  <si>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</si>
  <si>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</si>
  <si>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</si>
  <si>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</si>
  <si>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</si>
  <si>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</si>
  <si>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</si>
  <si>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</si>
  <si>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</si>
  <si>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</si>
  <si>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</si>
  <si>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</si>
  <si>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</si>
  <si>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</si>
  <si>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</si>
  <si>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</si>
  <si>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</si>
  <si>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</si>
  <si>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</si>
  <si>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</si>
  <si>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</si>
  <si>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</si>
  <si>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</si>
  <si>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</si>
  <si>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</si>
  <si>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</si>
  <si>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</si>
  <si>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</si>
  <si>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</si>
  <si>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</si>
  <si>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</si>
  <si>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</si>
  <si>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</si>
  <si>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</si>
  <si>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</si>
  <si>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</si>
  <si>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</si>
  <si>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</si>
  <si>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</si>
  <si>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</si>
  <si>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</si>
  <si>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</si>
  <si>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</si>
  <si>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</si>
  <si>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</si>
  <si>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</si>
  <si>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</si>
  <si>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</si>
  <si>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</si>
  <si>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</si>
  <si>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</si>
  <si>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</si>
  <si>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</si>
  <si>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</si>
  <si>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</si>
  <si>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</si>
  <si>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</si>
  <si>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</si>
  <si>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</si>
  <si>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</si>
  <si>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</si>
  <si>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</si>
  <si>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</si>
  <si>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</si>
  <si>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</si>
  <si>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</si>
  <si>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</si>
  <si>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</si>
  <si>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</si>
  <si>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</si>
  <si>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</si>
  <si>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</si>
  <si>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</si>
  <si>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</si>
  <si>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</si>
  <si>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</si>
  <si>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</si>
  <si>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</si>
  <si>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</si>
  <si>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</si>
  <si>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</si>
  <si>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</si>
  <si>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</si>
  <si>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</si>
  <si>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</si>
  <si>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</si>
  <si>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</si>
  <si>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</si>
  <si>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</si>
  <si>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</si>
  <si>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</si>
  <si>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</si>
  <si>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</si>
  <si>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</si>
  <si>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</si>
  <si>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</si>
  <si>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</si>
  <si>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</si>
  <si>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</si>
  <si>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</si>
  <si>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</si>
  <si>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</si>
  <si>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</si>
  <si>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</si>
  <si>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</si>
  <si>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</si>
  <si>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</si>
  <si>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</si>
  <si>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</si>
  <si>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</si>
  <si>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</si>
  <si>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</si>
  <si>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</si>
  <si>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</si>
  <si>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</si>
  <si>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</si>
  <si>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</si>
  <si>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</si>
  <si>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</si>
  <si>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</si>
  <si>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</si>
  <si>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</si>
  <si>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</si>
  <si>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</si>
  <si>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</si>
  <si>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</si>
  <si>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</si>
  <si>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</si>
  <si>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</si>
  <si>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</si>
  <si>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</si>
  <si>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</si>
  <si>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</si>
  <si>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</si>
  <si>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</si>
  <si>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</si>
  <si>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</si>
  <si>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</si>
  <si>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</si>
  <si>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</si>
  <si>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</si>
  <si>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</si>
  <si>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</si>
  <si>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</si>
  <si>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</si>
  <si>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</si>
  <si>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</si>
  <si>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</si>
  <si>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</si>
  <si>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</si>
  <si>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</si>
  <si>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</si>
  <si>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</si>
  <si>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</si>
  <si>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</si>
  <si>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</si>
  <si>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</si>
  <si>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</si>
  <si>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</si>
  <si>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</si>
  <si>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</si>
  <si>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</si>
  <si>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</si>
  <si>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</si>
  <si>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</si>
  <si>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</si>
  <si>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</si>
  <si>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</si>
  <si>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</si>
  <si>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</si>
  <si>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</si>
  <si>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</si>
  <si>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</si>
  <si>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</si>
  <si>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</si>
  <si>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</si>
  <si>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</si>
  <si>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</si>
  <si>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</si>
  <si>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</si>
  <si>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</si>
  <si>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</si>
  <si>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</si>
  <si>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</si>
  <si>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</si>
  <si>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</si>
  <si>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</si>
  <si>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</si>
  <si>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</si>
  <si>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</si>
  <si>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</si>
  <si>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</si>
  <si>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</si>
  <si>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</si>
  <si>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</si>
  <si>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</si>
  <si>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</si>
  <si>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</si>
  <si>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</si>
  <si>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</si>
  <si>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</si>
  <si>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</si>
  <si>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</si>
  <si>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</si>
  <si>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</si>
  <si>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</si>
  <si>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</si>
  <si>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</si>
  <si>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</si>
  <si>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</si>
  <si>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</si>
  <si>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</si>
  <si>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</si>
  <si>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</si>
  <si>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</si>
  <si>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</si>
  <si>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</si>
  <si>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</si>
  <si>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</si>
  <si>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</si>
  <si>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</si>
  <si>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</si>
  <si>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</si>
  <si>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</si>
  <si>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</si>
  <si>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</si>
  <si>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</si>
  <si>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</si>
  <si>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</si>
  <si>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</si>
  <si>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</si>
  <si>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</si>
  <si>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</si>
  <si>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</si>
  <si>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</si>
  <si>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</si>
  <si>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</si>
  <si>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</si>
  <si>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</si>
  <si>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</si>
  <si>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</si>
  <si>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</si>
  <si>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</si>
  <si>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</si>
  <si>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</si>
  <si>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</si>
  <si>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</si>
  <si>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</si>
  <si>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</si>
  <si>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</si>
  <si>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</si>
  <si>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</si>
  <si>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</si>
  <si>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</si>
  <si>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</si>
  <si>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</si>
  <si>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</si>
  <si>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</si>
  <si>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</si>
  <si>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</si>
  <si>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</si>
  <si>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</si>
  <si>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</si>
  <si>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</si>
  <si>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</si>
  <si>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</si>
  <si>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</si>
  <si>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</si>
  <si>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</si>
  <si>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</si>
  <si>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</si>
  <si>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</si>
  <si>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</si>
  <si>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</si>
  <si>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</si>
  <si>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</si>
  <si>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</si>
  <si>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</si>
  <si>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</si>
  <si>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</si>
  <si>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</si>
  <si>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</si>
  <si>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</si>
  <si>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</si>
  <si>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</si>
  <si>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</si>
  <si>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</si>
  <si>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</si>
  <si>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</si>
  <si>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</si>
  <si>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</si>
  <si>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</si>
  <si>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</si>
  <si>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</si>
  <si>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</si>
  <si>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</si>
  <si>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</si>
  <si>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</si>
  <si>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</si>
  <si>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</si>
  <si>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</si>
  <si>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</si>
  <si>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</si>
  <si>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</si>
  <si>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</si>
  <si>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</si>
  <si>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</si>
  <si>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</si>
  <si>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</si>
  <si>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</si>
  <si>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</si>
  <si>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</si>
  <si>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</si>
  <si>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</si>
  <si>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</si>
  <si>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</si>
  <si>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</si>
  <si>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</si>
  <si>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</si>
  <si>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</si>
  <si>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</si>
  <si>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</si>
  <si>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</si>
  <si>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</si>
  <si>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</si>
  <si>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</si>
  <si>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</si>
  <si>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</si>
  <si>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phoneticPr fontId="5"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</si>
  <si>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</si>
  <si>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</si>
  <si>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</si>
  <si>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</si>
  <si>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</si>
  <si>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</si>
  <si>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</si>
  <si>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</si>
  <si>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</si>
  <si>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</si>
  <si>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b/>
        <sz val="11"/>
        <color indexed="8"/>
        <rFont val="標楷體"/>
        <family val="4"/>
        <charset val="136"/>
      </rPr>
      <t>運輸統計</t>
    </r>
    <phoneticPr fontId="5" type="noConversion"/>
  </si>
  <si>
    <r>
      <t>(114</t>
    </r>
    <r>
      <rPr>
        <sz val="10"/>
        <color theme="1"/>
        <rFont val="新細明體"/>
        <family val="1"/>
        <charset val="136"/>
      </rPr>
      <t>年第一季</t>
    </r>
    <r>
      <rPr>
        <sz val="10"/>
        <color theme="1"/>
        <rFont val="Times New Roman"/>
        <family val="1"/>
      </rPr>
      <t>)</t>
    </r>
    <phoneticPr fontId="5" type="noConversion"/>
  </si>
  <si>
    <r>
      <t>(114</t>
    </r>
    <r>
      <rPr>
        <sz val="10"/>
        <color theme="1"/>
        <rFont val="新細明體"/>
        <family val="1"/>
        <charset val="136"/>
      </rPr>
      <t>年第二季</t>
    </r>
    <r>
      <rPr>
        <sz val="10"/>
        <color theme="1"/>
        <rFont val="Times New Roman"/>
        <family val="1"/>
      </rPr>
      <t>)</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</si>
  <si>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</si>
  <si>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</si>
  <si>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年第二季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</si>
  <si>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</si>
  <si>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</si>
  <si>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</si>
  <si>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年第一季</t>
    </r>
    <r>
      <rPr>
        <sz val="10"/>
        <rFont val="Times New Roman"/>
        <family val="1"/>
      </rPr>
      <t>)</t>
    </r>
  </si>
  <si>
    <r>
      <t>(114</t>
    </r>
    <r>
      <rPr>
        <sz val="10"/>
        <rFont val="新細明體"/>
        <family val="1"/>
        <charset val="136"/>
      </rPr>
      <t>年第二季</t>
    </r>
    <r>
      <rPr>
        <sz val="10"/>
        <rFont val="Times New Roman"/>
        <family val="1"/>
      </rPr>
      <t>)</t>
    </r>
  </si>
  <si>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</si>
  <si>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</si>
  <si>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</si>
  <si>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</si>
  <si>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</si>
  <si>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</si>
  <si>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</si>
  <si>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</si>
  <si>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</si>
  <si>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</si>
  <si>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</si>
  <si>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</si>
  <si>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</si>
  <si>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</si>
  <si>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</si>
  <si>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t>(113</t>
    </r>
    <r>
      <rPr>
        <sz val="10"/>
        <rFont val="新細明體"/>
        <family val="1"/>
        <charset val="136"/>
      </rPr>
      <t>年</t>
    </r>
    <r>
      <rPr>
        <sz val="10"/>
        <rFont val="Times New Roman"/>
        <family val="1"/>
      </rPr>
      <t>)</t>
    </r>
  </si>
  <si>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</si>
  <si>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</si>
  <si>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</si>
  <si>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</si>
  <si>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</si>
  <si>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</si>
  <si>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</si>
  <si>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</si>
  <si>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</si>
  <si>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</si>
  <si>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</si>
  <si>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</si>
  <si>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</si>
  <si>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</si>
  <si>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</si>
  <si>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</si>
  <si>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</si>
  <si>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</si>
  <si>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</si>
  <si>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</si>
  <si>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</si>
  <si>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</si>
  <si>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</si>
  <si>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</si>
  <si>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</si>
  <si>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</si>
  <si>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</si>
  <si>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</si>
  <si>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</si>
  <si>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</si>
  <si>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</si>
  <si>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</si>
  <si>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</si>
  <si>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</si>
  <si>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</si>
  <si>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</si>
  <si>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</si>
  <si>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</si>
  <si>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</si>
  <si>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</si>
  <si>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</si>
  <si>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</si>
  <si>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</si>
  <si>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</si>
  <si>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</si>
  <si>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</si>
  <si>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</si>
  <si>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</si>
  <si>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</si>
  <si>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</si>
  <si>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</si>
  <si>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</si>
  <si>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</si>
  <si>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</si>
  <si>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</si>
  <si>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</si>
  <si>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</si>
  <si>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</si>
  <si>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</si>
  <si>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</si>
  <si>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</si>
  <si>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</si>
  <si>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</si>
  <si>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</si>
  <si>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</si>
  <si>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</si>
  <si>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</si>
  <si>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</si>
  <si>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</si>
  <si>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</si>
  <si>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</si>
  <si>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</si>
  <si>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</si>
  <si>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</si>
  <si>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</si>
  <si>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</si>
  <si>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</si>
  <si>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</si>
  <si>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</si>
  <si>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</si>
  <si>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</si>
  <si>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</si>
  <si>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</si>
  <si>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</si>
  <si>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</si>
  <si>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</si>
  <si>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</si>
  <si>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</si>
  <si>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</si>
  <si>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</si>
  <si>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</si>
  <si>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</si>
  <si>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</si>
  <si>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</si>
  <si>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</si>
  <si>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</si>
  <si>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</si>
  <si>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</si>
  <si>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</si>
  <si>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</si>
  <si>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</si>
  <si>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</si>
  <si>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</si>
  <si>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</si>
  <si>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</si>
  <si>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</si>
  <si>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</si>
  <si>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</si>
  <si>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</si>
  <si>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</si>
  <si>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</si>
  <si>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</si>
  <si>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</si>
  <si>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</si>
  <si>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</si>
  <si>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</si>
  <si>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</si>
  <si>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</si>
  <si>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</si>
  <si>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</si>
  <si>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</si>
  <si>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</si>
  <si>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</si>
  <si>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</si>
  <si>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</si>
  <si>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</si>
  <si>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</si>
  <si>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</si>
  <si>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</si>
  <si>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</si>
  <si>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</si>
  <si>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</si>
  <si>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</si>
  <si>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</si>
  <si>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</si>
  <si>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</si>
  <si>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</si>
  <si>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</si>
  <si>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</si>
  <si>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</si>
  <si>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</si>
  <si>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</si>
  <si>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</si>
  <si>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</si>
  <si>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</si>
  <si>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</si>
  <si>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</si>
  <si>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</si>
  <si>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</si>
  <si>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</si>
  <si>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</si>
  <si>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</si>
  <si>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</si>
  <si>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</si>
  <si>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</si>
  <si>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</si>
  <si>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</si>
  <si>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</si>
  <si>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</si>
  <si>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</si>
  <si>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</si>
  <si>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</si>
  <si>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</si>
  <si>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</si>
  <si>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</si>
  <si>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</si>
  <si>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</si>
  <si>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</si>
  <si>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</si>
  <si>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</si>
  <si>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</si>
  <si>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</si>
  <si>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</si>
  <si>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</si>
  <si>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</si>
  <si>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</si>
  <si>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</si>
  <si>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</si>
  <si>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</si>
  <si>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</si>
  <si>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</si>
  <si>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</si>
  <si>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</si>
  <si>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</si>
  <si>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</si>
  <si>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</si>
  <si>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</si>
  <si>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</si>
  <si>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</si>
  <si>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</si>
  <si>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</si>
  <si>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</si>
  <si>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</si>
  <si>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</si>
  <si>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</si>
  <si>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</si>
  <si>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</si>
  <si>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</si>
  <si>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</si>
  <si>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</si>
  <si>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</si>
  <si>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</si>
  <si>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</si>
  <si>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</si>
  <si>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</si>
  <si>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</si>
  <si>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</si>
  <si>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</si>
  <si>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</si>
  <si>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</si>
  <si>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</si>
  <si>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</si>
  <si>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</si>
  <si>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</si>
  <si>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</si>
  <si>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</si>
  <si>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</si>
  <si>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</si>
  <si>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</si>
  <si>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</si>
  <si>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</si>
  <si>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</si>
  <si>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</si>
  <si>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</si>
  <si>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</si>
  <si>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</si>
  <si>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</si>
  <si>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</si>
  <si>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</si>
  <si>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</si>
  <si>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</si>
  <si>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</si>
  <si>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</si>
  <si>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</si>
  <si>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</si>
  <si>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</si>
  <si>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</si>
  <si>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</si>
  <si>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</si>
  <si>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</si>
  <si>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</si>
  <si>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</si>
  <si>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</si>
  <si>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</si>
  <si>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</si>
  <si>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</si>
  <si>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</si>
  <si>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</si>
  <si>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</si>
  <si>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</si>
  <si>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</si>
  <si>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</si>
  <si>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</si>
  <si>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</si>
  <si>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</si>
  <si>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</si>
  <si>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</si>
  <si>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</si>
  <si>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</si>
  <si>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</si>
  <si>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</si>
  <si>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</si>
  <si>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</si>
  <si>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</si>
  <si>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</si>
  <si>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</si>
  <si>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</si>
  <si>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</si>
  <si>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</si>
  <si>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</si>
  <si>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</si>
  <si>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</si>
  <si>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</si>
  <si>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</si>
  <si>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</si>
  <si>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</si>
  <si>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</si>
  <si>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</si>
  <si>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</si>
  <si>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</si>
  <si>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</si>
  <si>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</si>
  <si>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</si>
  <si>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</si>
  <si>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</si>
  <si>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</si>
  <si>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</si>
  <si>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</si>
  <si>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</si>
  <si>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</si>
  <si>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</si>
  <si>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</si>
  <si>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</si>
  <si>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</si>
  <si>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</si>
  <si>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</si>
  <si>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</si>
  <si>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</si>
  <si>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</si>
  <si>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</si>
  <si>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</si>
  <si>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</si>
  <si>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</si>
  <si>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</si>
  <si>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</si>
  <si>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</si>
  <si>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</si>
  <si>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</si>
  <si>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</si>
  <si>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</si>
  <si>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</si>
  <si>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</si>
  <si>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</si>
  <si>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</si>
  <si>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</si>
  <si>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</si>
  <si>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</si>
  <si>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</si>
  <si>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</si>
  <si>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</si>
  <si>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</si>
  <si>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</si>
  <si>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</si>
  <si>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</si>
  <si>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</si>
  <si>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</si>
  <si>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</si>
  <si>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</si>
  <si>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</si>
  <si>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</si>
  <si>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</si>
  <si>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</si>
  <si>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</si>
  <si>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</si>
  <si>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</si>
  <si>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</si>
  <si>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</si>
  <si>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</si>
  <si>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</si>
  <si>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</si>
  <si>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</si>
  <si>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</si>
  <si>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</si>
  <si>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</si>
  <si>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</si>
  <si>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</si>
  <si>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</si>
  <si>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</si>
  <si>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</si>
  <si>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</si>
  <si>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</si>
  <si>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</si>
  <si>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</si>
  <si>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</si>
  <si>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</si>
  <si>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</si>
  <si>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</si>
  <si>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</si>
  <si>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</si>
  <si>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</si>
  <si>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</si>
  <si>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</si>
  <si>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</si>
  <si>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</si>
  <si>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</si>
  <si>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</si>
  <si>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</si>
  <si>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</si>
  <si>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</si>
  <si>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</si>
  <si>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</si>
  <si>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</si>
  <si>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</si>
  <si>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</si>
  <si>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</si>
  <si>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</si>
  <si>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</si>
  <si>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</si>
  <si>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</si>
  <si>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</si>
  <si>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</si>
  <si>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</si>
  <si>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臺東縣池上鄉公所</t>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</si>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</sst>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6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6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615">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0" fillId="0" borderId="0" xfId="0" applyAlignment="1">
      <alignment vertical="center" wrapText="1"/>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0" fillId="0" borderId="0" xfId="0">
      <alignment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6"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13" fillId="0" borderId="0" xfId="2" applyAlignment="1" applyProtection="1">
      <alignment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66" fillId="0" borderId="0" xfId="0" applyFont="1" applyFill="1" applyAlignment="1">
      <alignment vertical="center" wrapText="1"/>
    </xf>
    <xf numFmtId="0" fontId="65" fillId="0" borderId="0" xfId="0" applyFont="1" applyAlignment="1">
      <alignment vertical="center" wrapText="1"/>
    </xf>
    <xf numFmtId="0" fontId="67" fillId="0" borderId="0" xfId="0" applyFont="1" applyFill="1" applyAlignment="1">
      <alignment vertical="center" wrapText="1"/>
    </xf>
    <xf numFmtId="0" fontId="70" fillId="0" borderId="12" xfId="0" applyFont="1" applyFill="1" applyBorder="1" applyAlignment="1">
      <alignment vertical="center" wrapText="1"/>
    </xf>
    <xf numFmtId="0" fontId="70" fillId="0" borderId="14" xfId="0" applyFont="1" applyFill="1" applyBorder="1" applyAlignment="1">
      <alignment vertical="center" wrapText="1"/>
    </xf>
    <xf numFmtId="0" fontId="65" fillId="0" borderId="0" xfId="0" applyFont="1" applyFill="1" applyAlignment="1">
      <alignment vertical="center" wrapText="1"/>
    </xf>
    <xf numFmtId="0" fontId="70" fillId="0" borderId="0" xfId="0" applyFont="1" applyFill="1" applyBorder="1" applyAlignment="1">
      <alignment vertical="center"/>
    </xf>
    <xf numFmtId="0" fontId="70" fillId="0" borderId="18" xfId="0" applyFont="1" applyFill="1" applyBorder="1" applyAlignment="1">
      <alignment vertical="center" wrapText="1"/>
    </xf>
    <xf numFmtId="0" fontId="70" fillId="0" borderId="11" xfId="0" applyFont="1" applyFill="1" applyBorder="1">
      <alignment vertical="center"/>
    </xf>
    <xf numFmtId="0" fontId="70" fillId="0" borderId="11" xfId="0" applyFont="1" applyFill="1" applyBorder="1" applyAlignment="1">
      <alignment vertical="center" wrapText="1"/>
    </xf>
    <xf numFmtId="0" fontId="68" fillId="0" borderId="11" xfId="0" applyFont="1" applyFill="1" applyBorder="1" applyAlignment="1">
      <alignment vertical="top" wrapText="1"/>
    </xf>
    <xf numFmtId="0" fontId="68" fillId="0" borderId="8" xfId="0" applyFont="1" applyFill="1" applyBorder="1" applyAlignment="1">
      <alignment vertical="center" wrapText="1"/>
    </xf>
    <xf numFmtId="0" fontId="70" fillId="0" borderId="9" xfId="0" applyFont="1" applyFill="1" applyBorder="1" applyAlignment="1">
      <alignment vertical="center" wrapText="1"/>
    </xf>
    <xf numFmtId="0" fontId="70" fillId="0" borderId="10" xfId="0" applyFont="1" applyFill="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Fill="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Fill="1" applyBorder="1" applyAlignment="1">
      <alignment horizontal="center" vertical="center" wrapText="1"/>
    </xf>
    <xf numFmtId="176" fontId="70" fillId="0" borderId="35" xfId="1" applyNumberFormat="1" applyFont="1" applyFill="1" applyBorder="1" applyAlignment="1">
      <alignment horizontal="center" vertical="center" wrapText="1"/>
    </xf>
    <xf numFmtId="20" fontId="74" fillId="0" borderId="6" xfId="1" applyNumberFormat="1" applyFont="1" applyFill="1" applyBorder="1" applyAlignment="1">
      <alignment horizontal="center" vertical="center" wrapText="1"/>
    </xf>
    <xf numFmtId="20" fontId="68" fillId="0" borderId="6" xfId="1" applyNumberFormat="1" applyFont="1" applyFill="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Fill="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Fill="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Fill="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Fill="1" applyBorder="1" applyAlignment="1">
      <alignment horizontal="center" vertical="center" wrapText="1"/>
    </xf>
    <xf numFmtId="176" fontId="68" fillId="0" borderId="5" xfId="1" applyNumberFormat="1" applyFont="1" applyFill="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Fill="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Fill="1" applyBorder="1" applyAlignment="1">
      <alignment horizontal="center" vertical="center" wrapText="1"/>
    </xf>
    <xf numFmtId="0" fontId="65" fillId="0" borderId="0" xfId="0" applyFont="1" applyBorder="1" applyAlignment="1">
      <alignment vertical="center" wrapText="1"/>
    </xf>
    <xf numFmtId="0" fontId="65" fillId="0" borderId="35" xfId="0" applyFont="1" applyBorder="1" applyAlignment="1">
      <alignment vertical="center" wrapText="1"/>
    </xf>
    <xf numFmtId="0" fontId="65" fillId="0" borderId="5" xfId="0" applyFont="1" applyFill="1" applyBorder="1" applyAlignment="1">
      <alignment vertical="center" wrapText="1"/>
    </xf>
    <xf numFmtId="0" fontId="65" fillId="0" borderId="6"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top" wrapText="1"/>
    </xf>
    <xf numFmtId="0" fontId="70" fillId="0" borderId="0" xfId="0" applyFont="1" applyFill="1" applyBorder="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Fill="1" applyBorder="1" applyAlignment="1">
      <alignment horizontal="center" vertical="center" wrapText="1"/>
    </xf>
    <xf numFmtId="20" fontId="69" fillId="0" borderId="6" xfId="1" applyNumberFormat="1" applyFont="1" applyFill="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Fill="1" applyBorder="1" applyAlignment="1">
      <alignment horizontal="center" vertical="center" wrapText="1"/>
    </xf>
    <xf numFmtId="0" fontId="17" fillId="0" borderId="15" xfId="0" applyFont="1" applyFill="1" applyBorder="1" applyAlignment="1">
      <alignment vertical="top"/>
    </xf>
    <xf numFmtId="0" fontId="70" fillId="0" borderId="11" xfId="0" applyFont="1" applyFill="1" applyBorder="1" applyAlignment="1">
      <alignment vertical="top"/>
    </xf>
    <xf numFmtId="0" fontId="70" fillId="0" borderId="11" xfId="0" applyFont="1" applyFill="1" applyBorder="1" applyAlignment="1">
      <alignment vertical="center"/>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pplyAlignme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pplyAlignment="1">
      <alignment vertical="center"/>
    </xf>
    <xf numFmtId="0" fontId="83" fillId="0" borderId="46" xfId="0" applyFont="1" applyBorder="1" applyAlignment="1"/>
    <xf numFmtId="0" fontId="20" fillId="0" borderId="47" xfId="0" applyFont="1" applyBorder="1" applyAlignment="1">
      <alignment vertical="center"/>
    </xf>
    <xf numFmtId="0" fontId="86" fillId="0" borderId="0" xfId="0" applyFont="1" applyAlignment="1">
      <alignment vertical="center"/>
    </xf>
    <xf numFmtId="0" fontId="87" fillId="0" borderId="0" xfId="0" applyFont="1" applyAlignme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pplyAlignme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pplyAlignment="1">
      <alignment vertical="center"/>
    </xf>
    <xf numFmtId="0" fontId="22" fillId="0" borderId="55" xfId="0" applyFont="1" applyBorder="1" applyAlignment="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pplyAlignme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pplyAlignme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Font="1" applyAlignment="1">
      <alignment vertical="center"/>
    </xf>
    <xf numFmtId="0" fontId="90" fillId="0" borderId="0" xfId="0" applyFont="1" applyAlignme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pplyAlignment="1">
      <alignment vertical="center"/>
    </xf>
    <xf numFmtId="0" fontId="0" fillId="0" borderId="0" xfId="0" applyAlignme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pplyAlignment="1">
      <alignment vertical="center"/>
    </xf>
    <xf numFmtId="0" fontId="22" fillId="0" borderId="65" xfId="0" applyFont="1" applyBorder="1" applyAlignment="1">
      <alignment horizontal="center" vertical="center" wrapText="1"/>
    </xf>
    <xf numFmtId="183" fontId="22" fillId="0" borderId="16" xfId="0" applyNumberFormat="1" applyFont="1" applyBorder="1" applyAlignment="1">
      <alignment vertical="center"/>
    </xf>
    <xf numFmtId="183" fontId="22" fillId="0" borderId="11" xfId="0" applyNumberFormat="1" applyFont="1" applyBorder="1" applyAlignment="1">
      <alignment vertical="center"/>
    </xf>
    <xf numFmtId="184" fontId="22" fillId="0" borderId="15" xfId="0" applyNumberFormat="1" applyFont="1" applyBorder="1" applyAlignment="1">
      <alignment vertical="center"/>
    </xf>
    <xf numFmtId="183" fontId="22" fillId="0" borderId="10" xfId="0" applyNumberFormat="1" applyFont="1" applyBorder="1" applyAlignment="1">
      <alignment vertical="center"/>
    </xf>
    <xf numFmtId="183" fontId="22" fillId="0" borderId="9" xfId="0" applyNumberFormat="1" applyFont="1" applyBorder="1" applyAlignment="1">
      <alignment vertical="center"/>
    </xf>
    <xf numFmtId="184" fontId="22" fillId="0" borderId="8" xfId="0" applyNumberFormat="1" applyFont="1" applyBorder="1" applyAlignment="1">
      <alignment vertical="center"/>
    </xf>
    <xf numFmtId="183" fontId="22" fillId="0" borderId="8" xfId="0" applyNumberFormat="1" applyFont="1" applyBorder="1" applyAlignment="1">
      <alignment vertical="center"/>
    </xf>
    <xf numFmtId="183" fontId="22" fillId="37" borderId="8" xfId="0" applyNumberFormat="1" applyFont="1" applyFill="1" applyBorder="1" applyAlignment="1">
      <alignment vertical="center"/>
    </xf>
    <xf numFmtId="0" fontId="22" fillId="0" borderId="68" xfId="0" applyFont="1" applyBorder="1" applyAlignment="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pplyAlignment="1">
      <alignment vertical="center"/>
    </xf>
    <xf numFmtId="0" fontId="22" fillId="0" borderId="54" xfId="0" applyFont="1" applyBorder="1" applyAlignment="1">
      <alignment vertical="center"/>
    </xf>
    <xf numFmtId="184" fontId="22" fillId="0" borderId="10" xfId="0" applyNumberFormat="1" applyFont="1" applyBorder="1" applyAlignment="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pplyAlignment="1">
      <alignment vertical="center"/>
    </xf>
    <xf numFmtId="184" fontId="22" fillId="0" borderId="71" xfId="0" applyNumberFormat="1" applyFont="1" applyBorder="1" applyAlignment="1">
      <alignment vertical="center"/>
    </xf>
    <xf numFmtId="183" fontId="22" fillId="0" borderId="69" xfId="0" applyNumberFormat="1" applyFont="1" applyBorder="1" applyAlignment="1">
      <alignment vertical="center"/>
    </xf>
    <xf numFmtId="183" fontId="22" fillId="37" borderId="65" xfId="0" applyNumberFormat="1" applyFont="1" applyFill="1" applyBorder="1" applyAlignment="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pplyAlignment="1">
      <alignment vertical="center"/>
    </xf>
    <xf numFmtId="0" fontId="94" fillId="0" borderId="4" xfId="4" applyFont="1" applyBorder="1" applyAlignment="1" applyProtection="1">
      <alignment horizontal="center" vertical="center"/>
      <protection locked="0"/>
    </xf>
    <xf numFmtId="0" fontId="94" fillId="0" borderId="0" xfId="4" applyFont="1" applyBorder="1" applyAlignment="1" applyProtection="1">
      <alignment horizontal="center" vertical="center"/>
      <protection locked="0"/>
    </xf>
    <xf numFmtId="0" fontId="94" fillId="0" borderId="0" xfId="4" applyFont="1" applyAlignment="1" applyProtection="1">
      <alignment vertical="center"/>
      <protection locked="0"/>
    </xf>
    <xf numFmtId="0" fontId="94" fillId="0" borderId="0" xfId="4" applyFont="1" applyAlignment="1" applyProtection="1">
      <alignment horizontal="center"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Fill="1" applyBorder="1" applyAlignment="1" applyProtection="1">
      <alignment horizontal="center" vertical="center"/>
      <protection hidden="1"/>
    </xf>
    <xf numFmtId="41" fontId="87" fillId="0" borderId="4" xfId="4" quotePrefix="1" applyNumberFormat="1" applyFont="1" applyFill="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Fill="1" applyBorder="1" applyAlignment="1" applyProtection="1">
      <alignment horizontal="center" vertical="center"/>
      <protection hidden="1"/>
    </xf>
    <xf numFmtId="41" fontId="87" fillId="0" borderId="56" xfId="4" quotePrefix="1" applyNumberFormat="1" applyFont="1" applyFill="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Fill="1" applyBorder="1" applyAlignment="1" applyProtection="1">
      <alignment horizontal="left" vertical="center"/>
      <protection locked="0"/>
    </xf>
    <xf numFmtId="0" fontId="3" fillId="0" borderId="0" xfId="4" applyFont="1" applyBorder="1" applyAlignment="1" applyProtection="1">
      <alignment horizontal="right"/>
      <protection locked="0"/>
    </xf>
    <xf numFmtId="0" fontId="87" fillId="0" borderId="0" xfId="4" applyFont="1" applyAlignment="1" applyProtection="1">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Alignment="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Alignme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vertical="center"/>
      <protection locked="0"/>
    </xf>
    <xf numFmtId="0" fontId="87" fillId="0" borderId="4" xfId="0" applyFont="1" applyFill="1" applyBorder="1" applyAlignment="1">
      <alignment horizontal="center" vertical="center" shrinkToFit="1"/>
    </xf>
    <xf numFmtId="0" fontId="87" fillId="0" borderId="11" xfId="0" applyFont="1" applyFill="1" applyBorder="1" applyAlignment="1" applyProtection="1">
      <alignment vertical="center"/>
      <protection locked="0"/>
    </xf>
    <xf numFmtId="0" fontId="87" fillId="0" borderId="0" xfId="0" applyFont="1" applyFill="1" applyBorder="1" applyAlignment="1" applyProtection="1">
      <alignment vertical="center"/>
      <protection locked="0"/>
    </xf>
    <xf numFmtId="0" fontId="89" fillId="0" borderId="0" xfId="0" applyFont="1" applyFill="1" applyAlignment="1" applyProtection="1">
      <alignment vertical="center"/>
      <protection locked="0"/>
    </xf>
    <xf numFmtId="0" fontId="22" fillId="0" borderId="11" xfId="0" applyFont="1" applyFill="1" applyBorder="1" applyAlignment="1" applyProtection="1">
      <alignment horizontal="right"/>
      <protection locked="0"/>
    </xf>
    <xf numFmtId="0" fontId="87" fillId="0" borderId="0" xfId="0" applyFont="1" applyFill="1" applyProtection="1">
      <alignment vertical="center"/>
      <protection locked="0"/>
    </xf>
    <xf numFmtId="0" fontId="87" fillId="0" borderId="0" xfId="0" applyFont="1" applyFill="1" applyAlignment="1" applyProtection="1">
      <alignment horizontal="center" vertical="center"/>
      <protection locked="0"/>
    </xf>
    <xf numFmtId="0" fontId="87" fillId="0" borderId="10" xfId="0" applyFont="1" applyFill="1" applyBorder="1" applyAlignment="1" applyProtection="1">
      <alignment horizontal="center" vertical="center"/>
      <protection locked="0"/>
    </xf>
    <xf numFmtId="41" fontId="87" fillId="0" borderId="4" xfId="0" applyNumberFormat="1" applyFont="1" applyFill="1" applyBorder="1" applyAlignment="1" applyProtection="1">
      <alignment horizontal="center" vertical="center"/>
      <protection hidden="1"/>
    </xf>
    <xf numFmtId="41" fontId="87" fillId="0" borderId="8" xfId="0" applyNumberFormat="1" applyFont="1" applyFill="1" applyBorder="1" applyAlignment="1" applyProtection="1">
      <alignment horizontal="center" vertical="center"/>
      <protection hidden="1"/>
    </xf>
    <xf numFmtId="41" fontId="87" fillId="0" borderId="4" xfId="0" applyNumberFormat="1" applyFont="1" applyFill="1" applyBorder="1" applyAlignment="1" applyProtection="1">
      <alignment horizontal="center" vertical="center"/>
      <protection locked="0"/>
    </xf>
    <xf numFmtId="41" fontId="87" fillId="0" borderId="8" xfId="0" applyNumberFormat="1" applyFont="1" applyFill="1" applyBorder="1" applyAlignment="1" applyProtection="1">
      <alignment horizontal="center" vertical="center"/>
      <protection locked="0"/>
    </xf>
    <xf numFmtId="0" fontId="87" fillId="0" borderId="0" xfId="0" applyFont="1" applyFill="1" applyAlignment="1" applyProtection="1">
      <alignment horizontal="left" vertical="center"/>
      <protection locked="0"/>
    </xf>
    <xf numFmtId="0" fontId="87" fillId="0" borderId="12" xfId="0" applyFont="1" applyFill="1" applyBorder="1" applyAlignment="1" applyProtection="1">
      <alignment horizontal="left" vertical="center"/>
      <protection locked="0"/>
    </xf>
    <xf numFmtId="0" fontId="87" fillId="0" borderId="0" xfId="0" applyFont="1" applyFill="1" applyAlignment="1" applyProtection="1">
      <alignment horizontal="right" vertical="center"/>
      <protection locked="0"/>
    </xf>
    <xf numFmtId="0" fontId="87" fillId="0" borderId="0" xfId="0" applyFont="1" applyFill="1" applyAlignment="1" applyProtection="1">
      <alignment horizontal="left"/>
      <protection locked="0"/>
    </xf>
    <xf numFmtId="0" fontId="87" fillId="0" borderId="0" xfId="0" applyFont="1" applyFill="1" applyAlignment="1" applyProtection="1">
      <alignment horizontal="center"/>
      <protection locked="0"/>
    </xf>
    <xf numFmtId="0" fontId="87" fillId="0" borderId="0" xfId="0" applyFont="1" applyProtection="1">
      <alignmen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130" applyFont="1" applyFill="1" applyBorder="1" applyAlignment="1" applyProtection="1">
      <alignment horizontal="center" vertical="center"/>
      <protection locked="0"/>
    </xf>
    <xf numFmtId="0" fontId="87" fillId="0" borderId="0" xfId="130" applyFont="1" applyFill="1" applyBorder="1" applyAlignment="1" applyProtection="1">
      <alignment horizontal="center" vertical="center"/>
      <protection locked="0"/>
    </xf>
    <xf numFmtId="0" fontId="87" fillId="0" borderId="0" xfId="130" applyFont="1" applyFill="1" applyBorder="1" applyAlignment="1" applyProtection="1">
      <alignment vertical="center"/>
      <protection locked="0"/>
    </xf>
    <xf numFmtId="0" fontId="87" fillId="0" borderId="0" xfId="131" applyFont="1" applyFill="1" applyBorder="1" applyAlignment="1">
      <alignment horizontal="justify" vertical="center" wrapText="1"/>
    </xf>
    <xf numFmtId="0" fontId="87" fillId="0" borderId="11" xfId="130" applyFont="1" applyFill="1" applyBorder="1" applyAlignment="1" applyProtection="1">
      <alignment vertical="center"/>
      <protection locked="0"/>
    </xf>
    <xf numFmtId="0" fontId="87" fillId="0" borderId="11" xfId="131" applyFont="1" applyFill="1" applyBorder="1" applyAlignment="1">
      <alignment horizontal="justify" vertical="center" wrapText="1"/>
    </xf>
    <xf numFmtId="0" fontId="87" fillId="0" borderId="11" xfId="131" applyNumberFormat="1" applyFont="1" applyFill="1" applyBorder="1" applyAlignment="1">
      <alignment wrapText="1"/>
    </xf>
    <xf numFmtId="0" fontId="87" fillId="0" borderId="11" xfId="131" applyNumberFormat="1" applyFont="1" applyFill="1" applyBorder="1" applyAlignment="1"/>
    <xf numFmtId="0" fontId="87" fillId="0" borderId="10" xfId="131" applyFont="1" applyFill="1" applyBorder="1" applyAlignment="1">
      <alignment horizontal="distributed" vertical="center" wrapText="1"/>
    </xf>
    <xf numFmtId="0" fontId="87" fillId="0" borderId="16" xfId="131" applyFont="1" applyFill="1" applyBorder="1" applyAlignment="1">
      <alignment horizontal="distributed" vertical="center" wrapText="1"/>
    </xf>
    <xf numFmtId="0" fontId="87" fillId="0" borderId="4" xfId="131" applyFont="1" applyFill="1" applyBorder="1" applyAlignment="1">
      <alignment horizontal="distributed" vertical="center" wrapText="1"/>
    </xf>
    <xf numFmtId="0" fontId="87" fillId="0" borderId="11" xfId="131" applyFont="1" applyFill="1" applyBorder="1" applyAlignment="1">
      <alignment horizontal="distributed" vertical="center" wrapText="1"/>
    </xf>
    <xf numFmtId="0" fontId="87" fillId="0" borderId="16" xfId="132" applyFont="1" applyFill="1" applyBorder="1" applyAlignment="1">
      <alignment horizontal="center" vertical="center"/>
    </xf>
    <xf numFmtId="185" fontId="103" fillId="0" borderId="16" xfId="131" applyNumberFormat="1" applyFont="1" applyFill="1" applyBorder="1" applyAlignment="1">
      <alignment horizontal="right" vertical="center"/>
    </xf>
    <xf numFmtId="185" fontId="103" fillId="0" borderId="7" xfId="131" applyNumberFormat="1" applyFont="1" applyFill="1" applyBorder="1" applyAlignment="1">
      <alignment horizontal="right" vertical="center"/>
    </xf>
    <xf numFmtId="0" fontId="87" fillId="0" borderId="10" xfId="132" applyFont="1" applyFill="1" applyBorder="1" applyAlignment="1">
      <alignment horizontal="center" vertical="center"/>
    </xf>
    <xf numFmtId="186" fontId="103" fillId="0" borderId="10" xfId="131" applyNumberFormat="1" applyFont="1" applyFill="1" applyBorder="1" applyAlignment="1">
      <alignment horizontal="right" vertical="center"/>
    </xf>
    <xf numFmtId="186" fontId="103" fillId="0" borderId="4" xfId="131" applyNumberFormat="1" applyFont="1" applyFill="1" applyBorder="1" applyAlignment="1">
      <alignment horizontal="right" vertical="center"/>
    </xf>
    <xf numFmtId="0" fontId="0" fillId="0" borderId="0" xfId="0" applyFill="1">
      <alignment vertical="center"/>
    </xf>
    <xf numFmtId="0" fontId="40" fillId="0" borderId="0" xfId="131" applyFill="1" applyAlignment="1">
      <alignment vertical="center"/>
    </xf>
    <xf numFmtId="0" fontId="87" fillId="0" borderId="0" xfId="0" applyFont="1" applyFill="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2" fillId="0" borderId="11" xfId="0" applyFont="1" applyBorder="1" applyAlignment="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Alignment="1" applyProtection="1">
      <alignment vertical="center"/>
      <protection locked="0"/>
    </xf>
    <xf numFmtId="0" fontId="105" fillId="0" borderId="0" xfId="0" applyFont="1" applyAlignme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Fill="1" applyBorder="1" applyAlignment="1" applyProtection="1">
      <alignment horizontal="left" vertical="top"/>
      <protection locked="0"/>
    </xf>
    <xf numFmtId="0" fontId="87" fillId="0" borderId="0" xfId="0" applyFont="1" applyFill="1" applyBorder="1" applyAlignment="1" applyProtection="1">
      <alignment horizontal="center" vertical="top"/>
      <protection locked="0"/>
    </xf>
    <xf numFmtId="0" fontId="71" fillId="0" borderId="0" xfId="0" applyFont="1" applyBorder="1" applyAlignment="1" applyProtection="1">
      <alignment horizontal="right" vertical="top"/>
      <protection locked="0"/>
    </xf>
    <xf numFmtId="0" fontId="97" fillId="0" borderId="0" xfId="0" applyFont="1" applyAlignment="1" applyProtection="1">
      <alignment horizontal="center"/>
      <protection locked="0"/>
    </xf>
    <xf numFmtId="0" fontId="87" fillId="0" borderId="0" xfId="0" applyFont="1" applyAlignment="1" applyProtection="1">
      <alignment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0" xfId="0" applyFont="1" applyAlignment="1" applyProtection="1">
      <protection locked="0"/>
    </xf>
    <xf numFmtId="0" fontId="87" fillId="0" borderId="63" xfId="130" applyFont="1" applyBorder="1" applyAlignment="1" applyProtection="1">
      <alignment horizontal="center" vertical="center"/>
      <protection locked="0"/>
    </xf>
    <xf numFmtId="0" fontId="87" fillId="0" borderId="0" xfId="130" applyFont="1" applyBorder="1" applyAlignment="1" applyProtection="1">
      <alignment horizontal="center" vertical="center"/>
      <protection locked="0"/>
    </xf>
    <xf numFmtId="0" fontId="22" fillId="0" borderId="0" xfId="131" applyFont="1" applyBorder="1" applyAlignment="1">
      <alignment horizontal="justify" wrapText="1"/>
    </xf>
    <xf numFmtId="0" fontId="24" fillId="0" borderId="0" xfId="131" applyFont="1" applyBorder="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applyBorder="1"/>
    <xf numFmtId="0" fontId="40" fillId="0" borderId="0" xfId="131"/>
    <xf numFmtId="0" fontId="87" fillId="0" borderId="46" xfId="131" applyNumberFormat="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Fill="1" applyBorder="1" applyAlignment="1" applyProtection="1">
      <alignment horizontal="right" vertical="center"/>
      <protection locked="0"/>
    </xf>
    <xf numFmtId="41" fontId="97" fillId="0" borderId="15" xfId="0" applyNumberFormat="1" applyFont="1" applyFill="1" applyBorder="1" applyAlignment="1" applyProtection="1">
      <alignment horizontal="right" vertical="center"/>
      <protection locked="0"/>
    </xf>
    <xf numFmtId="41" fontId="97" fillId="0" borderId="10" xfId="0" applyNumberFormat="1" applyFont="1" applyFill="1" applyBorder="1" applyAlignment="1" applyProtection="1">
      <alignment horizontal="right" vertical="center"/>
      <protection hidden="1"/>
    </xf>
    <xf numFmtId="41" fontId="97" fillId="0" borderId="4" xfId="0" applyNumberFormat="1" applyFont="1" applyFill="1" applyBorder="1" applyAlignment="1" applyProtection="1">
      <alignment horizontal="right" vertical="center"/>
      <protection locked="0"/>
    </xf>
    <xf numFmtId="41" fontId="108" fillId="0" borderId="4" xfId="0" applyNumberFormat="1" applyFont="1" applyFill="1" applyBorder="1" applyAlignment="1" applyProtection="1">
      <alignment horizontal="right" vertical="center"/>
      <protection locked="0"/>
    </xf>
    <xf numFmtId="41" fontId="108" fillId="0" borderId="8" xfId="0" applyNumberFormat="1" applyFont="1" applyFill="1" applyBorder="1" applyAlignment="1" applyProtection="1">
      <alignment horizontal="right" vertical="center"/>
      <protection locked="0"/>
    </xf>
    <xf numFmtId="41" fontId="71" fillId="0" borderId="71" xfId="0" applyNumberFormat="1" applyFont="1" applyFill="1" applyBorder="1" applyAlignment="1" applyProtection="1">
      <alignment horizontal="right" vertical="center"/>
      <protection hidden="1"/>
    </xf>
    <xf numFmtId="41" fontId="97" fillId="0" borderId="56" xfId="0" applyNumberFormat="1" applyFont="1" applyFill="1" applyBorder="1" applyAlignment="1" applyProtection="1">
      <alignment horizontal="right" vertical="center"/>
      <protection locked="0"/>
    </xf>
    <xf numFmtId="41" fontId="108" fillId="0" borderId="56" xfId="0" applyNumberFormat="1" applyFont="1" applyFill="1" applyBorder="1" applyAlignment="1" applyProtection="1">
      <alignment horizontal="right" vertical="center"/>
      <protection locked="0"/>
    </xf>
    <xf numFmtId="41" fontId="108" fillId="0" borderId="65" xfId="0" applyNumberFormat="1" applyFont="1" applyFill="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Fill="1" applyBorder="1" applyAlignment="1" applyProtection="1">
      <alignment horizontal="left" vertical="top"/>
      <protection locked="0"/>
    </xf>
    <xf numFmtId="0" fontId="97" fillId="0" borderId="0" xfId="0" applyFont="1" applyFill="1" applyBorder="1" applyAlignment="1" applyProtection="1">
      <alignment horizontal="center" vertical="top"/>
      <protection locked="0"/>
    </xf>
    <xf numFmtId="0" fontId="97" fillId="0" borderId="0" xfId="0" applyFont="1" applyAlignme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Border="1" applyAlignment="1" applyProtection="1">
      <protection locked="0"/>
    </xf>
    <xf numFmtId="0" fontId="94" fillId="0" borderId="0" xfId="0" quotePrefix="1" applyFont="1" applyBorder="1" applyAlignment="1" applyProtection="1">
      <alignment horizontal="left"/>
      <protection locked="0"/>
    </xf>
    <xf numFmtId="187" fontId="0" fillId="0" borderId="4" xfId="0" applyNumberFormat="1" applyBorder="1" applyAlignment="1" applyProtection="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0" fontId="94" fillId="0" borderId="0" xfId="0" applyFont="1" applyAlignment="1" applyProtection="1">
      <protection locked="0"/>
    </xf>
    <xf numFmtId="187" fontId="0" fillId="0" borderId="8" xfId="0" applyNumberFormat="1" applyBorder="1" applyAlignment="1" applyProtection="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applyProtection="1"/>
    <xf numFmtId="187" fontId="0" fillId="0" borderId="97" xfId="0" applyNumberFormat="1" applyBorder="1" applyAlignment="1" applyProtection="1"/>
    <xf numFmtId="187" fontId="0" fillId="0" borderId="98" xfId="0" applyNumberFormat="1" applyBorder="1" applyAlignment="1" applyProtection="1"/>
    <xf numFmtId="187" fontId="0" fillId="0" borderId="99" xfId="0" applyNumberFormat="1" applyBorder="1" applyAlignment="1" applyProtection="1"/>
    <xf numFmtId="187" fontId="0" fillId="0" borderId="100" xfId="0" applyNumberFormat="1" applyBorder="1" applyAlignment="1" applyProtection="1"/>
    <xf numFmtId="187" fontId="0" fillId="0" borderId="101" xfId="0" applyNumberFormat="1" applyBorder="1" applyAlignment="1" applyProtection="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pplyProtection="1">
      <alignment horizontal="right"/>
    </xf>
    <xf numFmtId="187" fontId="0" fillId="0" borderId="4" xfId="0" applyNumberFormat="1" applyBorder="1" applyAlignment="1" applyProtection="1">
      <alignment horizontal="right"/>
    </xf>
    <xf numFmtId="187" fontId="0" fillId="0" borderId="102" xfId="0" applyNumberFormat="1" applyBorder="1" applyAlignment="1" applyProtection="1"/>
    <xf numFmtId="187" fontId="0" fillId="0" borderId="103" xfId="0" applyNumberFormat="1" applyBorder="1" applyAlignment="1" applyProtection="1"/>
    <xf numFmtId="187" fontId="0" fillId="0" borderId="104" xfId="0" applyNumberFormat="1" applyBorder="1" applyAlignment="1" applyProtection="1"/>
    <xf numFmtId="187" fontId="22" fillId="4" borderId="8" xfId="0" applyNumberFormat="1" applyFont="1" applyFill="1" applyBorder="1" applyAlignment="1" applyProtection="1">
      <alignment horizontal="right"/>
    </xf>
    <xf numFmtId="187" fontId="22" fillId="4" borderId="10" xfId="0" applyNumberFormat="1" applyFont="1" applyFill="1" applyBorder="1" applyAlignment="1" applyProtection="1">
      <alignment horizontal="left"/>
    </xf>
    <xf numFmtId="187" fontId="22" fillId="4" borderId="9" xfId="0" applyNumberFormat="1" applyFont="1" applyFill="1" applyBorder="1" applyAlignment="1" applyProtection="1">
      <alignment horizontal="left"/>
    </xf>
    <xf numFmtId="187" fontId="22" fillId="4" borderId="4"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pplyProtection="1">
      <alignment horizontal="right"/>
    </xf>
    <xf numFmtId="187" fontId="0" fillId="0" borderId="102" xfId="0" applyNumberFormat="1" applyBorder="1" applyAlignment="1" applyProtection="1">
      <alignment horizontal="right"/>
    </xf>
    <xf numFmtId="0" fontId="94" fillId="0" borderId="0" xfId="0" applyFont="1" applyFill="1" applyBorder="1" applyAlignment="1" applyProtection="1">
      <protection locked="0"/>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Fill="1" applyBorder="1" applyAlignment="1">
      <alignment horizontal="centerContinuous" vertical="center" wrapText="1"/>
    </xf>
    <xf numFmtId="0" fontId="75" fillId="0" borderId="4" xfId="35" applyFont="1" applyFill="1" applyBorder="1" applyAlignment="1">
      <alignment horizontal="centerContinuous" vertical="center"/>
    </xf>
    <xf numFmtId="0" fontId="75" fillId="0" borderId="4" xfId="35" applyFont="1" applyFill="1" applyBorder="1" applyAlignment="1">
      <alignment horizontal="center" vertical="center" wrapText="1"/>
    </xf>
    <xf numFmtId="0" fontId="119" fillId="0" borderId="11" xfId="0" applyFont="1" applyFill="1" applyBorder="1" applyAlignment="1">
      <alignment horizontal="center" vertical="center"/>
    </xf>
    <xf numFmtId="0" fontId="87" fillId="0" borderId="15" xfId="0" applyFont="1" applyFill="1" applyBorder="1" applyAlignment="1">
      <alignment vertical="center"/>
    </xf>
    <xf numFmtId="0" fontId="0" fillId="0" borderId="7" xfId="0" applyFont="1" applyFill="1" applyBorder="1" applyAlignment="1"/>
    <xf numFmtId="0" fontId="0" fillId="0" borderId="16" xfId="0" applyFont="1" applyFill="1" applyBorder="1" applyAlignment="1"/>
    <xf numFmtId="0" fontId="0" fillId="0" borderId="15" xfId="0" applyFont="1" applyFill="1" applyBorder="1" applyAlignment="1"/>
    <xf numFmtId="0" fontId="87" fillId="0" borderId="11" xfId="0" applyFont="1" applyFill="1" applyBorder="1" applyAlignment="1">
      <alignment horizontal="center" vertical="center"/>
    </xf>
    <xf numFmtId="0" fontId="92" fillId="0" borderId="11" xfId="0" applyFont="1" applyFill="1" applyBorder="1" applyAlignment="1">
      <alignment horizontal="center" vertical="center"/>
    </xf>
    <xf numFmtId="0" fontId="92" fillId="0" borderId="15" xfId="0" applyFont="1" applyFill="1" applyBorder="1" applyAlignment="1">
      <alignment vertical="center"/>
    </xf>
    <xf numFmtId="0" fontId="92" fillId="0" borderId="15" xfId="0" applyFont="1" applyFill="1" applyBorder="1" applyAlignment="1">
      <alignment horizontal="right" vertical="center"/>
    </xf>
    <xf numFmtId="0" fontId="0" fillId="0" borderId="4" xfId="0" applyFont="1" applyFill="1" applyBorder="1" applyAlignment="1"/>
    <xf numFmtId="0" fontId="0" fillId="0" borderId="10" xfId="0" applyFont="1" applyFill="1" applyBorder="1" applyAlignment="1"/>
    <xf numFmtId="0" fontId="0" fillId="0" borderId="8" xfId="0" applyFont="1" applyFill="1" applyBorder="1" applyAlignment="1"/>
    <xf numFmtId="0" fontId="87" fillId="0" borderId="16" xfId="0" applyFont="1" applyFill="1" applyBorder="1" applyAlignment="1">
      <alignment horizontal="center" vertical="center"/>
    </xf>
    <xf numFmtId="0" fontId="87" fillId="0" borderId="7" xfId="0" applyFont="1" applyFill="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Fill="1" applyBorder="1" applyAlignment="1" applyProtection="1">
      <protection locked="0"/>
    </xf>
    <xf numFmtId="0" fontId="22" fillId="0" borderId="40" xfId="0" applyFont="1" applyBorder="1" applyAlignment="1" applyProtection="1">
      <alignment horizontal="center"/>
      <protection locked="0"/>
    </xf>
    <xf numFmtId="0" fontId="87" fillId="0" borderId="0" xfId="0" applyFont="1" applyBorder="1" applyAlignment="1" applyProtection="1">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Fill="1" applyBorder="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Border="1" applyAlignment="1" applyProtection="1">
      <alignment horizontal="left"/>
      <protection locked="0"/>
    </xf>
    <xf numFmtId="0" fontId="22" fillId="0" borderId="0" xfId="0" applyFont="1" applyBorder="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pplyProtection="1">
      <alignment horizontal="center" vertical="center"/>
    </xf>
    <xf numFmtId="189" fontId="20" fillId="38" borderId="44" xfId="0" applyNumberFormat="1" applyFont="1" applyFill="1" applyBorder="1" applyAlignment="1" applyProtection="1">
      <alignment horizontal="center" vertical="center"/>
    </xf>
    <xf numFmtId="189" fontId="6" fillId="38" borderId="44" xfId="0" applyNumberFormat="1" applyFont="1" applyFill="1" applyBorder="1" applyAlignment="1" applyProtection="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pplyProtection="1">
      <alignment horizontal="center"/>
    </xf>
    <xf numFmtId="189" fontId="128" fillId="38" borderId="44" xfId="0" applyNumberFormat="1" applyFont="1" applyFill="1" applyBorder="1" applyAlignment="1" applyProtection="1">
      <alignment horizontal="center"/>
    </xf>
    <xf numFmtId="189" fontId="88" fillId="38" borderId="44" xfId="0" applyNumberFormat="1" applyFont="1" applyFill="1" applyBorder="1" applyAlignment="1" applyProtection="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pplyProtection="1">
      <alignment horizontal="center" vertical="center"/>
    </xf>
    <xf numFmtId="189" fontId="20" fillId="38" borderId="0" xfId="0" applyNumberFormat="1" applyFont="1" applyFill="1" applyBorder="1" applyAlignment="1" applyProtection="1">
      <alignment horizontal="center" vertical="center"/>
    </xf>
    <xf numFmtId="189" fontId="6" fillId="38" borderId="0" xfId="0" applyNumberFormat="1" applyFont="1" applyFill="1" applyBorder="1" applyAlignment="1" applyProtection="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pplyProtection="1">
      <alignment horizontal="center"/>
    </xf>
    <xf numFmtId="189" fontId="88" fillId="38" borderId="0" xfId="0" applyNumberFormat="1" applyFont="1" applyFill="1" applyBorder="1" applyAlignment="1" applyProtection="1">
      <alignment horizontal="center"/>
    </xf>
    <xf numFmtId="189" fontId="22" fillId="0" borderId="0" xfId="0" applyNumberFormat="1" applyFont="1" applyBorder="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Border="1" applyAlignment="1" applyProtection="1">
      <alignment horizontal="center" vertical="center"/>
      <protection locked="0"/>
    </xf>
    <xf numFmtId="0" fontId="87" fillId="0" borderId="0" xfId="0" applyFont="1" applyAlignment="1" applyProtection="1">
      <alignment horizontal="center"/>
      <protection locked="0"/>
    </xf>
    <xf numFmtId="189" fontId="87" fillId="39" borderId="0" xfId="0" applyNumberFormat="1" applyFont="1" applyFill="1" applyBorder="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pplyProtection="1">
      <alignment horizontal="center" vertical="center"/>
    </xf>
    <xf numFmtId="189" fontId="20" fillId="38" borderId="46" xfId="0" applyNumberFormat="1" applyFont="1" applyFill="1" applyBorder="1" applyAlignment="1" applyProtection="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Border="1" applyAlignment="1" applyProtection="1">
      <protection locked="0"/>
    </xf>
    <xf numFmtId="0" fontId="80" fillId="0" borderId="0" xfId="0" applyFont="1" applyAlignment="1" applyProtection="1">
      <protection locked="0"/>
    </xf>
    <xf numFmtId="189" fontId="87"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protection locked="0"/>
    </xf>
    <xf numFmtId="189" fontId="88"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pplyProtection="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Fill="1" applyBorder="1" applyAlignment="1" applyProtection="1">
      <alignment horizontal="right" vertical="top"/>
      <protection locked="0"/>
    </xf>
    <xf numFmtId="0" fontId="126" fillId="0" borderId="0" xfId="6" applyFont="1" applyFill="1" applyBorder="1" applyAlignment="1" applyProtection="1">
      <alignment vertical="top"/>
      <protection locked="0"/>
    </xf>
    <xf numFmtId="189" fontId="88" fillId="38" borderId="45" xfId="0" applyNumberFormat="1" applyFont="1" applyFill="1" applyBorder="1" applyAlignment="1" applyProtection="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Fill="1" applyBorder="1" applyAlignment="1" applyProtection="1">
      <alignment vertical="center"/>
      <protection locked="0"/>
    </xf>
    <xf numFmtId="0" fontId="130" fillId="0" borderId="0" xfId="6" applyFont="1" applyFill="1" applyBorder="1" applyAlignment="1" applyProtection="1">
      <alignment vertical="center"/>
      <protection locked="0"/>
    </xf>
    <xf numFmtId="0" fontId="126" fillId="0" borderId="0" xfId="6" applyFont="1" applyFill="1" applyBorder="1" applyAlignme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applyAlignme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80" fillId="0" borderId="0" xfId="128" applyFont="1"/>
    <xf numFmtId="0" fontId="138" fillId="0" borderId="0" xfId="128" quotePrefix="1" applyFont="1" applyAlignment="1">
      <alignment horizontal="left" vertical="center"/>
    </xf>
    <xf numFmtId="0" fontId="87" fillId="0" borderId="0" xfId="128" applyFont="1"/>
    <xf numFmtId="190" fontId="126" fillId="0" borderId="111" xfId="133" applyFont="1" applyFill="1" applyBorder="1" applyAlignment="1">
      <alignment horizontal="center"/>
    </xf>
    <xf numFmtId="190" fontId="126" fillId="0" borderId="0" xfId="133" applyFont="1" applyFill="1" applyAlignment="1"/>
    <xf numFmtId="190" fontId="126" fillId="0" borderId="112" xfId="133" applyFont="1" applyFill="1" applyBorder="1" applyAlignment="1">
      <alignment horizontal="center"/>
    </xf>
    <xf numFmtId="0" fontId="0" fillId="0" borderId="0" xfId="0" applyAlignment="1"/>
    <xf numFmtId="190" fontId="126" fillId="0" borderId="113" xfId="133" applyFont="1" applyFill="1" applyBorder="1" applyAlignment="1">
      <alignment horizontal="center"/>
    </xf>
    <xf numFmtId="190" fontId="126" fillId="0" borderId="114" xfId="133" applyFont="1" applyFill="1" applyBorder="1" applyAlignment="1">
      <alignment horizontal="left"/>
    </xf>
    <xf numFmtId="190" fontId="126" fillId="0" borderId="114" xfId="133" applyFont="1" applyFill="1" applyBorder="1" applyAlignment="1"/>
    <xf numFmtId="190" fontId="126" fillId="0" borderId="0" xfId="133" applyFont="1" applyFill="1" applyAlignment="1">
      <alignment horizontal="left"/>
    </xf>
    <xf numFmtId="190" fontId="126" fillId="0" borderId="115" xfId="133" applyFont="1" applyFill="1" applyBorder="1" applyAlignment="1">
      <alignment horizontal="center"/>
    </xf>
    <xf numFmtId="190" fontId="126" fillId="0" borderId="116" xfId="133" applyFont="1" applyFill="1" applyBorder="1" applyAlignment="1">
      <alignment horizontal="center" vertical="center"/>
    </xf>
    <xf numFmtId="190" fontId="126" fillId="0" borderId="119" xfId="133" applyFont="1" applyFill="1" applyBorder="1" applyAlignment="1">
      <alignment horizontal="center" vertical="center"/>
    </xf>
    <xf numFmtId="190" fontId="126" fillId="0" borderId="120" xfId="133" applyFont="1" applyFill="1" applyBorder="1" applyAlignment="1">
      <alignment horizontal="center" vertical="center"/>
    </xf>
    <xf numFmtId="190" fontId="140" fillId="0" borderId="120" xfId="133" applyFont="1" applyFill="1" applyBorder="1" applyAlignment="1">
      <alignment horizontal="center" vertical="center"/>
    </xf>
    <xf numFmtId="190" fontId="140" fillId="0" borderId="121" xfId="133" applyFont="1" applyFill="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Fill="1" applyBorder="1" applyAlignment="1">
      <alignment horizontal="center" vertical="center" wrapText="1"/>
    </xf>
    <xf numFmtId="190" fontId="126" fillId="0" borderId="124" xfId="133" applyFont="1" applyFill="1" applyBorder="1" applyAlignment="1">
      <alignment horizontal="center" vertical="center"/>
    </xf>
    <xf numFmtId="190" fontId="126" fillId="0" borderId="125" xfId="133" applyFont="1" applyFill="1" applyBorder="1" applyAlignment="1">
      <alignment horizontal="right"/>
    </xf>
    <xf numFmtId="190" fontId="126" fillId="0" borderId="126" xfId="133" applyFont="1" applyFill="1" applyBorder="1" applyAlignment="1">
      <alignment horizontal="right"/>
    </xf>
    <xf numFmtId="190" fontId="126" fillId="0" borderId="127" xfId="133" applyFont="1" applyFill="1" applyBorder="1" applyAlignment="1">
      <alignment horizontal="right"/>
    </xf>
    <xf numFmtId="190" fontId="141" fillId="0" borderId="127" xfId="133" applyFont="1" applyFill="1" applyBorder="1" applyAlignment="1">
      <alignment horizontal="right"/>
    </xf>
    <xf numFmtId="0" fontId="126" fillId="0" borderId="127" xfId="0" applyFont="1" applyBorder="1" applyAlignment="1">
      <alignment horizontal="right" wrapText="1"/>
    </xf>
    <xf numFmtId="190" fontId="126" fillId="0" borderId="124" xfId="133" applyFont="1" applyFill="1" applyBorder="1" applyAlignment="1">
      <alignment vertical="center"/>
    </xf>
    <xf numFmtId="190" fontId="126" fillId="0" borderId="128" xfId="133" applyFont="1" applyFill="1" applyBorder="1" applyAlignment="1">
      <alignment vertical="center"/>
    </xf>
    <xf numFmtId="190" fontId="126" fillId="0" borderId="0" xfId="133" applyFont="1" applyFill="1" applyAlignment="1">
      <alignment vertical="center"/>
    </xf>
    <xf numFmtId="0" fontId="126" fillId="0" borderId="0" xfId="0" applyFont="1" applyAlignment="1">
      <alignment wrapText="1"/>
    </xf>
    <xf numFmtId="190" fontId="126" fillId="0" borderId="124" xfId="133" applyFont="1" applyFill="1" applyBorder="1" applyAlignment="1">
      <alignment horizontal="center"/>
    </xf>
    <xf numFmtId="190" fontId="126" fillId="0" borderId="128" xfId="133" applyFont="1" applyFill="1" applyBorder="1" applyAlignment="1">
      <alignment horizontal="right"/>
    </xf>
    <xf numFmtId="190" fontId="126" fillId="0" borderId="0" xfId="133" applyFont="1" applyFill="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Fill="1" applyBorder="1" applyAlignment="1">
      <alignment horizontal="center"/>
    </xf>
    <xf numFmtId="190" fontId="126" fillId="0" borderId="119" xfId="133" applyFont="1" applyFill="1" applyBorder="1" applyAlignment="1">
      <alignment horizontal="left"/>
    </xf>
    <xf numFmtId="190" fontId="126" fillId="0" borderId="129" xfId="133" applyFont="1" applyFill="1" applyBorder="1" applyAlignment="1">
      <alignment horizontal="left"/>
    </xf>
    <xf numFmtId="190" fontId="126" fillId="0" borderId="0" xfId="134" applyFont="1" applyFill="1" applyAlignment="1"/>
    <xf numFmtId="190" fontId="126" fillId="0" borderId="0" xfId="134" applyFont="1" applyFill="1" applyAlignment="1">
      <alignment horizontal="left"/>
    </xf>
    <xf numFmtId="190" fontId="143" fillId="0" borderId="0" xfId="134" applyFont="1" applyFill="1" applyAlignment="1"/>
    <xf numFmtId="192" fontId="126" fillId="0" borderId="0" xfId="134" applyNumberFormat="1" applyFont="1" applyFill="1" applyAlignme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0" fontId="87" fillId="0" borderId="60" xfId="0" applyFont="1" applyFill="1" applyBorder="1" applyAlignment="1">
      <alignment horizontal="left" vertical="center" wrapText="1"/>
    </xf>
    <xf numFmtId="194" fontId="97" fillId="0" borderId="10" xfId="0" applyNumberFormat="1" applyFont="1" applyFill="1" applyBorder="1" applyAlignment="1">
      <alignment horizontal="right" vertical="center"/>
    </xf>
    <xf numFmtId="194" fontId="97" fillId="0" borderId="4" xfId="0" applyNumberFormat="1" applyFont="1" applyFill="1" applyBorder="1" applyAlignment="1">
      <alignment horizontal="right" vertical="center"/>
    </xf>
    <xf numFmtId="194" fontId="97" fillId="0" borderId="8" xfId="0" applyNumberFormat="1" applyFont="1" applyFill="1" applyBorder="1" applyAlignment="1">
      <alignment horizontal="right" vertical="center"/>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Border="1" applyAlignment="1">
      <alignment horizontal="left" vertical="top"/>
    </xf>
    <xf numFmtId="0" fontId="102" fillId="0" borderId="0" xfId="0" applyFont="1" applyBorder="1" applyAlignment="1">
      <alignment horizontal="right" vertical="top" wrapText="1"/>
    </xf>
    <xf numFmtId="0" fontId="102" fillId="0" borderId="0" xfId="0" applyFont="1" applyBorder="1" applyAlignment="1">
      <alignment horizontal="left" vertical="center" wrapText="1"/>
    </xf>
    <xf numFmtId="0" fontId="102" fillId="0" borderId="0" xfId="0" applyFont="1" applyBorder="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Border="1" applyAlignment="1">
      <alignment horizontal="center" vertical="center"/>
    </xf>
    <xf numFmtId="37" fontId="87" fillId="0" borderId="0" xfId="135" applyFont="1" applyBorder="1" applyAlignment="1">
      <alignment horizontal="centerContinuous" vertical="center"/>
    </xf>
    <xf numFmtId="0" fontId="87" fillId="0" borderId="0" xfId="136" quotePrefix="1" applyFont="1" applyBorder="1" applyAlignment="1">
      <alignment horizontal="left" vertical="center"/>
    </xf>
    <xf numFmtId="37" fontId="40" fillId="0" borderId="0" xfId="135" applyFont="1" applyBorder="1"/>
    <xf numFmtId="37" fontId="87" fillId="0" borderId="0" xfId="135" applyFont="1" applyBorder="1"/>
    <xf numFmtId="37" fontId="123" fillId="0" borderId="0" xfId="135" applyFont="1" applyAlignment="1"/>
    <xf numFmtId="37" fontId="91" fillId="0" borderId="0" xfId="135" applyFont="1" applyAlignment="1">
      <alignment horizontal="centerContinuous"/>
    </xf>
    <xf numFmtId="37" fontId="87" fillId="0" borderId="0" xfId="135" applyFont="1" applyAlignment="1" applyProtection="1">
      <alignment horizontal="centerContinuous"/>
    </xf>
    <xf numFmtId="37" fontId="87" fillId="0" borderId="0" xfId="135" applyFont="1" applyAlignment="1">
      <alignment horizontal="centerContinuous"/>
    </xf>
    <xf numFmtId="37" fontId="87" fillId="0" borderId="0" xfId="135" applyFont="1" applyBorder="1" applyAlignment="1"/>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195" fontId="87" fillId="0" borderId="60" xfId="0" applyNumberFormat="1" applyFont="1" applyFill="1" applyBorder="1" applyAlignment="1">
      <alignment horizontal="left" vertical="center"/>
    </xf>
    <xf numFmtId="194" fontId="87" fillId="0" borderId="10" xfId="0" applyNumberFormat="1" applyFont="1" applyFill="1" applyBorder="1" applyAlignment="1">
      <alignment horizontal="right" vertical="center"/>
    </xf>
    <xf numFmtId="194" fontId="87" fillId="0" borderId="4" xfId="0" applyNumberFormat="1" applyFont="1" applyFill="1" applyBorder="1" applyAlignment="1">
      <alignment horizontal="right" vertical="center"/>
    </xf>
    <xf numFmtId="194" fontId="97" fillId="0" borderId="16" xfId="0" applyNumberFormat="1" applyFont="1" applyFill="1" applyBorder="1" applyAlignment="1">
      <alignment horizontal="right" vertical="center"/>
    </xf>
    <xf numFmtId="194" fontId="87" fillId="0" borderId="67" xfId="0" applyNumberFormat="1" applyFont="1" applyFill="1" applyBorder="1" applyAlignment="1">
      <alignment horizontal="righ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0" xfId="0" applyFont="1" applyAlignment="1">
      <alignment horizontal="left"/>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Border="1" applyAlignment="1">
      <alignment vertical="center"/>
    </xf>
    <xf numFmtId="37" fontId="87" fillId="0" borderId="4" xfId="135" applyFont="1" applyBorder="1" applyAlignment="1">
      <alignment horizontal="center" vertical="center"/>
    </xf>
    <xf numFmtId="0" fontId="87" fillId="0" borderId="0" xfId="136" applyFont="1" applyBorder="1" applyAlignment="1">
      <alignment horizontal="left" vertical="center"/>
    </xf>
    <xf numFmtId="37" fontId="87" fillId="0" borderId="11" xfId="135" quotePrefix="1" applyFont="1" applyBorder="1" applyAlignment="1">
      <alignment vertical="center"/>
    </xf>
    <xf numFmtId="37" fontId="87" fillId="0" borderId="0" xfId="135" applyFont="1" applyBorder="1" applyAlignment="1">
      <alignment horizontal="center"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pplyProtection="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pplyProtection="1">
      <alignment vertical="center"/>
    </xf>
    <xf numFmtId="197" fontId="87" fillId="0" borderId="8" xfId="135" applyNumberFormat="1" applyFont="1" applyBorder="1" applyAlignment="1" applyProtection="1">
      <alignment vertical="center"/>
    </xf>
    <xf numFmtId="197" fontId="87" fillId="0" borderId="141" xfId="135" applyNumberFormat="1" applyFont="1" applyBorder="1" applyAlignment="1" applyProtection="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applyBorder="1" applyAlignme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0" fontId="0" fillId="0" borderId="0" xfId="0">
      <alignment vertical="center"/>
    </xf>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2"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3" fillId="0" borderId="35" xfId="0" applyFont="1" applyFill="1" applyBorder="1" applyAlignment="1">
      <alignment horizontal="center" vertical="center" wrapText="1"/>
    </xf>
    <xf numFmtId="0" fontId="72" fillId="4" borderId="35"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6" fillId="11" borderId="5" xfId="2" applyFont="1" applyFill="1" applyBorder="1" applyAlignment="1" applyProtection="1">
      <alignment horizontal="center" vertical="center" wrapText="1"/>
    </xf>
    <xf numFmtId="0" fontId="72" fillId="4" borderId="6" xfId="0" applyFont="1" applyFill="1" applyBorder="1" applyAlignment="1">
      <alignment horizontal="center" vertical="center" wrapText="1"/>
    </xf>
    <xf numFmtId="0" fontId="76" fillId="5" borderId="5"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70" fillId="0" borderId="6"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72" fillId="4" borderId="7"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17" fillId="0" borderId="17" xfId="0" applyFont="1" applyFill="1" applyBorder="1" applyAlignment="1">
      <alignment vertical="top" wrapText="1"/>
    </xf>
    <xf numFmtId="0" fontId="70" fillId="0" borderId="0" xfId="0" applyFont="1" applyFill="1" applyBorder="1" applyAlignment="1">
      <alignment vertical="top" wrapText="1"/>
    </xf>
    <xf numFmtId="0" fontId="70" fillId="0" borderId="0" xfId="0" applyFont="1" applyFill="1" applyBorder="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Fill="1" applyBorder="1" applyAlignment="1">
      <alignment horizontal="center" vertical="top" wrapText="1"/>
    </xf>
    <xf numFmtId="0" fontId="68" fillId="0" borderId="18" xfId="0" applyFont="1" applyFill="1" applyBorder="1" applyAlignment="1">
      <alignment horizontal="center" vertical="top" wrapText="1"/>
    </xf>
    <xf numFmtId="0" fontId="70" fillId="0" borderId="11" xfId="0" applyFont="1" applyFill="1" applyBorder="1" applyAlignment="1">
      <alignment horizontal="center" vertical="top" wrapText="1"/>
    </xf>
    <xf numFmtId="0" fontId="70" fillId="0" borderId="16" xfId="0" applyFont="1" applyFill="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Fill="1" applyBorder="1" applyAlignment="1">
      <alignment horizontal="center" vertical="center" wrapText="1"/>
    </xf>
    <xf numFmtId="0" fontId="71" fillId="0" borderId="8" xfId="0" applyFont="1" applyFill="1" applyBorder="1" applyAlignment="1">
      <alignment horizontal="center" vertical="center"/>
    </xf>
    <xf numFmtId="0" fontId="71" fillId="0" borderId="9" xfId="0" applyFont="1" applyFill="1" applyBorder="1" applyAlignment="1">
      <alignment horizontal="center" vertical="center"/>
    </xf>
    <xf numFmtId="0" fontId="71" fillId="0" borderId="10" xfId="0" applyFont="1" applyFill="1" applyBorder="1" applyAlignment="1">
      <alignment horizontal="center" vertical="center"/>
    </xf>
    <xf numFmtId="0" fontId="17" fillId="0" borderId="13" xfId="0" applyFont="1" applyFill="1" applyBorder="1" applyAlignment="1">
      <alignment vertical="top" wrapText="1"/>
    </xf>
    <xf numFmtId="0" fontId="70" fillId="0" borderId="12" xfId="0" applyFont="1" applyFill="1" applyBorder="1" applyAlignment="1">
      <alignment vertical="top" wrapText="1"/>
    </xf>
    <xf numFmtId="0" fontId="70" fillId="0" borderId="12" xfId="0" applyFont="1" applyFill="1" applyBorder="1" applyAlignment="1">
      <alignment horizontal="left"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2" fillId="0" borderId="3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vertical="center"/>
    </xf>
    <xf numFmtId="0" fontId="22" fillId="0" borderId="67" xfId="0" applyFont="1" applyBorder="1" applyAlignment="1">
      <alignment vertical="center"/>
    </xf>
    <xf numFmtId="0" fontId="22" fillId="0" borderId="13" xfId="0" applyFont="1" applyBorder="1" applyAlignment="1">
      <alignment vertical="center"/>
    </xf>
    <xf numFmtId="0" fontId="22" fillId="0" borderId="62" xfId="0" applyFont="1" applyBorder="1" applyAlignment="1">
      <alignment vertical="center"/>
    </xf>
    <xf numFmtId="0" fontId="22" fillId="0" borderId="8" xfId="0" applyFont="1" applyBorder="1" applyAlignment="1">
      <alignment vertical="center"/>
    </xf>
    <xf numFmtId="0" fontId="22" fillId="0" borderId="60" xfId="0" applyFont="1" applyBorder="1" applyAlignment="1">
      <alignment vertical="center"/>
    </xf>
    <xf numFmtId="0" fontId="22" fillId="0" borderId="54" xfId="0" applyFont="1" applyBorder="1" applyAlignment="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Alignme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4" fillId="0" borderId="0" xfId="4" applyFont="1" applyBorder="1" applyAlignment="1" applyProtection="1">
      <alignment horizontal="left" vertical="center"/>
      <protection locked="0"/>
    </xf>
    <xf numFmtId="0" fontId="87" fillId="0" borderId="0" xfId="4" applyFont="1" applyBorder="1" applyAlignment="1" applyProtection="1">
      <alignment horizontal="right"/>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Fill="1" applyBorder="1" applyAlignment="1" applyProtection="1">
      <alignment horizontal="right"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Fill="1" applyBorder="1" applyAlignment="1" applyProtection="1">
      <alignment horizontal="center" vertical="center"/>
      <protection locked="0"/>
    </xf>
    <xf numFmtId="0" fontId="101" fillId="0" borderId="12" xfId="0" applyFont="1" applyFill="1" applyBorder="1" applyAlignment="1" applyProtection="1">
      <alignment horizontal="center" vertical="center"/>
      <protection locked="0"/>
    </xf>
    <xf numFmtId="0" fontId="87" fillId="0" borderId="11" xfId="0" applyFont="1" applyFill="1" applyBorder="1" applyAlignment="1" applyProtection="1">
      <alignment horizontal="center" vertical="center"/>
      <protection locked="0"/>
    </xf>
    <xf numFmtId="0" fontId="87" fillId="0" borderId="14" xfId="0" applyFont="1" applyFill="1" applyBorder="1" applyAlignment="1" applyProtection="1">
      <alignment horizontal="center" vertical="center"/>
      <protection locked="0"/>
    </xf>
    <xf numFmtId="0" fontId="87" fillId="0" borderId="16"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vertical="center"/>
      <protection locked="0"/>
    </xf>
    <xf numFmtId="0" fontId="87" fillId="0" borderId="13" xfId="0" applyFont="1" applyFill="1" applyBorder="1" applyAlignment="1" applyProtection="1">
      <alignment horizontal="center" vertical="center"/>
      <protection locked="0"/>
    </xf>
    <xf numFmtId="0" fontId="87" fillId="0" borderId="15" xfId="0" applyFont="1" applyFill="1" applyBorder="1" applyAlignment="1" applyProtection="1">
      <alignment horizontal="center" vertical="center"/>
      <protection locked="0"/>
    </xf>
    <xf numFmtId="0" fontId="87" fillId="0" borderId="0" xfId="0" applyFont="1" applyFill="1">
      <alignment vertical="center"/>
    </xf>
    <xf numFmtId="0" fontId="87" fillId="0" borderId="8" xfId="131" applyFont="1" applyFill="1" applyBorder="1" applyAlignment="1">
      <alignment horizontal="distributed" vertical="center" wrapText="1" justifyLastLine="1"/>
    </xf>
    <xf numFmtId="0" fontId="87" fillId="0" borderId="9" xfId="131" applyFont="1" applyFill="1" applyBorder="1" applyAlignment="1">
      <alignment horizontal="distributed" vertical="center" wrapText="1" justifyLastLine="1"/>
    </xf>
    <xf numFmtId="0" fontId="87" fillId="0" borderId="12" xfId="0" applyFont="1" applyFill="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Fill="1" applyBorder="1" applyAlignment="1">
      <alignment horizontal="right" vertical="center"/>
    </xf>
    <xf numFmtId="0" fontId="0" fillId="0" borderId="0" xfId="0" applyAlignment="1">
      <alignment horizontal="left" vertical="center"/>
    </xf>
    <xf numFmtId="0" fontId="87" fillId="0" borderId="0" xfId="0" applyFont="1" applyFill="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Fill="1" applyBorder="1" applyAlignment="1">
      <alignment horizontal="center" vertical="center" wrapText="1"/>
    </xf>
    <xf numFmtId="0" fontId="87" fillId="0" borderId="18" xfId="131" applyFont="1" applyFill="1" applyBorder="1" applyAlignment="1">
      <alignment horizontal="center" vertical="center" wrapText="1"/>
    </xf>
    <xf numFmtId="0" fontId="87" fillId="0" borderId="16" xfId="131" applyFont="1" applyFill="1" applyBorder="1" applyAlignment="1">
      <alignment horizontal="center" vertical="center" wrapText="1"/>
    </xf>
    <xf numFmtId="0" fontId="87" fillId="0" borderId="14" xfId="131" applyFont="1" applyFill="1" applyBorder="1" applyAlignment="1">
      <alignment horizontal="center" vertical="center" wrapText="1" justifyLastLine="1"/>
    </xf>
    <xf numFmtId="0" fontId="87" fillId="0" borderId="18" xfId="131" applyFont="1" applyFill="1" applyBorder="1" applyAlignment="1">
      <alignment horizontal="center" vertical="center" wrapText="1" justifyLastLine="1"/>
    </xf>
    <xf numFmtId="0" fontId="87" fillId="0" borderId="16" xfId="131" applyFont="1" applyFill="1" applyBorder="1" applyAlignment="1">
      <alignment horizontal="center" vertical="center" wrapText="1" justifyLastLine="1"/>
    </xf>
    <xf numFmtId="0" fontId="87" fillId="0" borderId="10" xfId="131" applyFont="1" applyFill="1" applyBorder="1" applyAlignment="1">
      <alignment horizontal="distributed" vertical="center" wrapText="1" justifyLastLine="1"/>
    </xf>
    <xf numFmtId="0" fontId="87" fillId="0" borderId="4" xfId="130" applyFont="1" applyFill="1" applyBorder="1" applyAlignment="1" applyProtection="1">
      <alignment horizontal="center" vertical="center"/>
      <protection locked="0"/>
    </xf>
    <xf numFmtId="0" fontId="102" fillId="0" borderId="8" xfId="0" applyFont="1" applyFill="1" applyBorder="1" applyAlignment="1">
      <alignment horizontal="center" vertical="center" shrinkToFit="1"/>
    </xf>
    <xf numFmtId="0" fontId="102" fillId="0" borderId="10" xfId="0" applyFont="1" applyFill="1" applyBorder="1" applyAlignment="1">
      <alignment horizontal="center" vertical="center" shrinkToFit="1"/>
    </xf>
    <xf numFmtId="49" fontId="100" fillId="0" borderId="0" xfId="131" applyNumberFormat="1" applyFont="1" applyFill="1" applyAlignment="1">
      <alignment horizontal="center" vertical="center" wrapText="1"/>
    </xf>
    <xf numFmtId="0" fontId="100" fillId="0" borderId="0" xfId="131" applyNumberFormat="1" applyFont="1" applyFill="1" applyAlignment="1">
      <alignment horizontal="center" vertical="center" wrapText="1"/>
    </xf>
    <xf numFmtId="0" fontId="87" fillId="0" borderId="11" xfId="131" applyNumberFormat="1" applyFont="1" applyFill="1" applyBorder="1" applyAlignment="1">
      <alignment horizontal="right"/>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49" fontId="106" fillId="0" borderId="0" xfId="131" applyNumberFormat="1" applyFont="1" applyAlignment="1">
      <alignment horizontal="center" vertical="center" wrapText="1"/>
    </xf>
    <xf numFmtId="0" fontId="107" fillId="0" borderId="0" xfId="131" applyNumberFormat="1" applyFont="1" applyAlignment="1">
      <alignment horizontal="center" vertical="center" wrapText="1"/>
    </xf>
    <xf numFmtId="0" fontId="22" fillId="0" borderId="46" xfId="131" applyNumberFormat="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0" fontId="24" fillId="0" borderId="12" xfId="0" applyFont="1" applyBorder="1" applyAlignment="1" applyProtection="1">
      <alignment vertical="center"/>
      <protection locked="0"/>
    </xf>
    <xf numFmtId="0" fontId="27" fillId="0" borderId="12"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16" xfId="0" applyFont="1" applyBorder="1" applyAlignment="1" applyProtection="1">
      <alignment vertical="center"/>
      <protection locked="0"/>
    </xf>
    <xf numFmtId="187" fontId="22" fillId="4" borderId="8" xfId="0" applyNumberFormat="1" applyFont="1" applyFill="1" applyBorder="1" applyAlignment="1" applyProtection="1">
      <alignment horizontal="center"/>
    </xf>
    <xf numFmtId="187" fontId="22" fillId="4" borderId="10" xfId="0" applyNumberFormat="1" applyFont="1" applyFill="1" applyBorder="1" applyAlignment="1" applyProtection="1">
      <alignment horizontal="center"/>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87" fillId="0" borderId="106" xfId="0" applyFont="1" applyFill="1" applyBorder="1" applyAlignment="1">
      <alignment horizontal="right" vertical="center" wrapText="1"/>
    </xf>
    <xf numFmtId="0" fontId="87" fillId="0" borderId="6" xfId="0" applyFont="1" applyFill="1" applyBorder="1" applyAlignment="1">
      <alignment horizontal="right" vertical="center" wrapText="1"/>
    </xf>
    <xf numFmtId="0" fontId="87" fillId="0" borderId="7" xfId="0" applyFont="1" applyFill="1" applyBorder="1" applyAlignment="1">
      <alignment horizontal="right" vertical="center" wrapText="1"/>
    </xf>
    <xf numFmtId="0" fontId="87" fillId="0" borderId="64" xfId="0" applyFont="1" applyFill="1" applyBorder="1" applyAlignment="1">
      <alignment horizontal="right" vertical="center" wrapText="1"/>
    </xf>
    <xf numFmtId="0" fontId="87" fillId="0" borderId="17" xfId="0" applyFont="1" applyFill="1" applyBorder="1" applyAlignment="1">
      <alignment horizontal="right" vertical="center" wrapText="1"/>
    </xf>
    <xf numFmtId="0" fontId="87" fillId="0" borderId="15" xfId="0" applyFont="1" applyFill="1" applyBorder="1" applyAlignment="1">
      <alignment horizontal="right" vertical="center" wrapText="1"/>
    </xf>
    <xf numFmtId="0" fontId="87" fillId="0" borderId="72" xfId="0" applyFont="1" applyFill="1" applyBorder="1" applyAlignment="1">
      <alignment horizontal="center" vertical="center"/>
    </xf>
    <xf numFmtId="0" fontId="87" fillId="0" borderId="18" xfId="0" applyFont="1" applyFill="1" applyBorder="1" applyAlignment="1">
      <alignment horizontal="center" vertical="center"/>
    </xf>
    <xf numFmtId="0" fontId="87" fillId="0" borderId="16" xfId="0" applyFont="1" applyFill="1" applyBorder="1" applyAlignment="1">
      <alignment horizontal="center" vertical="center"/>
    </xf>
    <xf numFmtId="0" fontId="87" fillId="0" borderId="105" xfId="0" applyFont="1" applyFill="1" applyBorder="1" applyAlignment="1">
      <alignment horizontal="center" vertical="center"/>
    </xf>
    <xf numFmtId="0" fontId="87" fillId="0" borderId="107" xfId="0" applyFont="1" applyFill="1" applyBorder="1" applyAlignment="1">
      <alignment horizontal="center" vertical="center"/>
    </xf>
    <xf numFmtId="0" fontId="87" fillId="0" borderId="108" xfId="0" applyFont="1" applyFill="1" applyBorder="1" applyAlignment="1">
      <alignment horizontal="center" vertical="center"/>
    </xf>
    <xf numFmtId="0" fontId="87" fillId="0" borderId="106" xfId="0" applyFont="1" applyFill="1" applyBorder="1" applyAlignment="1">
      <alignment horizontal="center" vertical="center" wrapText="1"/>
    </xf>
    <xf numFmtId="0" fontId="87" fillId="0" borderId="6" xfId="0" applyFont="1" applyFill="1" applyBorder="1" applyAlignment="1">
      <alignment horizontal="center" vertical="center" wrapText="1"/>
    </xf>
    <xf numFmtId="0" fontId="87" fillId="0" borderId="7" xfId="0" applyFont="1" applyFill="1" applyBorder="1" applyAlignment="1">
      <alignment horizontal="center" vertical="center" wrapText="1"/>
    </xf>
    <xf numFmtId="0" fontId="87" fillId="0" borderId="106" xfId="0" applyFont="1" applyFill="1" applyBorder="1" applyAlignment="1">
      <alignment horizontal="center" vertical="center"/>
    </xf>
    <xf numFmtId="0" fontId="87" fillId="0" borderId="6" xfId="0" applyFont="1" applyFill="1" applyBorder="1" applyAlignment="1">
      <alignment horizontal="center" vertical="center"/>
    </xf>
    <xf numFmtId="0" fontId="87" fillId="0" borderId="7" xfId="0" applyFont="1" applyFill="1" applyBorder="1" applyAlignment="1">
      <alignment horizontal="center" vertical="center"/>
    </xf>
    <xf numFmtId="0" fontId="87" fillId="0" borderId="106" xfId="0" applyFont="1" applyFill="1" applyBorder="1" applyAlignment="1">
      <alignment horizontal="right" vertical="center"/>
    </xf>
    <xf numFmtId="0" fontId="87" fillId="0" borderId="6" xfId="0" applyFont="1" applyFill="1" applyBorder="1" applyAlignment="1">
      <alignment horizontal="right" vertical="center"/>
    </xf>
    <xf numFmtId="0" fontId="87" fillId="0" borderId="7" xfId="0" applyFont="1" applyFill="1" applyBorder="1" applyAlignment="1">
      <alignment horizontal="right" vertical="center"/>
    </xf>
    <xf numFmtId="0" fontId="102" fillId="0" borderId="12" xfId="35" applyFont="1" applyFill="1" applyBorder="1" applyAlignment="1">
      <alignment horizontal="center" vertical="center" wrapText="1"/>
    </xf>
    <xf numFmtId="0" fontId="75" fillId="0" borderId="12" xfId="35" applyFont="1" applyFill="1" applyBorder="1" applyAlignment="1">
      <alignment horizontal="center" vertical="center" wrapText="1"/>
    </xf>
    <xf numFmtId="0" fontId="75" fillId="0" borderId="14" xfId="35" applyFont="1" applyFill="1" applyBorder="1" applyAlignment="1">
      <alignment horizontal="center" vertical="center" wrapText="1"/>
    </xf>
    <xf numFmtId="0" fontId="75" fillId="0" borderId="0" xfId="35" applyFont="1" applyFill="1" applyBorder="1" applyAlignment="1">
      <alignment horizontal="center" vertical="center" wrapText="1"/>
    </xf>
    <xf numFmtId="0" fontId="75" fillId="0" borderId="18" xfId="35" applyFont="1" applyFill="1" applyBorder="1" applyAlignment="1">
      <alignment horizontal="center" vertical="center" wrapText="1"/>
    </xf>
    <xf numFmtId="0" fontId="75" fillId="0" borderId="11" xfId="35" applyFont="1" applyFill="1" applyBorder="1" applyAlignment="1">
      <alignment horizontal="center" vertical="center" wrapText="1"/>
    </xf>
    <xf numFmtId="0" fontId="75" fillId="0" borderId="16" xfId="35" applyFont="1" applyFill="1" applyBorder="1" applyAlignment="1">
      <alignment horizontal="center" vertical="center" wrapText="1"/>
    </xf>
    <xf numFmtId="0" fontId="75" fillId="0" borderId="8" xfId="35" applyFont="1" applyFill="1" applyBorder="1" applyAlignment="1">
      <alignment horizontal="center" vertical="center" wrapText="1"/>
    </xf>
    <xf numFmtId="0" fontId="75" fillId="0" borderId="9" xfId="35" applyFont="1" applyFill="1" applyBorder="1" applyAlignment="1">
      <alignment horizontal="center" vertical="center"/>
    </xf>
    <xf numFmtId="0" fontId="75" fillId="0" borderId="10" xfId="35" applyFont="1" applyFill="1" applyBorder="1" applyAlignment="1">
      <alignment horizontal="center" vertical="center"/>
    </xf>
    <xf numFmtId="0" fontId="75" fillId="0" borderId="13" xfId="35" applyFont="1" applyFill="1" applyBorder="1" applyAlignment="1">
      <alignment horizontal="center" vertical="center" wrapText="1"/>
    </xf>
    <xf numFmtId="0" fontId="75" fillId="0" borderId="15" xfId="35" applyFont="1" applyFill="1" applyBorder="1" applyAlignment="1">
      <alignment horizontal="center" vertical="center" wrapText="1"/>
    </xf>
    <xf numFmtId="0" fontId="40" fillId="0" borderId="35" xfId="35" applyFont="1" applyBorder="1" applyAlignment="1">
      <alignment horizontal="center" vertical="center" wrapText="1"/>
    </xf>
    <xf numFmtId="0" fontId="40" fillId="0" borderId="6" xfId="35" applyFont="1" applyBorder="1" applyAlignment="1">
      <alignment horizontal="center" vertical="center" wrapText="1"/>
    </xf>
    <xf numFmtId="0" fontId="40" fillId="0" borderId="7" xfId="35" applyFont="1" applyBorder="1" applyAlignment="1">
      <alignment horizontal="center" vertical="center" wrapText="1"/>
    </xf>
    <xf numFmtId="0" fontId="40" fillId="0" borderId="13" xfId="35" applyFont="1" applyBorder="1" applyAlignment="1">
      <alignment horizontal="center" vertical="center" wrapText="1"/>
    </xf>
    <xf numFmtId="0" fontId="40" fillId="0" borderId="17" xfId="35" applyFont="1" applyBorder="1" applyAlignment="1">
      <alignment horizontal="center" vertical="center" wrapText="1"/>
    </xf>
    <xf numFmtId="0" fontId="40" fillId="0" borderId="15" xfId="35" applyFont="1" applyBorder="1" applyAlignment="1">
      <alignment horizontal="center" vertical="center" wrapText="1"/>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87" fillId="0" borderId="0" xfId="0" applyFont="1" applyBorder="1" applyAlignment="1" applyProtection="1">
      <alignment horizontal="right"/>
      <protection locked="0"/>
    </xf>
    <xf numFmtId="0" fontId="0" fillId="0" borderId="0" xfId="0" applyBorder="1" applyAlignment="1">
      <alignment horizontal="right"/>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Border="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Font="1"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0" fontId="0" fillId="0" borderId="0" xfId="0" applyFill="1" applyAlignment="1"/>
    <xf numFmtId="0" fontId="0" fillId="0" borderId="114" xfId="0" applyFill="1" applyBorder="1" applyAlignment="1"/>
    <xf numFmtId="0" fontId="0" fillId="0" borderId="127" xfId="0" applyFill="1" applyBorder="1" applyAlignment="1">
      <alignment horizontal="right"/>
    </xf>
    <xf numFmtId="190" fontId="126" fillId="0" borderId="114" xfId="133" applyFont="1" applyFill="1" applyBorder="1" applyAlignment="1">
      <alignment horizontal="center"/>
    </xf>
    <xf numFmtId="190" fontId="126" fillId="0" borderId="117" xfId="133" applyFont="1" applyFill="1" applyBorder="1" applyAlignment="1">
      <alignment horizontal="center" vertical="center"/>
    </xf>
    <xf numFmtId="0" fontId="126" fillId="0" borderId="118" xfId="0" applyFont="1" applyFill="1" applyBorder="1" applyAlignment="1">
      <alignment horizontal="center" vertical="center"/>
    </xf>
    <xf numFmtId="190" fontId="126" fillId="0" borderId="118" xfId="133" applyFont="1" applyFill="1" applyBorder="1" applyAlignment="1">
      <alignment horizontal="center" vertical="center"/>
    </xf>
    <xf numFmtId="0" fontId="126" fillId="0" borderId="123" xfId="126" applyNumberFormat="1" applyFont="1" applyFill="1" applyBorder="1" applyAlignment="1">
      <alignment horizontal="center" vertical="center" wrapText="1"/>
    </xf>
    <xf numFmtId="190" fontId="126" fillId="0" borderId="112" xfId="133" applyFont="1" applyFill="1" applyBorder="1" applyAlignment="1">
      <alignment horizontal="center"/>
    </xf>
    <xf numFmtId="190" fontId="139" fillId="0" borderId="0" xfId="133" applyFont="1" applyFill="1" applyAlignment="1">
      <alignment horizont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NumberFormat="1"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106"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7" fontId="125" fillId="0" borderId="0" xfId="135" applyFont="1" applyAlignment="1">
      <alignment horizontal="center"/>
    </xf>
    <xf numFmtId="37" fontId="87" fillId="0" borderId="139" xfId="135" applyFont="1" applyBorder="1" applyAlignment="1" applyProtection="1">
      <alignment horizontal="center" vertical="center" wrapText="1"/>
    </xf>
    <xf numFmtId="37" fontId="87" fillId="0" borderId="140" xfId="135" applyFont="1" applyBorder="1" applyAlignment="1" applyProtection="1">
      <alignment horizontal="center" vertical="center" wrapText="1"/>
    </xf>
    <xf numFmtId="37" fontId="87" fillId="0" borderId="13" xfId="135" applyFont="1" applyBorder="1" applyAlignment="1" applyProtection="1">
      <alignment horizontal="center" vertical="center" wrapText="1"/>
    </xf>
    <xf numFmtId="37" fontId="87" fillId="0" borderId="66" xfId="135" applyFont="1" applyBorder="1" applyAlignment="1" applyProtection="1">
      <alignment horizontal="center" vertical="center" wrapText="1"/>
    </xf>
    <xf numFmtId="37" fontId="87" fillId="0" borderId="35" xfId="135" applyFont="1" applyBorder="1" applyAlignment="1" applyProtection="1">
      <alignment horizontal="center" vertical="center" wrapText="1"/>
    </xf>
    <xf numFmtId="37" fontId="87" fillId="0" borderId="94" xfId="135" applyFont="1" applyBorder="1" applyAlignment="1" applyProtection="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Border="1" applyAlignment="1">
      <alignment horizontal="center" vertical="center"/>
    </xf>
    <xf numFmtId="37" fontId="87" fillId="0" borderId="0" xfId="135" applyFont="1" applyBorder="1" applyAlignment="1">
      <alignment horizontal="center" vertical="center"/>
    </xf>
    <xf numFmtId="37" fontId="87" fillId="0" borderId="0" xfId="135" applyFont="1" applyBorder="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9" xfId="138" applyFont="1" applyBorder="1" applyAlignment="1">
      <alignment horizontal="left" vertical="center" wrapText="1" indent="2"/>
    </xf>
    <xf numFmtId="0" fontId="126" fillId="0" borderId="124" xfId="128" applyFont="1" applyBorder="1" applyAlignment="1">
      <alignment horizontal="left" vertical="center" indent="2"/>
    </xf>
    <xf numFmtId="0" fontId="126" fillId="0" borderId="148" xfId="128" applyFont="1" applyBorder="1" applyAlignment="1">
      <alignment horizontal="left"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0" fillId="0" borderId="0" xfId="0">
      <alignment vertical="center"/>
    </xf>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Border="1" applyAlignment="1">
      <alignment horizontal="distributed"/>
    </xf>
    <xf numFmtId="0" fontId="140" fillId="0" borderId="15" xfId="0" applyFont="1" applyFill="1" applyBorder="1" applyAlignment="1"/>
    <xf numFmtId="0" fontId="87" fillId="0" borderId="11" xfId="0" applyFont="1" applyFill="1" applyBorder="1" applyAlignment="1"/>
    <xf numFmtId="0" fontId="87" fillId="0" borderId="11" xfId="0" applyFont="1" applyBorder="1" applyAlignment="1"/>
    <xf numFmtId="0" fontId="140" fillId="0" borderId="0" xfId="0" applyFont="1" applyFill="1" applyAlignment="1"/>
    <xf numFmtId="0" fontId="140" fillId="0" borderId="11" xfId="0" applyFont="1" applyFill="1" applyBorder="1" applyAlignment="1"/>
    <xf numFmtId="0" fontId="153" fillId="0" borderId="12" xfId="0" applyFont="1" applyBorder="1" applyAlignment="1">
      <alignment vertical="center"/>
    </xf>
    <xf numFmtId="0" fontId="87" fillId="0" borderId="46" xfId="0" applyFont="1" applyBorder="1" applyAlignment="1">
      <alignment horizontal="center"/>
    </xf>
    <xf numFmtId="0" fontId="87" fillId="0" borderId="73" xfId="0" applyFont="1" applyBorder="1" applyAlignment="1">
      <alignment horizontal="center" vertical="distributed"/>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72" xfId="0" applyFont="1" applyBorder="1" applyAlignment="1">
      <alignment horizontal="center" vertical="center"/>
    </xf>
    <xf numFmtId="0" fontId="87" fillId="0" borderId="10" xfId="0" applyFont="1" applyBorder="1" applyAlignment="1">
      <alignment horizontal="center" vertical="distributed"/>
    </xf>
    <xf numFmtId="0" fontId="87" fillId="0" borderId="6" xfId="0" applyFont="1" applyBorder="1" applyAlignment="1">
      <alignment horizontal="center" vertical="center" wrapText="1"/>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16" xfId="0" applyFont="1" applyBorder="1" applyAlignment="1">
      <alignment horizontal="center" vertical="center"/>
    </xf>
    <xf numFmtId="0" fontId="87" fillId="0" borderId="1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35" xfId="0" applyFont="1" applyBorder="1" applyAlignment="1">
      <alignment horizontal="center" vertical="center"/>
    </xf>
    <xf numFmtId="0" fontId="87" fillId="0" borderId="35" xfId="0" applyFont="1" applyBorder="1" applyAlignment="1">
      <alignment horizontal="center" vertical="center"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6" xfId="0" applyFont="1" applyBorder="1" applyAlignment="1">
      <alignment horizontal="center" vertical="top"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6" xfId="0" applyFont="1" applyBorder="1" applyAlignment="1">
      <alignment horizontal="center" vertical="center"/>
    </xf>
    <xf numFmtId="0" fontId="87" fillId="0" borderId="35"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4" xfId="0" applyFont="1" applyBorder="1" applyAlignment="1">
      <alignment horizontal="center" vertical="distributed"/>
    </xf>
    <xf numFmtId="0" fontId="92" fillId="0" borderId="35" xfId="0" applyFont="1" applyBorder="1" applyAlignment="1">
      <alignment horizontal="center" vertical="top" wrapText="1"/>
    </xf>
    <xf numFmtId="0" fontId="87" fillId="0" borderId="35" xfId="0" applyFont="1" applyBorder="1" applyAlignment="1">
      <alignment horizontal="center" vertical="top" wrapText="1"/>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4" xfId="0" applyFont="1" applyBorder="1" applyAlignment="1">
      <alignment horizontal="center" vertical="distributed"/>
    </xf>
    <xf numFmtId="0" fontId="87" fillId="0" borderId="6" xfId="0" applyFont="1" applyBorder="1" applyAlignment="1">
      <alignment horizontal="center" vertical="distributed"/>
    </xf>
    <xf numFmtId="0" fontId="87" fillId="0" borderId="6" xfId="0" applyFont="1" applyBorder="1" applyAlignment="1">
      <alignment horizontal="distributed" vertical="center"/>
    </xf>
    <xf numFmtId="0" fontId="92" fillId="0" borderId="6" xfId="0" applyFont="1" applyBorder="1" applyAlignment="1">
      <alignment horizontal="center" vertical="top" wrapText="1"/>
    </xf>
    <xf numFmtId="0" fontId="87" fillId="0" borderId="17" xfId="0" applyFont="1" applyBorder="1" applyAlignment="1">
      <alignment horizontal="center" vertical="top" wrapText="1"/>
    </xf>
    <xf numFmtId="0" fontId="87" fillId="0" borderId="35" xfId="0" applyFont="1" applyBorder="1" applyAlignment="1">
      <alignment horizontal="center" vertical="center" wrapText="1"/>
    </xf>
    <xf numFmtId="0" fontId="87" fillId="0" borderId="71" xfId="0" applyFont="1" applyBorder="1" applyAlignment="1">
      <alignment horizontal="center" vertical="distributed"/>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87" fillId="0" borderId="94" xfId="0" applyFont="1" applyBorder="1" applyAlignment="1">
      <alignment horizontal="center" vertical="center"/>
    </xf>
    <xf numFmtId="0" fontId="87" fillId="0" borderId="94" xfId="0" applyFont="1" applyBorder="1" applyAlignment="1">
      <alignment horizontal="center" vertical="distributed"/>
    </xf>
    <xf numFmtId="0" fontId="87" fillId="0" borderId="94" xfId="0" applyFont="1" applyBorder="1" applyAlignment="1">
      <alignment horizontal="distributed" vertical="center"/>
    </xf>
    <xf numFmtId="0" fontId="87" fillId="0" borderId="56" xfId="0" applyFont="1" applyBorder="1" applyAlignment="1">
      <alignment horizontal="center" vertical="distributed"/>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pplyAlignment="1">
      <alignment vertical="center"/>
    </xf>
    <xf numFmtId="41" fontId="154" fillId="0" borderId="73" xfId="0" applyNumberFormat="1" applyFont="1" applyBorder="1" applyAlignment="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pplyAlignment="1">
      <alignment vertical="center"/>
    </xf>
    <xf numFmtId="0" fontId="0" fillId="0" borderId="0" xfId="0" applyFont="1" applyAlignment="1"/>
    <xf numFmtId="0" fontId="87" fillId="0" borderId="44" xfId="0" applyFont="1" applyBorder="1" applyAlignment="1">
      <alignment horizontal="left" vertical="center"/>
    </xf>
    <xf numFmtId="0" fontId="87" fillId="0" borderId="0" xfId="0" applyFont="1" applyBorder="1" applyAlignment="1">
      <alignment horizontal="left" vertical="center"/>
    </xf>
    <xf numFmtId="0" fontId="87" fillId="0" borderId="0" xfId="0" applyFont="1" applyAlignment="1">
      <alignment horizontal="left" vertical="center"/>
    </xf>
    <xf numFmtId="200" fontId="87" fillId="0" borderId="44" xfId="0" applyNumberFormat="1" applyFont="1" applyBorder="1" applyAlignment="1">
      <alignment horizontal="left" vertical="center"/>
    </xf>
    <xf numFmtId="0" fontId="87" fillId="0" borderId="0" xfId="0" applyFont="1" applyAlignment="1">
      <alignment horizontal="right"/>
    </xf>
    <xf numFmtId="0" fontId="87" fillId="0" borderId="0" xfId="0" applyFont="1" applyBorder="1" applyAlignment="1">
      <alignment vertical="center"/>
    </xf>
    <xf numFmtId="0" fontId="0" fillId="0" borderId="0" xfId="0" applyFont="1" applyAlignment="1">
      <alignment vertical="center"/>
    </xf>
    <xf numFmtId="0" fontId="87" fillId="0" borderId="0" xfId="0" applyFont="1" applyBorder="1" applyAlignment="1">
      <alignment horizontal="left" vertical="center"/>
    </xf>
    <xf numFmtId="0" fontId="0" fillId="0" borderId="0" xfId="0" applyFont="1" applyAlignment="1">
      <alignment horizontal="left" vertical="center"/>
    </xf>
    <xf numFmtId="200" fontId="87" fillId="0" borderId="0" xfId="0" applyNumberFormat="1" applyFont="1" applyBorder="1" applyAlignment="1">
      <alignment vertical="center"/>
    </xf>
    <xf numFmtId="200" fontId="87" fillId="0" borderId="0" xfId="0" applyNumberFormat="1" applyFont="1" applyBorder="1" applyAlignment="1">
      <alignment horizontal="left" vertical="center"/>
    </xf>
    <xf numFmtId="0" fontId="22" fillId="0" borderId="8"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0" xfId="0" applyFont="1" applyFill="1" applyAlignment="1" applyProtection="1">
      <protection locked="0"/>
    </xf>
    <xf numFmtId="0" fontId="22"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protection locked="0"/>
    </xf>
    <xf numFmtId="0" fontId="97" fillId="0" borderId="4" xfId="0" applyFont="1" applyFill="1" applyBorder="1" applyAlignment="1" applyProtection="1">
      <alignment horizontal="center"/>
      <protection locked="0"/>
    </xf>
    <xf numFmtId="0" fontId="22" fillId="0" borderId="11" xfId="0" applyFont="1" applyFill="1" applyBorder="1" applyAlignment="1" applyProtection="1">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49" fontId="110" fillId="0" borderId="4" xfId="0" applyNumberFormat="1" applyFont="1" applyFill="1" applyBorder="1" applyAlignment="1" applyProtection="1">
      <alignment horizontal="center"/>
      <protection locked="0"/>
    </xf>
    <xf numFmtId="0" fontId="112" fillId="0" borderId="12"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22" fillId="0" borderId="11" xfId="0" applyFont="1" applyFill="1" applyBorder="1" applyAlignment="1" applyProtection="1">
      <alignment horizontal="right" vertical="center"/>
      <protection locked="0"/>
    </xf>
    <xf numFmtId="0" fontId="22" fillId="0" borderId="12"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33" xfId="0" applyFont="1" applyFill="1" applyBorder="1" applyAlignment="1" applyProtection="1">
      <alignment horizontal="center" vertical="center"/>
      <protection locked="0"/>
    </xf>
    <xf numFmtId="0" fontId="22" fillId="0" borderId="15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133" xfId="0" applyFont="1" applyFill="1" applyBorder="1" applyAlignment="1" applyProtection="1">
      <alignment horizontal="center" vertical="center"/>
      <protection locked="0"/>
    </xf>
    <xf numFmtId="0" fontId="22" fillId="0" borderId="139" xfId="0" applyFont="1" applyFill="1" applyBorder="1" applyAlignment="1" applyProtection="1">
      <alignment horizontal="center" vertical="center" wrapText="1"/>
      <protection locked="0"/>
    </xf>
    <xf numFmtId="0" fontId="157" fillId="0" borderId="1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31" fillId="0" borderId="151" xfId="0" applyFont="1" applyFill="1" applyBorder="1" applyAlignment="1" applyProtection="1">
      <alignment horizontal="center" vertical="center" wrapText="1"/>
      <protection locked="0"/>
    </xf>
    <xf numFmtId="0" fontId="22" fillId="0" borderId="152" xfId="0" applyFont="1" applyFill="1" applyBorder="1" applyAlignment="1" applyProtection="1">
      <alignment horizontal="center" vertical="center" wrapText="1"/>
      <protection locked="0"/>
    </xf>
    <xf numFmtId="0" fontId="157" fillId="0" borderId="17"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31" fillId="0" borderId="7"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31" fillId="0" borderId="153" xfId="0"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protection locked="0"/>
    </xf>
    <xf numFmtId="0" fontId="0" fillId="0" borderId="15" xfId="0" applyFont="1" applyFill="1" applyBorder="1" applyAlignment="1">
      <alignment vertical="center"/>
    </xf>
    <xf numFmtId="0" fontId="157" fillId="0" borderId="1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0" xfId="0" applyFont="1" applyBorder="1" applyAlignment="1" applyProtection="1">
      <protection locked="0"/>
    </xf>
    <xf numFmtId="0" fontId="22" fillId="0" borderId="156" xfId="0" applyFont="1" applyFill="1" applyBorder="1" applyAlignment="1" applyProtection="1">
      <alignment horizontal="center" vertical="center"/>
      <protection locked="0"/>
    </xf>
    <xf numFmtId="0" fontId="22" fillId="0" borderId="157" xfId="0" applyFont="1" applyFill="1" applyBorder="1" applyAlignment="1" applyProtection="1">
      <alignment horizontal="center" vertical="center"/>
      <protection locked="0"/>
    </xf>
    <xf numFmtId="0" fontId="22" fillId="0" borderId="158" xfId="0" applyFont="1" applyFill="1" applyBorder="1" applyAlignment="1" applyProtection="1">
      <alignment horizontal="center" vertical="center"/>
      <protection locked="0"/>
    </xf>
    <xf numFmtId="0" fontId="22" fillId="0" borderId="159"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protection locked="0"/>
    </xf>
    <xf numFmtId="0" fontId="31" fillId="0" borderId="160"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protection locked="0"/>
    </xf>
    <xf numFmtId="0" fontId="31" fillId="0" borderId="155" xfId="0" applyFont="1" applyFill="1" applyBorder="1" applyAlignment="1" applyProtection="1">
      <alignment horizontal="center" vertical="center" wrapText="1"/>
      <protection locked="0"/>
    </xf>
    <xf numFmtId="0" fontId="22" fillId="0" borderId="155" xfId="0" applyFont="1" applyBorder="1" applyAlignment="1" applyProtection="1">
      <alignment horizontal="center"/>
      <protection locked="0"/>
    </xf>
    <xf numFmtId="0" fontId="22" fillId="0" borderId="161" xfId="0" applyFont="1" applyFill="1" applyBorder="1" applyAlignment="1" applyProtection="1">
      <alignment horizontal="center" vertical="center"/>
      <protection locked="0"/>
    </xf>
    <xf numFmtId="0" fontId="22" fillId="0" borderId="162" xfId="0" applyFont="1" applyFill="1" applyBorder="1" applyAlignment="1" applyProtection="1">
      <alignment horizontal="center" vertical="center"/>
      <protection locked="0"/>
    </xf>
    <xf numFmtId="0" fontId="87" fillId="0" borderId="0" xfId="0" applyFont="1" applyBorder="1" applyAlignment="1" applyProtection="1">
      <alignment vertical="top"/>
      <protection locked="0"/>
    </xf>
    <xf numFmtId="0" fontId="0" fillId="0" borderId="0" xfId="0" applyFont="1" applyFill="1" applyAlignment="1">
      <alignment vertical="center"/>
    </xf>
    <xf numFmtId="0" fontId="87" fillId="0" borderId="0" xfId="0" applyFont="1" applyBorder="1" applyAlignment="1" applyProtection="1">
      <alignment horizontal="right" vertical="top"/>
      <protection locked="0"/>
    </xf>
    <xf numFmtId="0" fontId="87" fillId="0" borderId="0" xfId="0" applyFont="1" applyBorder="1" applyAlignment="1" applyProtection="1">
      <alignment vertical="center"/>
      <protection locked="0"/>
    </xf>
    <xf numFmtId="0" fontId="87" fillId="0" borderId="0" xfId="0" applyFont="1" applyAlignment="1" applyProtection="1">
      <alignment horizontal="right" vertical="top"/>
      <protection locked="0"/>
    </xf>
    <xf numFmtId="0" fontId="22" fillId="0" borderId="0" xfId="0" applyFont="1" applyBorder="1" applyAlignment="1" applyProtection="1">
      <alignment vertical="center"/>
      <protection locked="0"/>
    </xf>
    <xf numFmtId="0" fontId="22" fillId="0" borderId="0" xfId="0" applyFont="1" applyFill="1" applyBorder="1" applyAlignment="1" applyProtection="1">
      <alignment vertical="center"/>
      <protection locked="0"/>
    </xf>
    <xf numFmtId="3" fontId="22" fillId="0" borderId="15" xfId="0" applyNumberFormat="1" applyFont="1" applyFill="1" applyBorder="1" applyAlignment="1" applyProtection="1">
      <alignment horizontal="center" vertical="center"/>
    </xf>
    <xf numFmtId="3" fontId="22" fillId="0" borderId="7" xfId="0" applyNumberFormat="1" applyFont="1" applyFill="1" applyBorder="1" applyAlignment="1" applyProtection="1">
      <alignment vertical="center"/>
      <protection locked="0"/>
    </xf>
    <xf numFmtId="3" fontId="22" fillId="0" borderId="11" xfId="0" applyNumberFormat="1" applyFont="1" applyFill="1" applyBorder="1" applyAlignment="1" applyProtection="1">
      <alignment horizontal="center" vertical="center"/>
      <protection locked="0"/>
    </xf>
    <xf numFmtId="3" fontId="22" fillId="0" borderId="7" xfId="0" applyNumberFormat="1" applyFont="1" applyFill="1" applyBorder="1" applyAlignment="1" applyProtection="1">
      <alignment horizontal="center" vertical="center"/>
    </xf>
    <xf numFmtId="3" fontId="22" fillId="0" borderId="15" xfId="0" applyNumberFormat="1" applyFont="1" applyFill="1" applyBorder="1" applyAlignment="1" applyProtection="1">
      <alignment vertical="center"/>
      <protection locked="0"/>
    </xf>
    <xf numFmtId="3" fontId="22" fillId="0" borderId="15" xfId="0" applyNumberFormat="1" applyFont="1" applyBorder="1" applyAlignment="1" applyProtection="1">
      <alignment horizontal="center"/>
      <protection locked="0"/>
    </xf>
    <xf numFmtId="0" fontId="40" fillId="0" borderId="0" xfId="0" applyFont="1" applyFill="1" applyAlignment="1"/>
    <xf numFmtId="0" fontId="87" fillId="0" borderId="0" xfId="0" applyFont="1" applyFill="1" applyBorder="1" applyAlignment="1">
      <alignment horizontal="justify" wrapText="1"/>
    </xf>
    <xf numFmtId="37" fontId="158" fillId="0" borderId="4" xfId="135" applyFont="1" applyBorder="1" applyAlignment="1">
      <alignment horizontal="center" vertical="center"/>
    </xf>
    <xf numFmtId="0" fontId="87" fillId="0" borderId="35" xfId="135" applyNumberFormat="1" applyFont="1" applyBorder="1" applyAlignment="1">
      <alignment horizontal="distributed"/>
    </xf>
    <xf numFmtId="0" fontId="87" fillId="0" borderId="17" xfId="0" applyFont="1" applyFill="1" applyBorder="1" applyAlignment="1">
      <alignment horizontal="justify" wrapText="1"/>
    </xf>
    <xf numFmtId="0" fontId="107" fillId="0" borderId="12" xfId="0" applyFont="1" applyFill="1" applyBorder="1" applyAlignment="1">
      <alignment horizontal="center" wrapText="1"/>
    </xf>
    <xf numFmtId="0" fontId="153" fillId="0" borderId="0" xfId="0" applyFont="1" applyFill="1" applyBorder="1" applyAlignment="1">
      <alignment horizontal="center" wrapText="1"/>
    </xf>
    <xf numFmtId="0" fontId="22" fillId="0" borderId="0" xfId="0" applyFont="1" applyFill="1" applyBorder="1" applyAlignment="1">
      <alignment horizontal="center" wrapText="1"/>
    </xf>
    <xf numFmtId="0" fontId="87" fillId="0" borderId="72" xfId="0" applyFont="1" applyFill="1" applyBorder="1" applyAlignment="1">
      <alignment horizontal="center" vertical="center" wrapText="1"/>
    </xf>
    <xf numFmtId="0" fontId="87" fillId="0" borderId="49" xfId="0" applyFont="1" applyFill="1" applyBorder="1" applyAlignment="1">
      <alignment horizontal="center" vertical="center" wrapText="1"/>
    </xf>
    <xf numFmtId="0" fontId="87" fillId="0" borderId="75" xfId="0" applyFont="1" applyFill="1" applyBorder="1" applyAlignment="1">
      <alignment horizontal="center" vertical="center" wrapText="1"/>
    </xf>
    <xf numFmtId="0" fontId="87" fillId="0" borderId="73" xfId="0" applyFont="1" applyFill="1" applyBorder="1" applyAlignment="1">
      <alignment horizontal="center" vertical="center" wrapText="1"/>
    </xf>
    <xf numFmtId="0" fontId="87" fillId="0" borderId="74" xfId="0" applyFont="1" applyFill="1" applyBorder="1" applyAlignment="1">
      <alignment horizontal="center" vertical="center" wrapText="1"/>
    </xf>
    <xf numFmtId="0" fontId="87" fillId="0" borderId="18" xfId="0" applyFont="1" applyFill="1" applyBorder="1" applyAlignment="1">
      <alignment horizontal="center" vertical="center" wrapText="1"/>
    </xf>
    <xf numFmtId="0" fontId="87" fillId="0" borderId="8" xfId="0" applyFont="1" applyFill="1" applyBorder="1" applyAlignment="1">
      <alignment horizontal="center" vertical="center" wrapText="1"/>
    </xf>
    <xf numFmtId="0" fontId="87" fillId="0" borderId="9"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87" fillId="0" borderId="13" xfId="0" applyFont="1" applyFill="1" applyBorder="1" applyAlignment="1">
      <alignment horizontal="center" vertical="center" wrapText="1"/>
    </xf>
    <xf numFmtId="0" fontId="97" fillId="0" borderId="10" xfId="0" applyFont="1" applyFill="1" applyBorder="1" applyAlignment="1">
      <alignment horizontal="center" vertical="center"/>
    </xf>
    <xf numFmtId="0" fontId="87" fillId="0" borderId="10" xfId="0" applyFont="1" applyFill="1" applyBorder="1" applyAlignment="1">
      <alignment horizontal="center" vertical="center" wrapText="1"/>
    </xf>
    <xf numFmtId="0" fontId="87" fillId="0" borderId="76" xfId="0" applyFont="1" applyFill="1" applyBorder="1" applyAlignment="1">
      <alignment horizontal="center" vertical="center" wrapText="1"/>
    </xf>
    <xf numFmtId="0" fontId="87" fillId="0" borderId="94" xfId="0" applyFont="1" applyFill="1" applyBorder="1" applyAlignment="1">
      <alignment horizontal="center" vertical="center" wrapText="1"/>
    </xf>
    <xf numFmtId="0" fontId="92" fillId="0" borderId="94" xfId="0" applyFont="1" applyFill="1" applyBorder="1" applyAlignment="1">
      <alignment horizontal="center" vertical="center" wrapText="1"/>
    </xf>
    <xf numFmtId="0" fontId="92" fillId="0" borderId="94" xfId="0" applyFont="1" applyFill="1" applyBorder="1" applyAlignment="1">
      <alignment horizontal="center" vertical="center" wrapText="1"/>
    </xf>
    <xf numFmtId="0" fontId="87" fillId="0" borderId="56" xfId="0" applyFont="1" applyFill="1" applyBorder="1" applyAlignment="1">
      <alignment vertical="center" wrapText="1"/>
    </xf>
    <xf numFmtId="0" fontId="87" fillId="0" borderId="56" xfId="0" applyFont="1" applyFill="1" applyBorder="1" applyAlignment="1">
      <alignment horizontal="center" vertical="center" wrapText="1"/>
    </xf>
    <xf numFmtId="0" fontId="87" fillId="0" borderId="65" xfId="0" applyFont="1" applyFill="1" applyBorder="1" applyAlignment="1">
      <alignment horizontal="center" vertical="center" wrapText="1"/>
    </xf>
    <xf numFmtId="0" fontId="129" fillId="0" borderId="16" xfId="0" applyFont="1" applyFill="1" applyBorder="1" applyAlignment="1">
      <alignment horizontal="center" vertical="center" wrapText="1"/>
    </xf>
    <xf numFmtId="0" fontId="97" fillId="0" borderId="7" xfId="0" applyFont="1" applyFill="1" applyBorder="1" applyAlignment="1">
      <alignment horizontal="center" wrapText="1"/>
    </xf>
    <xf numFmtId="0" fontId="40" fillId="0" borderId="15" xfId="0" applyFont="1" applyFill="1" applyBorder="1" applyAlignment="1">
      <alignment horizontal="center" vertical="center"/>
    </xf>
    <xf numFmtId="0" fontId="87" fillId="0" borderId="10" xfId="0" applyFont="1" applyFill="1" applyBorder="1" applyAlignment="1">
      <alignment horizontal="center" vertical="center" wrapText="1"/>
    </xf>
    <xf numFmtId="0" fontId="102" fillId="0" borderId="4" xfId="0" applyFont="1" applyFill="1" applyBorder="1" applyAlignment="1">
      <alignment horizontal="justify" wrapText="1"/>
    </xf>
    <xf numFmtId="0" fontId="105" fillId="0" borderId="4" xfId="0" applyFont="1" applyFill="1" applyBorder="1" applyAlignment="1">
      <alignment horizontal="center" wrapText="1"/>
    </xf>
    <xf numFmtId="0" fontId="87" fillId="0" borderId="16" xfId="0" applyFont="1" applyFill="1" applyBorder="1" applyAlignment="1">
      <alignment horizontal="center" vertical="center" wrapText="1"/>
    </xf>
    <xf numFmtId="37" fontId="87" fillId="0" borderId="69" xfId="135" applyFont="1" applyFill="1" applyBorder="1" applyAlignment="1">
      <alignment vertical="center"/>
    </xf>
    <xf numFmtId="37" fontId="87" fillId="0" borderId="69" xfId="135" applyFont="1" applyFill="1" applyBorder="1"/>
    <xf numFmtId="37" fontId="87" fillId="0" borderId="69" xfId="135" applyFont="1" applyFill="1" applyBorder="1" applyAlignment="1">
      <alignment horizontal="right" vertical="center"/>
    </xf>
    <xf numFmtId="37" fontId="87" fillId="0" borderId="69" xfId="135" quotePrefix="1" applyFont="1" applyFill="1" applyBorder="1" applyAlignment="1">
      <alignment horizontal="right" vertical="center"/>
    </xf>
    <xf numFmtId="37" fontId="87" fillId="0" borderId="69" xfId="135" applyFont="1" applyFill="1" applyBorder="1" applyAlignment="1">
      <alignment horizontal="right"/>
    </xf>
    <xf numFmtId="37" fontId="87" fillId="0" borderId="0" xfId="135" applyFont="1" applyFill="1" applyAlignment="1">
      <alignment horizontal="left" vertical="center"/>
    </xf>
    <xf numFmtId="37" fontId="87" fillId="0" borderId="0" xfId="135" applyFont="1" applyFill="1" applyAlignment="1">
      <alignment vertical="center"/>
    </xf>
    <xf numFmtId="37" fontId="87" fillId="0" borderId="0" xfId="135" applyFont="1" applyFill="1"/>
    <xf numFmtId="37" fontId="87" fillId="0" borderId="0" xfId="135" applyFont="1" applyFill="1" applyAlignment="1">
      <alignment horizontal="right" vertical="center"/>
    </xf>
    <xf numFmtId="37" fontId="87" fillId="0" borderId="0" xfId="135" quotePrefix="1" applyFont="1" applyFill="1" applyAlignment="1">
      <alignment horizontal="right" vertical="center"/>
    </xf>
    <xf numFmtId="37" fontId="87" fillId="0" borderId="0" xfId="135" quotePrefix="1" applyFont="1" applyFill="1" applyAlignment="1">
      <alignment horizontal="left" vertical="center"/>
    </xf>
    <xf numFmtId="0" fontId="87" fillId="0" borderId="0" xfId="0" applyFont="1" applyFill="1" applyAlignment="1">
      <alignment horizontal="left"/>
    </xf>
    <xf numFmtId="0" fontId="87" fillId="0" borderId="0" xfId="0" applyFont="1" applyFill="1" applyAlignment="1">
      <alignment horizontal="justify" wrapText="1"/>
    </xf>
    <xf numFmtId="0" fontId="40" fillId="0" borderId="0" xfId="0" applyFont="1" applyFill="1" applyBorder="1" applyAlignment="1">
      <alignment vertical="center"/>
    </xf>
    <xf numFmtId="0" fontId="129" fillId="0" borderId="0" xfId="0" applyFont="1" applyFill="1" applyBorder="1" applyAlignment="1"/>
    <xf numFmtId="3" fontId="97" fillId="0" borderId="7" xfId="0" applyNumberFormat="1" applyFont="1" applyFill="1" applyBorder="1" applyAlignment="1">
      <alignment horizontal="center" wrapText="1"/>
    </xf>
    <xf numFmtId="0" fontId="87" fillId="0" borderId="0" xfId="0" applyFont="1" applyBorder="1" applyAlignment="1">
      <alignment horizontal="center" vertical="center" wrapText="1"/>
    </xf>
    <xf numFmtId="0" fontId="87" fillId="0" borderId="0" xfId="0" applyFont="1" applyBorder="1" applyAlignment="1">
      <alignment horizontal="justify" wrapText="1"/>
    </xf>
    <xf numFmtId="0" fontId="40" fillId="0" borderId="0" xfId="0" applyFont="1" applyBorder="1" applyAlignment="1"/>
    <xf numFmtId="0" fontId="40" fillId="0" borderId="0" xfId="0" applyFont="1" applyAlignment="1"/>
    <xf numFmtId="0" fontId="87" fillId="0" borderId="0" xfId="0" applyFont="1" applyBorder="1" applyAlignment="1">
      <alignment horizontal="center" vertical="center"/>
    </xf>
    <xf numFmtId="0" fontId="87" fillId="0" borderId="4" xfId="0" applyFont="1" applyBorder="1" applyAlignment="1">
      <alignment horizontal="center" vertical="center" wrapText="1"/>
    </xf>
    <xf numFmtId="0" fontId="158" fillId="0" borderId="4" xfId="0" applyFont="1" applyBorder="1" applyAlignment="1">
      <alignment horizontal="center" vertical="center" wrapText="1"/>
    </xf>
    <xf numFmtId="0" fontId="87" fillId="0" borderId="11" xfId="136" applyFont="1" applyBorder="1" applyAlignment="1">
      <alignment horizontal="left" vertical="center"/>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Border="1" applyAlignment="1">
      <alignment horizontal="center" wrapText="1"/>
    </xf>
    <xf numFmtId="0" fontId="87" fillId="0" borderId="76" xfId="0" applyFont="1" applyBorder="1" applyAlignment="1">
      <alignment horizontal="center" vertical="center" wrapText="1"/>
    </xf>
    <xf numFmtId="0" fontId="129" fillId="0" borderId="94"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7" xfId="0" applyFont="1" applyBorder="1" applyAlignment="1">
      <alignment horizont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0" fontId="87" fillId="0" borderId="16" xfId="0" applyFont="1" applyBorder="1" applyAlignment="1">
      <alignment horizontal="center" vertical="center" wrapText="1"/>
    </xf>
    <xf numFmtId="0" fontId="87" fillId="0" borderId="0" xfId="0" applyFont="1" applyAlignment="1">
      <alignment horizontal="justify" wrapText="1"/>
    </xf>
    <xf numFmtId="3" fontId="97" fillId="0" borderId="7" xfId="0" applyNumberFormat="1" applyFont="1" applyBorder="1" applyAlignment="1">
      <alignment horizontal="center" wrapText="1"/>
    </xf>
    <xf numFmtId="3" fontId="97" fillId="0" borderId="15" xfId="0" applyNumberFormat="1" applyFont="1" applyBorder="1" applyAlignment="1">
      <alignment horizontal="center" wrapText="1"/>
    </xf>
    <xf numFmtId="0" fontId="40" fillId="0" borderId="0" xfId="0" applyFont="1" applyFill="1" applyBorder="1" applyAlignment="1"/>
    <xf numFmtId="193" fontId="87" fillId="0" borderId="0" xfId="135" applyNumberFormat="1" applyFont="1" applyBorder="1" applyAlignment="1">
      <alignment vertical="center"/>
    </xf>
    <xf numFmtId="0" fontId="87" fillId="0" borderId="0" xfId="0" applyFont="1" applyFill="1" applyBorder="1" applyAlignment="1">
      <alignment horizontal="center" vertical="center" wrapText="1"/>
    </xf>
    <xf numFmtId="0" fontId="89" fillId="0" borderId="12" xfId="0" applyFont="1" applyFill="1" applyBorder="1" applyAlignment="1">
      <alignment wrapText="1"/>
    </xf>
    <xf numFmtId="0" fontId="89" fillId="0" borderId="0" xfId="0" applyFont="1" applyFill="1" applyAlignment="1">
      <alignment horizontal="center" wrapText="1"/>
    </xf>
    <xf numFmtId="0" fontId="87" fillId="0" borderId="0" xfId="0" applyFont="1" applyFill="1" applyBorder="1" applyAlignment="1">
      <alignment horizontal="center" wrapText="1"/>
    </xf>
    <xf numFmtId="0" fontId="87" fillId="0" borderId="0" xfId="0" applyFont="1" applyFill="1" applyBorder="1" applyAlignment="1">
      <alignment horizontal="center" wrapText="1"/>
    </xf>
    <xf numFmtId="0" fontId="87" fillId="0" borderId="64"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72" xfId="0" applyBorder="1" applyAlignment="1">
      <alignment horizontal="center" vertical="center" wrapText="1"/>
    </xf>
    <xf numFmtId="0" fontId="87" fillId="0" borderId="44"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7" fillId="0" borderId="15" xfId="0" applyFont="1" applyFill="1" applyBorder="1" applyAlignment="1">
      <alignment horizontal="center" vertical="center" wrapText="1"/>
    </xf>
    <xf numFmtId="0" fontId="87" fillId="0" borderId="4"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0" fillId="0" borderId="16" xfId="0" applyBorder="1" applyAlignment="1">
      <alignment horizontal="center" vertical="center" wrapText="1"/>
    </xf>
    <xf numFmtId="0" fontId="87" fillId="0" borderId="17"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76" xfId="0" applyBorder="1" applyAlignment="1">
      <alignment horizontal="center" vertical="center" wrapText="1"/>
    </xf>
    <xf numFmtId="0" fontId="87" fillId="0" borderId="76" xfId="0" applyFont="1" applyFill="1" applyBorder="1" applyAlignment="1">
      <alignment horizontal="center" vertical="center" wrapText="1"/>
    </xf>
    <xf numFmtId="0" fontId="0" fillId="0" borderId="94" xfId="0" applyFont="1" applyBorder="1" applyAlignment="1">
      <alignment horizontal="center" vertical="center" wrapText="1"/>
    </xf>
    <xf numFmtId="0" fontId="0" fillId="0" borderId="66" xfId="0" applyBorder="1" applyAlignment="1">
      <alignment horizontal="center" vertical="center" wrapText="1"/>
    </xf>
    <xf numFmtId="0" fontId="102" fillId="0" borderId="7" xfId="0" applyFont="1" applyFill="1" applyBorder="1" applyAlignment="1">
      <alignment horizontal="center" vertical="center" wrapText="1"/>
    </xf>
    <xf numFmtId="0" fontId="102" fillId="0" borderId="15" xfId="0" applyFont="1" applyFill="1" applyBorder="1" applyAlignment="1">
      <alignment horizontal="center" vertical="center" wrapText="1"/>
    </xf>
    <xf numFmtId="37" fontId="87" fillId="0" borderId="71" xfId="135" applyFont="1" applyBorder="1" applyAlignment="1">
      <alignment horizontal="center" vertical="center"/>
    </xf>
    <xf numFmtId="37" fontId="87" fillId="0" borderId="0" xfId="135" applyFont="1" applyAlignment="1">
      <alignment horizontal="right" vertical="center"/>
    </xf>
    <xf numFmtId="0" fontId="87" fillId="0" borderId="0" xfId="0" applyFont="1" applyBorder="1" applyAlignment="1"/>
    <xf numFmtId="0" fontId="40" fillId="0" borderId="0" xfId="0" applyFont="1" applyFill="1" applyBorder="1" applyAlignment="1">
      <alignment wrapText="1"/>
    </xf>
    <xf numFmtId="0" fontId="40" fillId="0" borderId="0" xfId="0" applyFont="1" applyFill="1" applyAlignment="1">
      <alignment wrapText="1"/>
    </xf>
    <xf numFmtId="0" fontId="40" fillId="0" borderId="0" xfId="0" applyFont="1" applyFill="1" applyAlignment="1">
      <alignment vertical="center"/>
    </xf>
    <xf numFmtId="0" fontId="87" fillId="0" borderId="0" xfId="0" applyFont="1" applyFill="1" applyBorder="1" applyAlignment="1">
      <alignment horizontal="justify" vertical="center" wrapText="1"/>
    </xf>
    <xf numFmtId="0" fontId="87" fillId="0" borderId="0" xfId="0" applyFont="1" applyFill="1" applyBorder="1" applyAlignment="1">
      <alignment horizontal="center" vertical="center" wrapText="1"/>
    </xf>
    <xf numFmtId="0" fontId="87" fillId="0" borderId="17" xfId="0" applyFont="1" applyFill="1" applyBorder="1" applyAlignment="1">
      <alignment horizontal="justify" vertical="center" wrapText="1"/>
    </xf>
    <xf numFmtId="0" fontId="160" fillId="0" borderId="0" xfId="0" applyFont="1" applyFill="1" applyAlignment="1">
      <alignment horizontal="center" wrapText="1"/>
    </xf>
    <xf numFmtId="0" fontId="87" fillId="0" borderId="46" xfId="0" applyFont="1" applyFill="1" applyBorder="1" applyAlignment="1">
      <alignment horizontal="center" wrapText="1"/>
    </xf>
    <xf numFmtId="0" fontId="87" fillId="0" borderId="163" xfId="0" applyFont="1" applyFill="1" applyBorder="1" applyAlignment="1">
      <alignment horizontal="center" vertical="center" wrapText="1"/>
    </xf>
    <xf numFmtId="0" fontId="87" fillId="0" borderId="164" xfId="0" applyFont="1" applyFill="1" applyBorder="1" applyAlignment="1">
      <alignment horizontal="center" vertical="center" wrapText="1"/>
    </xf>
    <xf numFmtId="0" fontId="87" fillId="0" borderId="165" xfId="0" applyFont="1" applyFill="1" applyBorder="1" applyAlignment="1">
      <alignment horizontal="center" vertical="center" wrapText="1"/>
    </xf>
    <xf numFmtId="0" fontId="87" fillId="0" borderId="163" xfId="0" applyFont="1" applyFill="1" applyBorder="1" applyAlignment="1">
      <alignment horizontal="center" vertical="center" wrapText="1"/>
    </xf>
    <xf numFmtId="0" fontId="87" fillId="0" borderId="165"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7" fillId="0" borderId="15" xfId="0" applyFont="1" applyFill="1" applyBorder="1" applyAlignment="1">
      <alignment horizontal="center" wrapText="1"/>
    </xf>
    <xf numFmtId="0" fontId="97" fillId="0" borderId="16" xfId="0" applyFont="1" applyFill="1" applyBorder="1" applyAlignment="1">
      <alignment horizontal="center" wrapText="1"/>
    </xf>
    <xf numFmtId="0" fontId="97" fillId="0" borderId="15" xfId="0" applyFont="1" applyFill="1" applyBorder="1" applyAlignment="1">
      <alignment horizontal="center" wrapText="1"/>
    </xf>
    <xf numFmtId="37" fontId="87" fillId="0" borderId="0" xfId="135" applyFont="1" applyFill="1" applyAlignment="1">
      <alignment horizontal="center" vertical="center"/>
    </xf>
    <xf numFmtId="37" fontId="87" fillId="0" borderId="0" xfId="135" quotePrefix="1" applyFont="1" applyFill="1" applyAlignment="1">
      <alignment horizontal="center" vertical="center"/>
    </xf>
    <xf numFmtId="37" fontId="159" fillId="0" borderId="4" xfId="135" applyFont="1" applyBorder="1" applyAlignment="1">
      <alignment horizontal="center" vertical="center"/>
    </xf>
  </cellXfs>
  <cellStyles count="139">
    <cellStyle name="20% - 輔色1 2" xfId="14"/>
    <cellStyle name="20% - 輔色2 2" xfId="15"/>
    <cellStyle name="20% - 輔色3 2" xfId="16"/>
    <cellStyle name="20% - 輔色4 2" xfId="17"/>
    <cellStyle name="20% - 輔色5 2" xfId="18"/>
    <cellStyle name="20% - 輔色6 2" xfId="19"/>
    <cellStyle name="40% - 輔色1 2" xfId="20"/>
    <cellStyle name="40% - 輔色2 2" xfId="21"/>
    <cellStyle name="40% - 輔色3 2" xfId="22"/>
    <cellStyle name="40% - 輔色4 2" xfId="23"/>
    <cellStyle name="40% - 輔色5 2" xfId="24"/>
    <cellStyle name="40% - 輔色6 2" xfId="25"/>
    <cellStyle name="60% - 輔色1 2" xfId="26"/>
    <cellStyle name="60% - 輔色2 2" xfId="27"/>
    <cellStyle name="60% - 輔色3 2" xfId="28"/>
    <cellStyle name="60% - 輔色4 2" xfId="29"/>
    <cellStyle name="60% - 輔色5 2" xfId="30"/>
    <cellStyle name="60% - 輔色6 2" xfId="31"/>
    <cellStyle name="一般" xfId="0" builtinId="0"/>
    <cellStyle name="一般 10" xfId="32"/>
    <cellStyle name="一般 11" xfId="33"/>
    <cellStyle name="一般 12" xfId="106"/>
    <cellStyle name="一般 13" xfId="8"/>
    <cellStyle name="一般 13 2" xfId="125"/>
    <cellStyle name="一般 2" xfId="3"/>
    <cellStyle name="一般 2 2" xfId="34"/>
    <cellStyle name="一般 2 3" xfId="35"/>
    <cellStyle name="一般 2 4" xfId="107"/>
    <cellStyle name="一般 2 5" xfId="9"/>
    <cellStyle name="一般 3" xfId="4"/>
    <cellStyle name="一般 3 2" xfId="36"/>
    <cellStyle name="一般 4" xfId="5"/>
    <cellStyle name="一般 4 2" xfId="37"/>
    <cellStyle name="一般 4 3" xfId="105"/>
    <cellStyle name="一般 4 4" xfId="11"/>
    <cellStyle name="一般 4_108年都市計畫公共設施已取得面積" xfId="38"/>
    <cellStyle name="一般 5" xfId="7"/>
    <cellStyle name="一般 5 2" xfId="109"/>
    <cellStyle name="一般 5 3" xfId="12"/>
    <cellStyle name="一般 6" xfId="6"/>
    <cellStyle name="一般 6 2" xfId="39"/>
    <cellStyle name="一般 6 3" xfId="108"/>
    <cellStyle name="一般 6 4" xfId="13"/>
    <cellStyle name="一般 7" xfId="40"/>
    <cellStyle name="一般 8" xfId="41"/>
    <cellStyle name="一般 9" xfId="42"/>
    <cellStyle name="一般_11320801" xfId="138"/>
    <cellStyle name="一般_1252214050" xfId="131"/>
    <cellStyle name="一般_2522-14-05(104)" xfId="130"/>
    <cellStyle name="一般_8508_1" xfId="129"/>
    <cellStyle name="一般_86_縣市戶政報表程式0516" xfId="135"/>
    <cellStyle name="一般_Sheet1" xfId="1"/>
    <cellStyle name="一般_戶口數_縣市戶政報表程式0516" xfId="137"/>
    <cellStyle name="一般_身心障礙停車位" xfId="132"/>
    <cellStyle name="一般_垃圾水肥修正案" xfId="128"/>
    <cellStyle name="一般_治山防 洪整體治理工程 修" xfId="133"/>
    <cellStyle name="一般_婚姻_縣市戶政報表程式0516" xfId="136"/>
    <cellStyle name="一般_經費統計修" xfId="134"/>
    <cellStyle name="千分位" xfId="126" builtinId="3"/>
    <cellStyle name="千分位 2" xfId="43"/>
    <cellStyle name="千分位 2 2" xfId="44"/>
    <cellStyle name="千分位 2 2 2" xfId="45"/>
    <cellStyle name="千分位 3" xfId="46"/>
    <cellStyle name="千分位 3 2" xfId="47"/>
    <cellStyle name="千分位 4" xfId="48"/>
    <cellStyle name="千分位 5" xfId="49"/>
    <cellStyle name="千分位 6" xfId="50"/>
    <cellStyle name="中等 2" xfId="51"/>
    <cellStyle name="合計 2" xfId="52"/>
    <cellStyle name="合計 2 2" xfId="114"/>
    <cellStyle name="合計 2 2 2" xfId="120"/>
    <cellStyle name="合計 2 3" xfId="113"/>
    <cellStyle name="好 2" xfId="53"/>
    <cellStyle name="好_108年都市計畫公共設施已取得面積" xfId="54"/>
    <cellStyle name="好_108年都市計畫公共設施已取得面積_1" xfId="55"/>
    <cellStyle name="好_1821-05-04照顧中低收入戶概況" xfId="56"/>
    <cellStyle name="好_1821-05-05中低收入戶數及人數按年齡別分" xfId="57"/>
    <cellStyle name="好_1836-01-13身心障礙者社區支持服務成果" xfId="58"/>
    <cellStyle name="好_1840-01-01-2推行社區發展工作概況(修正版)1010605" xfId="59"/>
    <cellStyle name="好_2922-01-03內政部直轄工商自由職業團體數及異動數" xfId="60"/>
    <cellStyle name="好_2922-01-04全國性社會團體數及異動數" xfId="61"/>
    <cellStyle name="好_Book2" xfId="62"/>
    <cellStyle name="好_一級身障" xfId="63"/>
    <cellStyle name="好_一級報表程式1020508" xfId="64"/>
    <cellStyle name="好_一級報表程式1020703" xfId="65"/>
    <cellStyle name="好_本部報表程式" xfId="66"/>
    <cellStyle name="百分比" xfId="127" builtinId="5"/>
    <cellStyle name="百分比 2" xfId="67"/>
    <cellStyle name="計算方式 2" xfId="68"/>
    <cellStyle name="計算方式 2 2" xfId="115"/>
    <cellStyle name="計算方式 2 2 2" xfId="121"/>
    <cellStyle name="計算方式 2 3" xfId="112"/>
    <cellStyle name="貨幣 2" xfId="69"/>
    <cellStyle name="貨幣 2 2" xfId="70"/>
    <cellStyle name="貨幣[0]_85fya初" xfId="71"/>
    <cellStyle name="連結的儲存格 2" xfId="72"/>
    <cellStyle name="備註 2" xfId="73"/>
    <cellStyle name="備註 2 2" xfId="116"/>
    <cellStyle name="備註 2 2 2" xfId="122"/>
    <cellStyle name="備註 2 3" xfId="111"/>
    <cellStyle name="超連結" xfId="2" builtinId="8"/>
    <cellStyle name="超連結 2" xfId="10"/>
    <cellStyle name="超連結 3" xfId="74"/>
    <cellStyle name="說明文字 2" xfId="75"/>
    <cellStyle name="輔色1 2" xfId="76"/>
    <cellStyle name="輔色2 2" xfId="77"/>
    <cellStyle name="輔色3 2" xfId="78"/>
    <cellStyle name="輔色4 2" xfId="79"/>
    <cellStyle name="輔色5 2" xfId="80"/>
    <cellStyle name="輔色6 2" xfId="81"/>
    <cellStyle name="標題 1 2" xfId="82"/>
    <cellStyle name="標題 2 2" xfId="83"/>
    <cellStyle name="標題 3 2" xfId="84"/>
    <cellStyle name="標題 4 2" xfId="85"/>
    <cellStyle name="標題 5" xfId="86"/>
    <cellStyle name="輸入 2" xfId="87"/>
    <cellStyle name="輸入 2 2" xfId="117"/>
    <cellStyle name="輸入 2 2 2" xfId="123"/>
    <cellStyle name="輸入 2 3" xfId="110"/>
    <cellStyle name="輸出 2" xfId="88"/>
    <cellStyle name="輸出 2 2" xfId="118"/>
    <cellStyle name="輸出 2 2 2" xfId="124"/>
    <cellStyle name="輸出 2 3" xfId="119"/>
    <cellStyle name="檢查儲存格 2" xfId="89"/>
    <cellStyle name="壞 2" xfId="90"/>
    <cellStyle name="壞_108年都市計畫公共設施已取得面積" xfId="91"/>
    <cellStyle name="壞_108年都市計畫公共設施已取得面積_1" xfId="92"/>
    <cellStyle name="壞_1821-05-04照顧中低收入戶概況" xfId="93"/>
    <cellStyle name="壞_1821-05-05中低收入戶數及人數按年齡別分" xfId="94"/>
    <cellStyle name="壞_1836-01-13身心障礙者社區支持服務成果" xfId="95"/>
    <cellStyle name="壞_1840-01-01-2推行社區發展工作概況(修正版)1010605" xfId="96"/>
    <cellStyle name="壞_2922-01-03內政部直轄工商自由職業團體數及異動數" xfId="97"/>
    <cellStyle name="壞_2922-01-04全國性社會團體數及異動數" xfId="98"/>
    <cellStyle name="壞_Book2" xfId="99"/>
    <cellStyle name="壞_一級身障" xfId="100"/>
    <cellStyle name="壞_一級報表程式1020508" xfId="101"/>
    <cellStyle name="壞_一級報表程式1020703" xfId="102"/>
    <cellStyle name="壞_本部報表程式" xfId="103"/>
    <cellStyle name="警告文字 2" xfId="104"/>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xdr:cNvGrpSpPr>
          <a:grpSpLocks/>
        </xdr:cNvGrpSpPr>
      </xdr:nvGrpSpPr>
      <xdr:grpSpPr bwMode="auto">
        <a:xfrm>
          <a:off x="24066500" y="0"/>
          <a:ext cx="3784600" cy="450850"/>
          <a:chOff x="54" y="86"/>
          <a:chExt cx="378" cy="48"/>
        </a:xfrm>
      </xdr:grpSpPr>
      <xdr:sp macro="" textlink="">
        <xdr:nvSpPr>
          <xdr:cNvPr id="3"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xdr:cNvGrpSpPr>
          <a:grpSpLocks/>
        </xdr:cNvGrpSpPr>
      </xdr:nvGrpSpPr>
      <xdr:grpSpPr bwMode="auto">
        <a:xfrm>
          <a:off x="9959975" y="0"/>
          <a:ext cx="3768725" cy="450850"/>
          <a:chOff x="54" y="86"/>
          <a:chExt cx="378" cy="48"/>
        </a:xfrm>
      </xdr:grpSpPr>
      <xdr:sp macro="" textlink="">
        <xdr:nvSpPr>
          <xdr:cNvPr id="10"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7"/>
  <sheetViews>
    <sheetView tabSelected="1" zoomScale="90" zoomScaleNormal="90" workbookViewId="0">
      <pane xSplit="2" ySplit="10" topLeftCell="C11" activePane="bottomRight" state="frozen"/>
      <selection pane="topRight" activeCell="C1" sqref="C1"/>
      <selection pane="bottomLeft" activeCell="A11" sqref="A11"/>
      <selection pane="bottomRight" activeCell="H132" sqref="H132"/>
    </sheetView>
  </sheetViews>
  <sheetFormatPr defaultColWidth="8.7265625" defaultRowHeight="15.5"/>
  <cols>
    <col min="1" max="1" width="6.7265625" style="226" customWidth="1"/>
    <col min="2" max="2" width="39" style="181" customWidth="1"/>
    <col min="3" max="3" width="7.453125" style="177" customWidth="1"/>
    <col min="4" max="15" width="14.6328125" style="181" customWidth="1"/>
    <col min="16" max="16" width="23.453125" style="181" customWidth="1"/>
    <col min="17" max="17" width="16.6328125" style="177" customWidth="1"/>
    <col min="18" max="18" width="9.453125" style="181" customWidth="1"/>
    <col min="19" max="19" width="9.453125" style="177" customWidth="1"/>
    <col min="20" max="16384" width="8.7265625" style="177"/>
  </cols>
  <sheetData>
    <row r="1" spans="1:18" ht="21.5">
      <c r="A1" s="895" t="s">
        <v>1070</v>
      </c>
      <c r="B1" s="896"/>
      <c r="C1" s="896"/>
      <c r="D1" s="896"/>
      <c r="E1" s="896"/>
      <c r="F1" s="896"/>
      <c r="G1" s="896"/>
      <c r="H1" s="896"/>
      <c r="I1" s="896"/>
      <c r="J1" s="896"/>
      <c r="K1" s="896"/>
      <c r="L1" s="896"/>
      <c r="M1" s="896"/>
      <c r="N1" s="896"/>
      <c r="O1" s="896"/>
      <c r="P1" s="897"/>
      <c r="Q1" s="176"/>
      <c r="R1" s="177"/>
    </row>
    <row r="2" spans="1:18" ht="19.5">
      <c r="A2" s="898" t="s">
        <v>628</v>
      </c>
      <c r="B2" s="899"/>
      <c r="C2" s="899"/>
      <c r="D2" s="899"/>
      <c r="E2" s="899"/>
      <c r="F2" s="899"/>
      <c r="G2" s="899"/>
      <c r="H2" s="899"/>
      <c r="I2" s="899"/>
      <c r="J2" s="899"/>
      <c r="K2" s="899"/>
      <c r="L2" s="899"/>
      <c r="M2" s="899"/>
      <c r="N2" s="899"/>
      <c r="O2" s="899"/>
      <c r="P2" s="900"/>
      <c r="Q2" s="178"/>
      <c r="R2" s="177"/>
    </row>
    <row r="3" spans="1:18">
      <c r="A3" s="912" t="s">
        <v>1071</v>
      </c>
      <c r="B3" s="913"/>
      <c r="C3" s="914"/>
      <c r="D3" s="914"/>
      <c r="E3" s="179"/>
      <c r="F3" s="179"/>
      <c r="G3" s="179"/>
      <c r="H3" s="179"/>
      <c r="I3" s="179"/>
      <c r="J3" s="179"/>
      <c r="K3" s="179"/>
      <c r="L3" s="179"/>
      <c r="M3" s="179"/>
      <c r="N3" s="179"/>
      <c r="O3" s="179"/>
      <c r="P3" s="180"/>
      <c r="Q3" s="181"/>
      <c r="R3" s="177"/>
    </row>
    <row r="4" spans="1:18">
      <c r="A4" s="888" t="s">
        <v>1075</v>
      </c>
      <c r="B4" s="889"/>
      <c r="C4" s="890"/>
      <c r="D4" s="890"/>
      <c r="E4" s="182"/>
      <c r="F4" s="228"/>
      <c r="G4" s="228"/>
      <c r="H4" s="228"/>
      <c r="I4" s="228"/>
      <c r="J4" s="228"/>
      <c r="K4" s="228"/>
      <c r="L4" s="228"/>
      <c r="M4" s="228"/>
      <c r="N4" s="228"/>
      <c r="O4" s="228"/>
      <c r="P4" s="183"/>
      <c r="Q4" s="181"/>
      <c r="R4" s="177"/>
    </row>
    <row r="5" spans="1:18">
      <c r="A5" s="888" t="s">
        <v>1072</v>
      </c>
      <c r="B5" s="889"/>
      <c r="C5" s="890"/>
      <c r="D5" s="890"/>
      <c r="E5" s="182"/>
      <c r="F5" s="228"/>
      <c r="G5" s="228"/>
      <c r="H5" s="228"/>
      <c r="I5" s="228"/>
      <c r="J5" s="228"/>
      <c r="K5" s="228"/>
      <c r="L5" s="228"/>
      <c r="M5" s="228"/>
      <c r="N5" s="228"/>
      <c r="O5" s="228"/>
      <c r="P5" s="183"/>
      <c r="Q5" s="181"/>
      <c r="R5" s="177"/>
    </row>
    <row r="6" spans="1:18">
      <c r="A6" s="888" t="s">
        <v>1073</v>
      </c>
      <c r="B6" s="889"/>
      <c r="C6" s="890"/>
      <c r="D6" s="890"/>
      <c r="E6" s="228"/>
      <c r="F6" s="228"/>
      <c r="G6" s="228"/>
      <c r="H6" s="227"/>
      <c r="I6" s="227"/>
      <c r="J6" s="227"/>
      <c r="K6" s="227"/>
      <c r="L6" s="227"/>
      <c r="M6" s="901" t="s">
        <v>629</v>
      </c>
      <c r="N6" s="901"/>
      <c r="O6" s="901"/>
      <c r="P6" s="902"/>
      <c r="Q6" s="181"/>
      <c r="R6" s="177"/>
    </row>
    <row r="7" spans="1:18">
      <c r="A7" s="240" t="s">
        <v>1074</v>
      </c>
      <c r="B7" s="241"/>
      <c r="C7" s="242"/>
      <c r="D7" s="242"/>
      <c r="E7" s="184"/>
      <c r="F7" s="185"/>
      <c r="G7" s="185"/>
      <c r="H7" s="186"/>
      <c r="I7" s="186"/>
      <c r="J7" s="186"/>
      <c r="K7" s="186"/>
      <c r="L7" s="186"/>
      <c r="M7" s="903" t="s">
        <v>1076</v>
      </c>
      <c r="N7" s="903"/>
      <c r="O7" s="903"/>
      <c r="P7" s="904"/>
      <c r="Q7" s="181"/>
      <c r="R7" s="177"/>
    </row>
    <row r="8" spans="1:18">
      <c r="A8" s="187"/>
      <c r="B8" s="188"/>
      <c r="C8" s="188"/>
      <c r="D8" s="188"/>
      <c r="E8" s="188"/>
      <c r="F8" s="188"/>
      <c r="G8" s="188"/>
      <c r="H8" s="188"/>
      <c r="I8" s="188"/>
      <c r="J8" s="188"/>
      <c r="K8" s="188"/>
      <c r="L8" s="188"/>
      <c r="M8" s="188"/>
      <c r="N8" s="188"/>
      <c r="O8" s="188"/>
      <c r="P8" s="189"/>
      <c r="Q8" s="181"/>
      <c r="R8" s="177"/>
    </row>
    <row r="9" spans="1:18" ht="22.15" customHeight="1">
      <c r="A9" s="891" t="s">
        <v>630</v>
      </c>
      <c r="B9" s="908" t="s">
        <v>631</v>
      </c>
      <c r="C9" s="908" t="s">
        <v>632</v>
      </c>
      <c r="D9" s="909" t="s">
        <v>633</v>
      </c>
      <c r="E9" s="910"/>
      <c r="F9" s="910"/>
      <c r="G9" s="910"/>
      <c r="H9" s="910"/>
      <c r="I9" s="910"/>
      <c r="J9" s="910"/>
      <c r="K9" s="910"/>
      <c r="L9" s="910"/>
      <c r="M9" s="910"/>
      <c r="N9" s="910"/>
      <c r="O9" s="911"/>
      <c r="P9" s="190" t="s">
        <v>634</v>
      </c>
      <c r="Q9" s="181"/>
      <c r="R9" s="177"/>
    </row>
    <row r="10" spans="1:18" ht="22.15" customHeight="1">
      <c r="A10" s="891"/>
      <c r="B10" s="908"/>
      <c r="C10" s="908"/>
      <c r="D10" s="191" t="s">
        <v>635</v>
      </c>
      <c r="E10" s="191" t="s">
        <v>636</v>
      </c>
      <c r="F10" s="191" t="s">
        <v>637</v>
      </c>
      <c r="G10" s="191" t="s">
        <v>638</v>
      </c>
      <c r="H10" s="191" t="s">
        <v>639</v>
      </c>
      <c r="I10" s="191" t="s">
        <v>640</v>
      </c>
      <c r="J10" s="191" t="s">
        <v>641</v>
      </c>
      <c r="K10" s="191" t="s">
        <v>642</v>
      </c>
      <c r="L10" s="191" t="s">
        <v>643</v>
      </c>
      <c r="M10" s="191" t="s">
        <v>644</v>
      </c>
      <c r="N10" s="191" t="s">
        <v>645</v>
      </c>
      <c r="O10" s="191" t="s">
        <v>646</v>
      </c>
      <c r="P10" s="192"/>
      <c r="Q10" s="181"/>
      <c r="R10" s="177"/>
    </row>
    <row r="11" spans="1:18" ht="31.5" customHeight="1">
      <c r="A11" s="854" t="s">
        <v>647</v>
      </c>
      <c r="B11" s="905" t="s">
        <v>991</v>
      </c>
      <c r="C11" s="857" t="s">
        <v>648</v>
      </c>
      <c r="D11" s="193"/>
      <c r="E11" s="194" t="s">
        <v>649</v>
      </c>
      <c r="F11" s="194">
        <v>45741</v>
      </c>
      <c r="G11" s="194">
        <v>45772</v>
      </c>
      <c r="H11" s="194">
        <v>45803</v>
      </c>
      <c r="I11" s="194">
        <v>45833</v>
      </c>
      <c r="J11" s="194">
        <v>45863</v>
      </c>
      <c r="K11" s="194">
        <v>45894</v>
      </c>
      <c r="L11" s="194">
        <v>45925</v>
      </c>
      <c r="M11" s="194">
        <v>45957</v>
      </c>
      <c r="N11" s="194">
        <v>45986</v>
      </c>
      <c r="O11" s="194">
        <v>46016</v>
      </c>
      <c r="P11" s="231"/>
      <c r="Q11" s="181"/>
      <c r="R11" s="177"/>
    </row>
    <row r="12" spans="1:18" ht="20.149999999999999" customHeight="1">
      <c r="A12" s="855"/>
      <c r="B12" s="906"/>
      <c r="C12" s="858"/>
      <c r="D12" s="195"/>
      <c r="E12" s="196">
        <v>0.70833333333333337</v>
      </c>
      <c r="F12" s="196">
        <v>0.70833333333333337</v>
      </c>
      <c r="G12" s="195">
        <v>0.70833333333333337</v>
      </c>
      <c r="H12" s="196">
        <v>0.70833333333333337</v>
      </c>
      <c r="I12" s="196">
        <v>0.70833333333333337</v>
      </c>
      <c r="J12" s="196">
        <v>0.70833333333333337</v>
      </c>
      <c r="K12" s="196">
        <v>0.70833333333333337</v>
      </c>
      <c r="L12" s="196">
        <v>0.70833333333333337</v>
      </c>
      <c r="M12" s="196">
        <v>0.70833333333333337</v>
      </c>
      <c r="N12" s="196">
        <v>0.70833333333333337</v>
      </c>
      <c r="O12" s="196">
        <v>0.70833333333333337</v>
      </c>
      <c r="P12" s="231"/>
      <c r="Q12" s="181"/>
      <c r="R12" s="177"/>
    </row>
    <row r="13" spans="1:18" ht="31.5" customHeight="1">
      <c r="A13" s="856"/>
      <c r="B13" s="907"/>
      <c r="C13" s="859"/>
      <c r="D13" s="197"/>
      <c r="E13" s="299" t="s">
        <v>1585</v>
      </c>
      <c r="F13" s="299" t="s">
        <v>2119</v>
      </c>
      <c r="G13" s="197" t="s">
        <v>650</v>
      </c>
      <c r="H13" s="197" t="s">
        <v>651</v>
      </c>
      <c r="I13" s="197" t="s">
        <v>652</v>
      </c>
      <c r="J13" s="197" t="s">
        <v>653</v>
      </c>
      <c r="K13" s="197" t="s">
        <v>654</v>
      </c>
      <c r="L13" s="197" t="s">
        <v>655</v>
      </c>
      <c r="M13" s="197" t="s">
        <v>656</v>
      </c>
      <c r="N13" s="197" t="s">
        <v>657</v>
      </c>
      <c r="O13" s="197" t="s">
        <v>658</v>
      </c>
      <c r="P13" s="232"/>
      <c r="Q13" s="181"/>
      <c r="R13" s="177"/>
    </row>
    <row r="14" spans="1:18" ht="20.149999999999999" customHeight="1">
      <c r="A14" s="854" t="s">
        <v>985</v>
      </c>
      <c r="B14" s="924" t="s">
        <v>1028</v>
      </c>
      <c r="C14" s="857" t="s">
        <v>986</v>
      </c>
      <c r="D14" s="198">
        <v>45677</v>
      </c>
      <c r="E14" s="198"/>
      <c r="F14" s="198"/>
      <c r="G14" s="198"/>
      <c r="H14" s="198"/>
      <c r="I14" s="198"/>
      <c r="J14" s="198"/>
      <c r="K14" s="198"/>
      <c r="L14" s="198"/>
      <c r="M14" s="198"/>
      <c r="N14" s="198"/>
      <c r="O14" s="198"/>
      <c r="P14" s="848" t="s">
        <v>1029</v>
      </c>
      <c r="Q14" s="181"/>
      <c r="R14" s="177"/>
    </row>
    <row r="15" spans="1:18" ht="20.149999999999999" customHeight="1">
      <c r="A15" s="855"/>
      <c r="B15" s="925"/>
      <c r="C15" s="858"/>
      <c r="D15" s="196">
        <v>0.70833333333333337</v>
      </c>
      <c r="E15" s="196"/>
      <c r="F15" s="196"/>
      <c r="G15" s="196"/>
      <c r="H15" s="196"/>
      <c r="I15" s="196"/>
      <c r="J15" s="196"/>
      <c r="K15" s="196"/>
      <c r="L15" s="196"/>
      <c r="M15" s="196"/>
      <c r="N15" s="196"/>
      <c r="O15" s="196"/>
      <c r="P15" s="849"/>
      <c r="Q15" s="181"/>
      <c r="R15" s="177"/>
    </row>
    <row r="16" spans="1:18" ht="20.149999999999999" customHeight="1">
      <c r="A16" s="856"/>
      <c r="B16" s="926"/>
      <c r="C16" s="859"/>
      <c r="D16" s="299" t="s">
        <v>1141</v>
      </c>
      <c r="E16" s="197"/>
      <c r="F16" s="197"/>
      <c r="G16" s="197"/>
      <c r="H16" s="197"/>
      <c r="I16" s="197"/>
      <c r="J16" s="197"/>
      <c r="K16" s="197"/>
      <c r="L16" s="197"/>
      <c r="M16" s="197"/>
      <c r="N16" s="197"/>
      <c r="O16" s="197"/>
      <c r="P16" s="850"/>
      <c r="Q16" s="181"/>
      <c r="R16" s="177"/>
    </row>
    <row r="17" spans="1:18" ht="20.149999999999999" customHeight="1">
      <c r="A17" s="854" t="s">
        <v>985</v>
      </c>
      <c r="B17" s="927" t="s">
        <v>969</v>
      </c>
      <c r="C17" s="857" t="s">
        <v>648</v>
      </c>
      <c r="D17" s="198"/>
      <c r="E17" s="198">
        <v>45708</v>
      </c>
      <c r="F17" s="198">
        <v>45736</v>
      </c>
      <c r="G17" s="198">
        <v>45768</v>
      </c>
      <c r="H17" s="198">
        <v>45797</v>
      </c>
      <c r="I17" s="198">
        <v>45828</v>
      </c>
      <c r="J17" s="198">
        <v>45859</v>
      </c>
      <c r="K17" s="198">
        <v>45889</v>
      </c>
      <c r="L17" s="198">
        <v>45922</v>
      </c>
      <c r="M17" s="198">
        <v>45950</v>
      </c>
      <c r="N17" s="198">
        <v>45981</v>
      </c>
      <c r="O17" s="198">
        <v>46013</v>
      </c>
      <c r="P17" s="848" t="s">
        <v>1030</v>
      </c>
      <c r="Q17" s="181"/>
      <c r="R17" s="177"/>
    </row>
    <row r="18" spans="1:18" ht="20.149999999999999" customHeight="1">
      <c r="A18" s="855"/>
      <c r="B18" s="928"/>
      <c r="C18" s="858"/>
      <c r="D18" s="196"/>
      <c r="E18" s="196">
        <v>0.70833333333333337</v>
      </c>
      <c r="F18" s="196">
        <v>0.70833333333333337</v>
      </c>
      <c r="G18" s="196">
        <v>0.70833333333333337</v>
      </c>
      <c r="H18" s="196">
        <v>0.70833333333333337</v>
      </c>
      <c r="I18" s="196">
        <v>0.70833333333333337</v>
      </c>
      <c r="J18" s="196">
        <v>0.70833333333333337</v>
      </c>
      <c r="K18" s="196">
        <v>0.70833333333333337</v>
      </c>
      <c r="L18" s="196">
        <v>0.70833333333333337</v>
      </c>
      <c r="M18" s="196">
        <v>0.70833333333333337</v>
      </c>
      <c r="N18" s="196">
        <v>0.70833333333333337</v>
      </c>
      <c r="O18" s="196">
        <v>0.70833333333333337</v>
      </c>
      <c r="P18" s="849"/>
      <c r="Q18" s="181"/>
      <c r="R18" s="177"/>
    </row>
    <row r="19" spans="1:18" ht="20.149999999999999" customHeight="1">
      <c r="A19" s="856"/>
      <c r="B19" s="929"/>
      <c r="C19" s="859"/>
      <c r="D19" s="197"/>
      <c r="E19" s="299" t="s">
        <v>2003</v>
      </c>
      <c r="F19" s="299" t="s">
        <v>2123</v>
      </c>
      <c r="G19" s="197" t="s">
        <v>660</v>
      </c>
      <c r="H19" s="197" t="s">
        <v>651</v>
      </c>
      <c r="I19" s="197" t="s">
        <v>652</v>
      </c>
      <c r="J19" s="197" t="s">
        <v>653</v>
      </c>
      <c r="K19" s="197" t="s">
        <v>654</v>
      </c>
      <c r="L19" s="197" t="s">
        <v>655</v>
      </c>
      <c r="M19" s="197" t="s">
        <v>656</v>
      </c>
      <c r="N19" s="197" t="s">
        <v>657</v>
      </c>
      <c r="O19" s="197" t="s">
        <v>658</v>
      </c>
      <c r="P19" s="850"/>
      <c r="Q19" s="181"/>
      <c r="R19" s="177"/>
    </row>
    <row r="20" spans="1:18" ht="20.149999999999999" customHeight="1">
      <c r="A20" s="854" t="s">
        <v>985</v>
      </c>
      <c r="B20" s="230" t="s">
        <v>970</v>
      </c>
      <c r="C20" s="857" t="s">
        <v>648</v>
      </c>
      <c r="D20" s="198">
        <v>45677</v>
      </c>
      <c r="E20" s="198">
        <v>45708</v>
      </c>
      <c r="F20" s="198">
        <v>45736</v>
      </c>
      <c r="G20" s="198">
        <v>45768</v>
      </c>
      <c r="H20" s="198">
        <v>45797</v>
      </c>
      <c r="I20" s="198">
        <v>45828</v>
      </c>
      <c r="J20" s="198">
        <v>45859</v>
      </c>
      <c r="K20" s="198">
        <v>45889</v>
      </c>
      <c r="L20" s="198">
        <v>45922</v>
      </c>
      <c r="M20" s="198">
        <v>45950</v>
      </c>
      <c r="N20" s="198">
        <v>45981</v>
      </c>
      <c r="O20" s="198">
        <v>46013</v>
      </c>
      <c r="P20" s="848" t="s">
        <v>1031</v>
      </c>
      <c r="Q20" s="181"/>
      <c r="R20" s="177"/>
    </row>
    <row r="21" spans="1:18" ht="20.149999999999999" customHeight="1">
      <c r="A21" s="855"/>
      <c r="B21" s="229" t="s">
        <v>799</v>
      </c>
      <c r="C21" s="858"/>
      <c r="D21" s="196">
        <v>0.70833333333333337</v>
      </c>
      <c r="E21" s="196">
        <v>0.70833333333333337</v>
      </c>
      <c r="F21" s="196">
        <v>0.70833333333333337</v>
      </c>
      <c r="G21" s="196">
        <v>0.70833333333333337</v>
      </c>
      <c r="H21" s="196">
        <v>0.70833333333333337</v>
      </c>
      <c r="I21" s="196">
        <v>0.70833333333333337</v>
      </c>
      <c r="J21" s="196">
        <v>0.70833333333333337</v>
      </c>
      <c r="K21" s="196">
        <v>0.70833333333333337</v>
      </c>
      <c r="L21" s="196">
        <v>0.70833333333333337</v>
      </c>
      <c r="M21" s="196">
        <v>0.70833333333333337</v>
      </c>
      <c r="N21" s="196">
        <v>0.70833333333333337</v>
      </c>
      <c r="O21" s="196">
        <v>0.70833333333333337</v>
      </c>
      <c r="P21" s="849"/>
      <c r="Q21" s="181"/>
      <c r="R21" s="177"/>
    </row>
    <row r="22" spans="1:18" ht="20.149999999999999" customHeight="1">
      <c r="A22" s="856"/>
      <c r="B22" s="229" t="s">
        <v>800</v>
      </c>
      <c r="C22" s="859"/>
      <c r="D22" s="299" t="s">
        <v>1190</v>
      </c>
      <c r="E22" s="299" t="s">
        <v>1605</v>
      </c>
      <c r="F22" s="299" t="s">
        <v>2123</v>
      </c>
      <c r="G22" s="197" t="s">
        <v>660</v>
      </c>
      <c r="H22" s="197" t="s">
        <v>651</v>
      </c>
      <c r="I22" s="197" t="s">
        <v>652</v>
      </c>
      <c r="J22" s="197" t="s">
        <v>653</v>
      </c>
      <c r="K22" s="197" t="s">
        <v>654</v>
      </c>
      <c r="L22" s="197" t="s">
        <v>655</v>
      </c>
      <c r="M22" s="197" t="s">
        <v>656</v>
      </c>
      <c r="N22" s="197" t="s">
        <v>657</v>
      </c>
      <c r="O22" s="197" t="s">
        <v>658</v>
      </c>
      <c r="P22" s="850"/>
      <c r="Q22" s="181"/>
      <c r="R22" s="177"/>
    </row>
    <row r="23" spans="1:18" ht="20.149999999999999" customHeight="1">
      <c r="A23" s="861" t="s">
        <v>661</v>
      </c>
      <c r="B23" s="892" t="s">
        <v>988</v>
      </c>
      <c r="C23" s="860" t="s">
        <v>648</v>
      </c>
      <c r="D23" s="194">
        <v>45672</v>
      </c>
      <c r="E23" s="194"/>
      <c r="F23" s="194"/>
      <c r="G23" s="194"/>
      <c r="H23" s="194"/>
      <c r="I23" s="194"/>
      <c r="J23" s="194"/>
      <c r="K23" s="194"/>
      <c r="L23" s="194"/>
      <c r="M23" s="194"/>
      <c r="N23" s="194"/>
      <c r="O23" s="194"/>
      <c r="P23" s="848" t="s">
        <v>1032</v>
      </c>
      <c r="Q23" s="181"/>
      <c r="R23" s="177"/>
    </row>
    <row r="24" spans="1:18" ht="20.149999999999999" customHeight="1">
      <c r="A24" s="855"/>
      <c r="B24" s="893"/>
      <c r="C24" s="858"/>
      <c r="D24" s="201">
        <v>0.70833333333333337</v>
      </c>
      <c r="E24" s="201"/>
      <c r="F24" s="201"/>
      <c r="G24" s="201"/>
      <c r="H24" s="201"/>
      <c r="I24" s="201"/>
      <c r="J24" s="201"/>
      <c r="K24" s="201"/>
      <c r="L24" s="201"/>
      <c r="M24" s="201"/>
      <c r="N24" s="201"/>
      <c r="O24" s="201"/>
      <c r="P24" s="849"/>
      <c r="Q24" s="181"/>
      <c r="R24" s="177"/>
    </row>
    <row r="25" spans="1:18" ht="20.149999999999999" customHeight="1">
      <c r="A25" s="856"/>
      <c r="B25" s="894"/>
      <c r="C25" s="859"/>
      <c r="D25" s="299" t="s">
        <v>1231</v>
      </c>
      <c r="E25" s="202"/>
      <c r="F25" s="202"/>
      <c r="G25" s="202"/>
      <c r="H25" s="202"/>
      <c r="I25" s="202"/>
      <c r="J25" s="202"/>
      <c r="K25" s="202"/>
      <c r="L25" s="202"/>
      <c r="M25" s="202"/>
      <c r="N25" s="203"/>
      <c r="O25" s="203"/>
      <c r="P25" s="850"/>
      <c r="Q25" s="181"/>
      <c r="R25" s="177"/>
    </row>
    <row r="26" spans="1:18" ht="20.149999999999999" customHeight="1">
      <c r="A26" s="861" t="s">
        <v>661</v>
      </c>
      <c r="B26" s="892" t="s">
        <v>989</v>
      </c>
      <c r="C26" s="860" t="s">
        <v>648</v>
      </c>
      <c r="D26" s="194">
        <v>45672</v>
      </c>
      <c r="E26" s="194"/>
      <c r="F26" s="194"/>
      <c r="G26" s="194"/>
      <c r="H26" s="194"/>
      <c r="I26" s="194"/>
      <c r="J26" s="194"/>
      <c r="K26" s="194"/>
      <c r="L26" s="194"/>
      <c r="M26" s="194"/>
      <c r="N26" s="194"/>
      <c r="O26" s="194"/>
      <c r="P26" s="848" t="s">
        <v>1032</v>
      </c>
      <c r="Q26" s="181"/>
      <c r="R26" s="177"/>
    </row>
    <row r="27" spans="1:18" ht="20.149999999999999" customHeight="1">
      <c r="A27" s="855"/>
      <c r="B27" s="922"/>
      <c r="C27" s="858"/>
      <c r="D27" s="201">
        <v>0.70833333333333337</v>
      </c>
      <c r="E27" s="201"/>
      <c r="F27" s="201"/>
      <c r="G27" s="201"/>
      <c r="H27" s="201"/>
      <c r="I27" s="201"/>
      <c r="J27" s="201"/>
      <c r="K27" s="201"/>
      <c r="L27" s="201"/>
      <c r="M27" s="201"/>
      <c r="N27" s="201"/>
      <c r="O27" s="201"/>
      <c r="P27" s="849"/>
      <c r="Q27" s="181"/>
      <c r="R27" s="177"/>
    </row>
    <row r="28" spans="1:18" ht="20.149999999999999" customHeight="1">
      <c r="A28" s="856"/>
      <c r="B28" s="923"/>
      <c r="C28" s="859"/>
      <c r="D28" s="299" t="s">
        <v>1262</v>
      </c>
      <c r="E28" s="202"/>
      <c r="F28" s="202"/>
      <c r="G28" s="202"/>
      <c r="H28" s="202"/>
      <c r="I28" s="202"/>
      <c r="J28" s="202"/>
      <c r="K28" s="202"/>
      <c r="L28" s="202"/>
      <c r="M28" s="202"/>
      <c r="N28" s="203"/>
      <c r="O28" s="203"/>
      <c r="P28" s="850"/>
      <c r="Q28" s="181"/>
      <c r="R28" s="177"/>
    </row>
    <row r="29" spans="1:18" ht="20.149999999999999" customHeight="1">
      <c r="A29" s="854" t="s">
        <v>661</v>
      </c>
      <c r="B29" s="892" t="s">
        <v>990</v>
      </c>
      <c r="C29" s="857" t="s">
        <v>648</v>
      </c>
      <c r="D29" s="194"/>
      <c r="E29" s="194"/>
      <c r="F29" s="194"/>
      <c r="G29" s="194">
        <v>45762</v>
      </c>
      <c r="H29" s="194"/>
      <c r="I29" s="194"/>
      <c r="J29" s="194">
        <v>45853</v>
      </c>
      <c r="K29" s="194"/>
      <c r="L29" s="194"/>
      <c r="M29" s="194">
        <v>45945</v>
      </c>
      <c r="N29" s="194"/>
      <c r="O29" s="194"/>
      <c r="P29" s="848" t="s">
        <v>1054</v>
      </c>
      <c r="Q29" s="181"/>
      <c r="R29" s="177"/>
    </row>
    <row r="30" spans="1:18" ht="20.149999999999999" customHeight="1">
      <c r="A30" s="855"/>
      <c r="B30" s="893"/>
      <c r="C30" s="858"/>
      <c r="D30" s="201"/>
      <c r="E30" s="201"/>
      <c r="F30" s="201"/>
      <c r="G30" s="201">
        <v>0.70833333333333337</v>
      </c>
      <c r="H30" s="201"/>
      <c r="I30" s="201"/>
      <c r="J30" s="201">
        <v>0.70833333333333337</v>
      </c>
      <c r="K30" s="201"/>
      <c r="L30" s="201"/>
      <c r="M30" s="201">
        <v>0.70833333333333337</v>
      </c>
      <c r="N30" s="201"/>
      <c r="O30" s="201"/>
      <c r="P30" s="849"/>
      <c r="Q30" s="181"/>
      <c r="R30" s="177"/>
    </row>
    <row r="31" spans="1:18" ht="20.149999999999999" customHeight="1">
      <c r="A31" s="856"/>
      <c r="B31" s="894"/>
      <c r="C31" s="859"/>
      <c r="D31" s="202"/>
      <c r="E31" s="202"/>
      <c r="F31" s="202"/>
      <c r="G31" s="202" t="s">
        <v>662</v>
      </c>
      <c r="H31" s="202"/>
      <c r="I31" s="202"/>
      <c r="J31" s="202" t="s">
        <v>663</v>
      </c>
      <c r="K31" s="202"/>
      <c r="L31" s="202"/>
      <c r="M31" s="202" t="s">
        <v>664</v>
      </c>
      <c r="N31" s="203"/>
      <c r="O31" s="203"/>
      <c r="P31" s="850"/>
      <c r="Q31" s="181"/>
      <c r="R31" s="177"/>
    </row>
    <row r="32" spans="1:18" ht="20.149999999999999" customHeight="1">
      <c r="A32" s="854" t="s">
        <v>661</v>
      </c>
      <c r="B32" s="851" t="s">
        <v>975</v>
      </c>
      <c r="C32" s="857" t="s">
        <v>648</v>
      </c>
      <c r="D32" s="194">
        <v>45672</v>
      </c>
      <c r="E32" s="194"/>
      <c r="F32" s="194"/>
      <c r="G32" s="194"/>
      <c r="H32" s="194"/>
      <c r="I32" s="194"/>
      <c r="J32" s="194"/>
      <c r="K32" s="194"/>
      <c r="L32" s="194"/>
      <c r="M32" s="194"/>
      <c r="N32" s="194"/>
      <c r="O32" s="194"/>
      <c r="P32" s="848" t="s">
        <v>1032</v>
      </c>
      <c r="Q32" s="181"/>
      <c r="R32" s="177"/>
    </row>
    <row r="33" spans="1:18" ht="20.149999999999999" customHeight="1">
      <c r="A33" s="855"/>
      <c r="B33" s="852"/>
      <c r="C33" s="858"/>
      <c r="D33" s="201">
        <v>0.70833333333333337</v>
      </c>
      <c r="E33" s="201"/>
      <c r="F33" s="201"/>
      <c r="G33" s="201"/>
      <c r="H33" s="201"/>
      <c r="I33" s="201"/>
      <c r="J33" s="201"/>
      <c r="K33" s="201"/>
      <c r="L33" s="201"/>
      <c r="M33" s="201"/>
      <c r="N33" s="201"/>
      <c r="O33" s="201"/>
      <c r="P33" s="849"/>
      <c r="Q33" s="181"/>
      <c r="R33" s="177"/>
    </row>
    <row r="34" spans="1:18" ht="20.149999999999999" customHeight="1">
      <c r="A34" s="856"/>
      <c r="B34" s="853"/>
      <c r="C34" s="859"/>
      <c r="D34" s="299" t="s">
        <v>1262</v>
      </c>
      <c r="E34" s="202"/>
      <c r="F34" s="202"/>
      <c r="G34" s="202"/>
      <c r="H34" s="202"/>
      <c r="I34" s="202"/>
      <c r="J34" s="202"/>
      <c r="K34" s="202"/>
      <c r="L34" s="202"/>
      <c r="M34" s="202"/>
      <c r="N34" s="203"/>
      <c r="O34" s="203"/>
      <c r="P34" s="850"/>
      <c r="Q34" s="181"/>
      <c r="R34" s="177"/>
    </row>
    <row r="35" spans="1:18" ht="20.149999999999999" customHeight="1">
      <c r="A35" s="854" t="s">
        <v>661</v>
      </c>
      <c r="B35" s="851" t="s">
        <v>971</v>
      </c>
      <c r="C35" s="857" t="s">
        <v>648</v>
      </c>
      <c r="D35" s="194"/>
      <c r="E35" s="194"/>
      <c r="F35" s="194"/>
      <c r="G35" s="194">
        <v>45762</v>
      </c>
      <c r="H35" s="194"/>
      <c r="I35" s="194"/>
      <c r="J35" s="194">
        <v>45853</v>
      </c>
      <c r="K35" s="194"/>
      <c r="L35" s="194"/>
      <c r="M35" s="194">
        <v>45945</v>
      </c>
      <c r="N35" s="194"/>
      <c r="O35" s="194"/>
      <c r="P35" s="848" t="s">
        <v>1054</v>
      </c>
      <c r="Q35" s="181"/>
      <c r="R35" s="177"/>
    </row>
    <row r="36" spans="1:18" ht="20.149999999999999" customHeight="1">
      <c r="A36" s="855"/>
      <c r="B36" s="852"/>
      <c r="C36" s="858"/>
      <c r="D36" s="201"/>
      <c r="E36" s="201"/>
      <c r="F36" s="201"/>
      <c r="G36" s="201">
        <v>0.70833333333333337</v>
      </c>
      <c r="H36" s="201"/>
      <c r="I36" s="201"/>
      <c r="J36" s="201">
        <v>0.70833333333333337</v>
      </c>
      <c r="K36" s="201"/>
      <c r="L36" s="201"/>
      <c r="M36" s="201">
        <v>0.70833333333333337</v>
      </c>
      <c r="N36" s="201"/>
      <c r="O36" s="201"/>
      <c r="P36" s="849"/>
      <c r="Q36" s="181"/>
      <c r="R36" s="177"/>
    </row>
    <row r="37" spans="1:18" ht="20.149999999999999" customHeight="1">
      <c r="A37" s="856"/>
      <c r="B37" s="853"/>
      <c r="C37" s="859"/>
      <c r="D37" s="202"/>
      <c r="E37" s="202"/>
      <c r="F37" s="202"/>
      <c r="G37" s="202" t="s">
        <v>665</v>
      </c>
      <c r="H37" s="202"/>
      <c r="I37" s="202"/>
      <c r="J37" s="202" t="s">
        <v>666</v>
      </c>
      <c r="K37" s="202"/>
      <c r="L37" s="202"/>
      <c r="M37" s="202" t="s">
        <v>667</v>
      </c>
      <c r="N37" s="203"/>
      <c r="O37" s="203"/>
      <c r="P37" s="850"/>
      <c r="Q37" s="181"/>
      <c r="R37" s="177"/>
    </row>
    <row r="38" spans="1:18" ht="20.149999999999999" customHeight="1">
      <c r="A38" s="861" t="s">
        <v>661</v>
      </c>
      <c r="B38" s="851" t="s">
        <v>976</v>
      </c>
      <c r="C38" s="860" t="s">
        <v>648</v>
      </c>
      <c r="D38" s="194">
        <v>45672</v>
      </c>
      <c r="E38" s="194"/>
      <c r="F38" s="194"/>
      <c r="G38" s="194"/>
      <c r="H38" s="194"/>
      <c r="I38" s="194"/>
      <c r="J38" s="194"/>
      <c r="K38" s="194"/>
      <c r="L38" s="194"/>
      <c r="M38" s="194"/>
      <c r="N38" s="194"/>
      <c r="O38" s="194"/>
      <c r="P38" s="848" t="s">
        <v>1032</v>
      </c>
      <c r="Q38" s="181"/>
      <c r="R38" s="177"/>
    </row>
    <row r="39" spans="1:18" ht="20.149999999999999" customHeight="1">
      <c r="A39" s="855"/>
      <c r="B39" s="852"/>
      <c r="C39" s="858"/>
      <c r="D39" s="201">
        <v>0.70833333333333337</v>
      </c>
      <c r="E39" s="201"/>
      <c r="F39" s="201"/>
      <c r="G39" s="201"/>
      <c r="H39" s="201"/>
      <c r="I39" s="201"/>
      <c r="J39" s="201"/>
      <c r="K39" s="201"/>
      <c r="L39" s="201"/>
      <c r="M39" s="201"/>
      <c r="N39" s="201"/>
      <c r="O39" s="201"/>
      <c r="P39" s="849"/>
      <c r="Q39" s="181"/>
      <c r="R39" s="177"/>
    </row>
    <row r="40" spans="1:18" ht="20.149999999999999" customHeight="1">
      <c r="A40" s="856"/>
      <c r="B40" s="853"/>
      <c r="C40" s="859"/>
      <c r="D40" s="299" t="s">
        <v>1262</v>
      </c>
      <c r="E40" s="202"/>
      <c r="F40" s="202"/>
      <c r="G40" s="202"/>
      <c r="H40" s="202"/>
      <c r="I40" s="202"/>
      <c r="J40" s="202"/>
      <c r="K40" s="202"/>
      <c r="L40" s="202"/>
      <c r="M40" s="202"/>
      <c r="N40" s="203"/>
      <c r="O40" s="203"/>
      <c r="P40" s="850"/>
      <c r="Q40" s="181"/>
      <c r="R40" s="177"/>
    </row>
    <row r="41" spans="1:18" ht="20.149999999999999" customHeight="1">
      <c r="A41" s="861" t="s">
        <v>661</v>
      </c>
      <c r="B41" s="851" t="s">
        <v>977</v>
      </c>
      <c r="C41" s="860" t="s">
        <v>648</v>
      </c>
      <c r="D41" s="194">
        <v>45672</v>
      </c>
      <c r="E41" s="194"/>
      <c r="F41" s="194"/>
      <c r="G41" s="194"/>
      <c r="H41" s="194"/>
      <c r="I41" s="194"/>
      <c r="J41" s="194"/>
      <c r="K41" s="194"/>
      <c r="L41" s="194"/>
      <c r="M41" s="194"/>
      <c r="N41" s="194"/>
      <c r="O41" s="194"/>
      <c r="P41" s="848" t="s">
        <v>1032</v>
      </c>
      <c r="Q41" s="181"/>
      <c r="R41" s="177"/>
    </row>
    <row r="42" spans="1:18" ht="20.149999999999999" customHeight="1">
      <c r="A42" s="855"/>
      <c r="B42" s="852"/>
      <c r="C42" s="858"/>
      <c r="D42" s="201">
        <v>0.70833333333333337</v>
      </c>
      <c r="E42" s="201"/>
      <c r="F42" s="201"/>
      <c r="G42" s="201"/>
      <c r="H42" s="201"/>
      <c r="I42" s="201"/>
      <c r="J42" s="201"/>
      <c r="K42" s="201"/>
      <c r="L42" s="201"/>
      <c r="M42" s="201"/>
      <c r="N42" s="201"/>
      <c r="O42" s="201"/>
      <c r="P42" s="849"/>
      <c r="Q42" s="181"/>
      <c r="R42" s="177"/>
    </row>
    <row r="43" spans="1:18" ht="20.149999999999999" customHeight="1">
      <c r="A43" s="856"/>
      <c r="B43" s="853"/>
      <c r="C43" s="859"/>
      <c r="D43" s="299" t="s">
        <v>1262</v>
      </c>
      <c r="E43" s="202"/>
      <c r="F43" s="202"/>
      <c r="G43" s="202"/>
      <c r="H43" s="202"/>
      <c r="I43" s="202"/>
      <c r="J43" s="202"/>
      <c r="K43" s="202"/>
      <c r="L43" s="202"/>
      <c r="M43" s="202"/>
      <c r="N43" s="203"/>
      <c r="O43" s="203"/>
      <c r="P43" s="850"/>
      <c r="Q43" s="181"/>
      <c r="R43" s="177"/>
    </row>
    <row r="44" spans="1:18" ht="20.149999999999999" customHeight="1">
      <c r="A44" s="854" t="s">
        <v>661</v>
      </c>
      <c r="B44" s="871" t="s">
        <v>974</v>
      </c>
      <c r="C44" s="857" t="s">
        <v>648</v>
      </c>
      <c r="D44" s="194"/>
      <c r="E44" s="194"/>
      <c r="F44" s="194"/>
      <c r="G44" s="194">
        <v>45762</v>
      </c>
      <c r="H44" s="194"/>
      <c r="I44" s="194"/>
      <c r="J44" s="194">
        <v>45853</v>
      </c>
      <c r="K44" s="194"/>
      <c r="L44" s="194"/>
      <c r="M44" s="194">
        <v>45945</v>
      </c>
      <c r="N44" s="194"/>
      <c r="O44" s="194"/>
      <c r="P44" s="848" t="s">
        <v>1054</v>
      </c>
      <c r="Q44" s="181"/>
      <c r="R44" s="177"/>
    </row>
    <row r="45" spans="1:18" ht="20.149999999999999" customHeight="1">
      <c r="A45" s="855"/>
      <c r="B45" s="852"/>
      <c r="C45" s="858"/>
      <c r="D45" s="201"/>
      <c r="E45" s="201"/>
      <c r="F45" s="201"/>
      <c r="G45" s="201">
        <v>0.70833333333333337</v>
      </c>
      <c r="H45" s="201"/>
      <c r="I45" s="201"/>
      <c r="J45" s="201">
        <v>0.70833333333333337</v>
      </c>
      <c r="K45" s="201"/>
      <c r="L45" s="201"/>
      <c r="M45" s="201">
        <v>0.70833333333333337</v>
      </c>
      <c r="N45" s="201"/>
      <c r="O45" s="201"/>
      <c r="P45" s="849"/>
      <c r="Q45" s="181"/>
      <c r="R45" s="177"/>
    </row>
    <row r="46" spans="1:18" ht="20.149999999999999" customHeight="1">
      <c r="A46" s="856"/>
      <c r="B46" s="853"/>
      <c r="C46" s="859"/>
      <c r="D46" s="202"/>
      <c r="E46" s="202"/>
      <c r="F46" s="202"/>
      <c r="G46" s="202" t="s">
        <v>665</v>
      </c>
      <c r="H46" s="202"/>
      <c r="I46" s="202"/>
      <c r="J46" s="202" t="s">
        <v>666</v>
      </c>
      <c r="K46" s="202"/>
      <c r="L46" s="202"/>
      <c r="M46" s="202" t="s">
        <v>667</v>
      </c>
      <c r="N46" s="203"/>
      <c r="O46" s="203"/>
      <c r="P46" s="850"/>
      <c r="Q46" s="181"/>
      <c r="R46" s="177"/>
    </row>
    <row r="47" spans="1:18" ht="20.149999999999999" customHeight="1">
      <c r="A47" s="854" t="s">
        <v>661</v>
      </c>
      <c r="B47" s="851" t="s">
        <v>978</v>
      </c>
      <c r="C47" s="857" t="s">
        <v>648</v>
      </c>
      <c r="D47" s="194">
        <v>45672</v>
      </c>
      <c r="E47" s="194"/>
      <c r="F47" s="194"/>
      <c r="G47" s="194"/>
      <c r="H47" s="194"/>
      <c r="I47" s="194"/>
      <c r="J47" s="194"/>
      <c r="K47" s="194"/>
      <c r="L47" s="194"/>
      <c r="M47" s="194"/>
      <c r="N47" s="194"/>
      <c r="O47" s="194"/>
      <c r="P47" s="848" t="s">
        <v>1032</v>
      </c>
      <c r="Q47" s="181"/>
      <c r="R47" s="177"/>
    </row>
    <row r="48" spans="1:18" ht="20.149999999999999" customHeight="1">
      <c r="A48" s="855"/>
      <c r="B48" s="852"/>
      <c r="C48" s="858"/>
      <c r="D48" s="201">
        <v>0.70833333333333337</v>
      </c>
      <c r="E48" s="201"/>
      <c r="F48" s="201"/>
      <c r="G48" s="201"/>
      <c r="H48" s="201"/>
      <c r="I48" s="201"/>
      <c r="J48" s="201"/>
      <c r="K48" s="201"/>
      <c r="L48" s="201"/>
      <c r="M48" s="201"/>
      <c r="N48" s="201"/>
      <c r="O48" s="201"/>
      <c r="P48" s="849"/>
      <c r="Q48" s="181"/>
      <c r="R48" s="177"/>
    </row>
    <row r="49" spans="1:18" ht="20.149999999999999" customHeight="1">
      <c r="A49" s="856"/>
      <c r="B49" s="853"/>
      <c r="C49" s="859"/>
      <c r="D49" s="299" t="s">
        <v>1262</v>
      </c>
      <c r="E49" s="202"/>
      <c r="F49" s="204"/>
      <c r="G49" s="202"/>
      <c r="H49" s="202"/>
      <c r="I49" s="202"/>
      <c r="J49" s="202"/>
      <c r="K49" s="202"/>
      <c r="L49" s="202"/>
      <c r="M49" s="202"/>
      <c r="N49" s="203"/>
      <c r="O49" s="203"/>
      <c r="P49" s="850"/>
      <c r="Q49" s="181"/>
      <c r="R49" s="177"/>
    </row>
    <row r="50" spans="1:18" ht="20.149999999999999" customHeight="1">
      <c r="A50" s="854" t="s">
        <v>661</v>
      </c>
      <c r="B50" s="851" t="s">
        <v>972</v>
      </c>
      <c r="C50" s="857" t="s">
        <v>648</v>
      </c>
      <c r="D50" s="194"/>
      <c r="E50" s="194"/>
      <c r="F50" s="194"/>
      <c r="G50" s="194">
        <v>45762</v>
      </c>
      <c r="H50" s="194"/>
      <c r="I50" s="194"/>
      <c r="J50" s="194">
        <v>45853</v>
      </c>
      <c r="K50" s="194"/>
      <c r="L50" s="194"/>
      <c r="M50" s="194">
        <v>45945</v>
      </c>
      <c r="N50" s="194"/>
      <c r="O50" s="194"/>
      <c r="P50" s="848" t="s">
        <v>1054</v>
      </c>
      <c r="Q50" s="181"/>
      <c r="R50" s="177"/>
    </row>
    <row r="51" spans="1:18" ht="20.149999999999999" customHeight="1">
      <c r="A51" s="855"/>
      <c r="B51" s="852"/>
      <c r="C51" s="858"/>
      <c r="D51" s="201"/>
      <c r="E51" s="201"/>
      <c r="F51" s="201"/>
      <c r="G51" s="201">
        <v>0.70833333333333337</v>
      </c>
      <c r="H51" s="201"/>
      <c r="I51" s="201"/>
      <c r="J51" s="201">
        <v>0.70833333333333337</v>
      </c>
      <c r="K51" s="201"/>
      <c r="L51" s="201"/>
      <c r="M51" s="201">
        <v>0.70833333333333337</v>
      </c>
      <c r="N51" s="201"/>
      <c r="O51" s="201"/>
      <c r="P51" s="849"/>
      <c r="Q51" s="181"/>
      <c r="R51" s="177"/>
    </row>
    <row r="52" spans="1:18" ht="20.149999999999999" customHeight="1">
      <c r="A52" s="856"/>
      <c r="B52" s="853"/>
      <c r="C52" s="859"/>
      <c r="D52" s="202"/>
      <c r="E52" s="202"/>
      <c r="F52" s="204"/>
      <c r="G52" s="202" t="s">
        <v>665</v>
      </c>
      <c r="H52" s="202"/>
      <c r="I52" s="202"/>
      <c r="J52" s="202" t="s">
        <v>666</v>
      </c>
      <c r="K52" s="202"/>
      <c r="L52" s="202"/>
      <c r="M52" s="202" t="s">
        <v>667</v>
      </c>
      <c r="N52" s="203"/>
      <c r="O52" s="203"/>
      <c r="P52" s="850"/>
      <c r="Q52" s="181"/>
      <c r="R52" s="177"/>
    </row>
    <row r="53" spans="1:18" ht="20.149999999999999" customHeight="1">
      <c r="A53" s="861" t="s">
        <v>661</v>
      </c>
      <c r="B53" s="851" t="s">
        <v>979</v>
      </c>
      <c r="C53" s="860" t="s">
        <v>648</v>
      </c>
      <c r="D53" s="205">
        <v>45672</v>
      </c>
      <c r="E53" s="177"/>
      <c r="F53" s="205"/>
      <c r="G53" s="205"/>
      <c r="H53" s="177"/>
      <c r="I53" s="205"/>
      <c r="J53" s="205"/>
      <c r="K53" s="177"/>
      <c r="L53" s="205"/>
      <c r="M53" s="205"/>
      <c r="N53" s="177"/>
      <c r="O53" s="194"/>
      <c r="P53" s="848" t="s">
        <v>1032</v>
      </c>
      <c r="Q53" s="181"/>
      <c r="R53" s="177"/>
    </row>
    <row r="54" spans="1:18" ht="20.149999999999999" customHeight="1">
      <c r="A54" s="855"/>
      <c r="B54" s="852"/>
      <c r="C54" s="858"/>
      <c r="D54" s="196">
        <v>0.70833333333333337</v>
      </c>
      <c r="E54" s="177"/>
      <c r="F54" s="196"/>
      <c r="G54" s="196"/>
      <c r="H54" s="177"/>
      <c r="I54" s="196"/>
      <c r="J54" s="196"/>
      <c r="K54" s="177"/>
      <c r="L54" s="196"/>
      <c r="M54" s="196"/>
      <c r="N54" s="177"/>
      <c r="O54" s="201"/>
      <c r="P54" s="849"/>
      <c r="Q54" s="181"/>
      <c r="R54" s="177"/>
    </row>
    <row r="55" spans="1:18" ht="20.149999999999999" customHeight="1">
      <c r="A55" s="856"/>
      <c r="B55" s="853"/>
      <c r="C55" s="859"/>
      <c r="D55" s="299" t="s">
        <v>1262</v>
      </c>
      <c r="E55" s="202"/>
      <c r="F55" s="202"/>
      <c r="G55" s="202"/>
      <c r="H55" s="202"/>
      <c r="I55" s="202"/>
      <c r="J55" s="202"/>
      <c r="K55" s="202"/>
      <c r="L55" s="202"/>
      <c r="M55" s="202"/>
      <c r="N55" s="206"/>
      <c r="O55" s="203"/>
      <c r="P55" s="850"/>
      <c r="Q55" s="181"/>
      <c r="R55" s="177"/>
    </row>
    <row r="56" spans="1:18" ht="20.149999999999999" customHeight="1">
      <c r="A56" s="861" t="s">
        <v>661</v>
      </c>
      <c r="B56" s="851" t="s">
        <v>980</v>
      </c>
      <c r="C56" s="860" t="s">
        <v>648</v>
      </c>
      <c r="D56" s="205">
        <v>45672</v>
      </c>
      <c r="E56" s="177"/>
      <c r="F56" s="205"/>
      <c r="G56" s="205"/>
      <c r="H56" s="177"/>
      <c r="I56" s="205"/>
      <c r="J56" s="205"/>
      <c r="K56" s="177"/>
      <c r="L56" s="205"/>
      <c r="M56" s="205"/>
      <c r="N56" s="177"/>
      <c r="O56" s="194"/>
      <c r="P56" s="848" t="s">
        <v>1032</v>
      </c>
      <c r="Q56" s="181"/>
      <c r="R56" s="177"/>
    </row>
    <row r="57" spans="1:18" ht="20.149999999999999" customHeight="1">
      <c r="A57" s="855"/>
      <c r="B57" s="852"/>
      <c r="C57" s="858"/>
      <c r="D57" s="196">
        <v>0.70833333333333337</v>
      </c>
      <c r="E57" s="177"/>
      <c r="F57" s="196"/>
      <c r="G57" s="196"/>
      <c r="H57" s="177"/>
      <c r="I57" s="196"/>
      <c r="J57" s="196"/>
      <c r="K57" s="177"/>
      <c r="L57" s="196"/>
      <c r="M57" s="196"/>
      <c r="N57" s="177"/>
      <c r="O57" s="201"/>
      <c r="P57" s="849"/>
      <c r="Q57" s="181"/>
      <c r="R57" s="177"/>
    </row>
    <row r="58" spans="1:18" ht="20.149999999999999" customHeight="1">
      <c r="A58" s="856"/>
      <c r="B58" s="853"/>
      <c r="C58" s="859"/>
      <c r="D58" s="299" t="s">
        <v>1262</v>
      </c>
      <c r="E58" s="206"/>
      <c r="F58" s="197"/>
      <c r="G58" s="197"/>
      <c r="H58" s="206"/>
      <c r="I58" s="197"/>
      <c r="J58" s="197"/>
      <c r="K58" s="206"/>
      <c r="L58" s="197"/>
      <c r="M58" s="197"/>
      <c r="N58" s="206"/>
      <c r="O58" s="203"/>
      <c r="P58" s="850"/>
      <c r="Q58" s="181"/>
      <c r="R58" s="177"/>
    </row>
    <row r="59" spans="1:18" ht="20.149999999999999" customHeight="1">
      <c r="A59" s="854" t="s">
        <v>661</v>
      </c>
      <c r="B59" s="871" t="s">
        <v>668</v>
      </c>
      <c r="C59" s="857" t="s">
        <v>648</v>
      </c>
      <c r="D59" s="205"/>
      <c r="E59" s="177"/>
      <c r="F59" s="205"/>
      <c r="G59" s="205">
        <v>45762</v>
      </c>
      <c r="H59" s="177"/>
      <c r="I59" s="205"/>
      <c r="J59" s="205">
        <v>45853</v>
      </c>
      <c r="K59" s="177"/>
      <c r="L59" s="205"/>
      <c r="M59" s="205">
        <v>45945</v>
      </c>
      <c r="N59" s="177"/>
      <c r="O59" s="194"/>
      <c r="P59" s="848" t="s">
        <v>1054</v>
      </c>
      <c r="Q59" s="181"/>
      <c r="R59" s="177"/>
    </row>
    <row r="60" spans="1:18" ht="20.149999999999999" customHeight="1">
      <c r="A60" s="855"/>
      <c r="B60" s="852"/>
      <c r="C60" s="858"/>
      <c r="D60" s="196"/>
      <c r="E60" s="177"/>
      <c r="F60" s="196"/>
      <c r="G60" s="196">
        <v>0.70833333333333337</v>
      </c>
      <c r="H60" s="177"/>
      <c r="I60" s="196"/>
      <c r="J60" s="196">
        <v>0.70833333333333337</v>
      </c>
      <c r="K60" s="177"/>
      <c r="L60" s="196"/>
      <c r="M60" s="196">
        <v>0.70833333333333337</v>
      </c>
      <c r="N60" s="177"/>
      <c r="O60" s="201"/>
      <c r="P60" s="849"/>
      <c r="Q60" s="181"/>
      <c r="R60" s="177"/>
    </row>
    <row r="61" spans="1:18" ht="20.149999999999999" customHeight="1">
      <c r="A61" s="856"/>
      <c r="B61" s="853"/>
      <c r="C61" s="859"/>
      <c r="D61" s="202"/>
      <c r="E61" s="202"/>
      <c r="F61" s="202"/>
      <c r="G61" s="202" t="s">
        <v>665</v>
      </c>
      <c r="H61" s="202"/>
      <c r="I61" s="202"/>
      <c r="J61" s="202" t="s">
        <v>666</v>
      </c>
      <c r="K61" s="202"/>
      <c r="L61" s="202"/>
      <c r="M61" s="202" t="s">
        <v>667</v>
      </c>
      <c r="N61" s="206"/>
      <c r="O61" s="203"/>
      <c r="P61" s="850"/>
      <c r="Q61" s="181"/>
      <c r="R61" s="177"/>
    </row>
    <row r="62" spans="1:18" ht="20.149999999999999" customHeight="1">
      <c r="A62" s="854" t="s">
        <v>661</v>
      </c>
      <c r="B62" s="851" t="s">
        <v>981</v>
      </c>
      <c r="C62" s="857" t="s">
        <v>648</v>
      </c>
      <c r="D62" s="194">
        <v>45672</v>
      </c>
      <c r="E62" s="194"/>
      <c r="F62" s="194"/>
      <c r="G62" s="194"/>
      <c r="H62" s="194"/>
      <c r="I62" s="194"/>
      <c r="J62" s="194"/>
      <c r="K62" s="194"/>
      <c r="L62" s="194"/>
      <c r="M62" s="194"/>
      <c r="N62" s="194"/>
      <c r="O62" s="207"/>
      <c r="P62" s="848" t="s">
        <v>1032</v>
      </c>
      <c r="Q62" s="181"/>
      <c r="R62" s="177"/>
    </row>
    <row r="63" spans="1:18" ht="20.149999999999999" customHeight="1">
      <c r="A63" s="855"/>
      <c r="B63" s="852"/>
      <c r="C63" s="858"/>
      <c r="D63" s="201">
        <v>0.70833333333333337</v>
      </c>
      <c r="E63" s="201"/>
      <c r="F63" s="201"/>
      <c r="G63" s="201"/>
      <c r="H63" s="201"/>
      <c r="I63" s="201"/>
      <c r="J63" s="201"/>
      <c r="K63" s="201"/>
      <c r="L63" s="201"/>
      <c r="M63" s="201"/>
      <c r="N63" s="201"/>
      <c r="O63" s="201"/>
      <c r="P63" s="849"/>
      <c r="Q63" s="181"/>
      <c r="R63" s="177"/>
    </row>
    <row r="64" spans="1:18" ht="20.149999999999999" customHeight="1">
      <c r="A64" s="856"/>
      <c r="B64" s="853"/>
      <c r="C64" s="859"/>
      <c r="D64" s="299" t="s">
        <v>1262</v>
      </c>
      <c r="E64" s="202"/>
      <c r="F64" s="202"/>
      <c r="G64" s="202"/>
      <c r="H64" s="202"/>
      <c r="I64" s="202"/>
      <c r="J64" s="202"/>
      <c r="K64" s="202"/>
      <c r="L64" s="202"/>
      <c r="M64" s="202"/>
      <c r="N64" s="203"/>
      <c r="O64" s="203"/>
      <c r="P64" s="850"/>
      <c r="Q64" s="181"/>
      <c r="R64" s="177"/>
    </row>
    <row r="65" spans="1:18" ht="20.149999999999999" customHeight="1">
      <c r="A65" s="854" t="s">
        <v>661</v>
      </c>
      <c r="B65" s="851" t="s">
        <v>973</v>
      </c>
      <c r="C65" s="857" t="s">
        <v>648</v>
      </c>
      <c r="D65" s="194"/>
      <c r="E65" s="194"/>
      <c r="F65" s="194"/>
      <c r="G65" s="194">
        <v>45762</v>
      </c>
      <c r="H65" s="194"/>
      <c r="I65" s="194"/>
      <c r="J65" s="194">
        <v>45853</v>
      </c>
      <c r="K65" s="194"/>
      <c r="L65" s="194"/>
      <c r="M65" s="194">
        <v>45945</v>
      </c>
      <c r="N65" s="194"/>
      <c r="O65" s="207"/>
      <c r="P65" s="848" t="s">
        <v>1054</v>
      </c>
      <c r="Q65" s="181"/>
      <c r="R65" s="177"/>
    </row>
    <row r="66" spans="1:18" ht="20.149999999999999" customHeight="1">
      <c r="A66" s="855"/>
      <c r="B66" s="852"/>
      <c r="C66" s="858"/>
      <c r="D66" s="201"/>
      <c r="E66" s="201"/>
      <c r="F66" s="201"/>
      <c r="G66" s="201">
        <v>0.70833333333333337</v>
      </c>
      <c r="H66" s="201"/>
      <c r="I66" s="201"/>
      <c r="J66" s="201">
        <v>0.70833333333333337</v>
      </c>
      <c r="K66" s="201"/>
      <c r="L66" s="201"/>
      <c r="M66" s="201">
        <v>0.70833333333333337</v>
      </c>
      <c r="N66" s="201"/>
      <c r="O66" s="201"/>
      <c r="P66" s="849"/>
      <c r="Q66" s="181"/>
      <c r="R66" s="177"/>
    </row>
    <row r="67" spans="1:18" ht="20.149999999999999" customHeight="1">
      <c r="A67" s="856"/>
      <c r="B67" s="853"/>
      <c r="C67" s="859"/>
      <c r="D67" s="202"/>
      <c r="E67" s="202"/>
      <c r="F67" s="202"/>
      <c r="G67" s="202" t="s">
        <v>665</v>
      </c>
      <c r="H67" s="202"/>
      <c r="I67" s="202"/>
      <c r="J67" s="202" t="s">
        <v>666</v>
      </c>
      <c r="K67" s="202"/>
      <c r="L67" s="202"/>
      <c r="M67" s="202" t="s">
        <v>667</v>
      </c>
      <c r="N67" s="203"/>
      <c r="O67" s="203"/>
      <c r="P67" s="850"/>
      <c r="Q67" s="181"/>
      <c r="R67" s="177"/>
    </row>
    <row r="68" spans="1:18" ht="20.149999999999999" customHeight="1">
      <c r="A68" s="854" t="s">
        <v>661</v>
      </c>
      <c r="B68" s="871" t="s">
        <v>982</v>
      </c>
      <c r="C68" s="857" t="s">
        <v>648</v>
      </c>
      <c r="D68" s="205"/>
      <c r="E68" s="177"/>
      <c r="F68" s="205"/>
      <c r="G68" s="205">
        <v>45762</v>
      </c>
      <c r="H68" s="177"/>
      <c r="I68" s="205"/>
      <c r="J68" s="205">
        <v>45853</v>
      </c>
      <c r="K68" s="177"/>
      <c r="L68" s="205"/>
      <c r="M68" s="205">
        <v>45945</v>
      </c>
      <c r="N68" s="177"/>
      <c r="O68" s="194"/>
      <c r="P68" s="848" t="s">
        <v>1054</v>
      </c>
      <c r="Q68" s="181"/>
      <c r="R68" s="177"/>
    </row>
    <row r="69" spans="1:18" ht="20.149999999999999" customHeight="1">
      <c r="A69" s="855"/>
      <c r="B69" s="852"/>
      <c r="C69" s="858"/>
      <c r="D69" s="196"/>
      <c r="E69" s="177"/>
      <c r="F69" s="196"/>
      <c r="G69" s="196">
        <v>0.70833333333333337</v>
      </c>
      <c r="H69" s="177"/>
      <c r="I69" s="196"/>
      <c r="J69" s="196">
        <v>0.70833333333333337</v>
      </c>
      <c r="K69" s="177"/>
      <c r="L69" s="196"/>
      <c r="M69" s="196">
        <v>0.70833333333333337</v>
      </c>
      <c r="N69" s="177"/>
      <c r="O69" s="201"/>
      <c r="P69" s="849"/>
      <c r="Q69" s="181"/>
      <c r="R69" s="177"/>
    </row>
    <row r="70" spans="1:18" ht="20.149999999999999" customHeight="1">
      <c r="A70" s="856"/>
      <c r="B70" s="853"/>
      <c r="C70" s="859"/>
      <c r="D70" s="202"/>
      <c r="E70" s="202"/>
      <c r="F70" s="202"/>
      <c r="G70" s="202" t="s">
        <v>665</v>
      </c>
      <c r="H70" s="202"/>
      <c r="I70" s="202"/>
      <c r="J70" s="202" t="s">
        <v>666</v>
      </c>
      <c r="K70" s="202"/>
      <c r="L70" s="202"/>
      <c r="M70" s="202" t="s">
        <v>667</v>
      </c>
      <c r="N70" s="206"/>
      <c r="O70" s="203"/>
      <c r="P70" s="850"/>
      <c r="Q70" s="181"/>
      <c r="R70" s="177"/>
    </row>
    <row r="71" spans="1:18" ht="20.149999999999999" customHeight="1">
      <c r="A71" s="854" t="s">
        <v>669</v>
      </c>
      <c r="B71" s="234" t="s">
        <v>1047</v>
      </c>
      <c r="C71" s="857" t="s">
        <v>648</v>
      </c>
      <c r="D71" s="208"/>
      <c r="E71" s="208">
        <v>45693</v>
      </c>
      <c r="F71" s="208"/>
      <c r="G71" s="208"/>
      <c r="H71" s="208">
        <v>45782</v>
      </c>
      <c r="I71" s="208"/>
      <c r="J71" s="208"/>
      <c r="K71" s="208">
        <v>45874</v>
      </c>
      <c r="L71" s="208"/>
      <c r="M71" s="208"/>
      <c r="N71" s="208">
        <v>45966</v>
      </c>
      <c r="O71" s="208"/>
      <c r="P71" s="848" t="s">
        <v>1055</v>
      </c>
      <c r="Q71" s="181"/>
      <c r="R71" s="177"/>
    </row>
    <row r="72" spans="1:18" ht="20.149999999999999" customHeight="1">
      <c r="A72" s="855"/>
      <c r="B72" s="235" t="s">
        <v>1048</v>
      </c>
      <c r="C72" s="858"/>
      <c r="D72" s="196"/>
      <c r="E72" s="196">
        <v>0.70833333333333337</v>
      </c>
      <c r="F72" s="196"/>
      <c r="G72" s="196"/>
      <c r="H72" s="196">
        <v>0.70833333333333337</v>
      </c>
      <c r="I72" s="196"/>
      <c r="J72" s="196"/>
      <c r="K72" s="196">
        <v>0.70833333333333337</v>
      </c>
      <c r="L72" s="196"/>
      <c r="M72" s="196"/>
      <c r="N72" s="196">
        <v>0.70833333333333337</v>
      </c>
      <c r="O72" s="196"/>
      <c r="P72" s="849"/>
      <c r="Q72" s="181"/>
      <c r="R72" s="177"/>
    </row>
    <row r="73" spans="1:18" ht="20.149999999999999" customHeight="1">
      <c r="A73" s="856"/>
      <c r="B73" s="235" t="s">
        <v>1049</v>
      </c>
      <c r="C73" s="859"/>
      <c r="D73" s="209"/>
      <c r="E73" s="299" t="s">
        <v>1262</v>
      </c>
      <c r="F73" s="197"/>
      <c r="G73" s="197"/>
      <c r="H73" s="197" t="s">
        <v>670</v>
      </c>
      <c r="I73" s="197"/>
      <c r="J73" s="197"/>
      <c r="K73" s="197" t="s">
        <v>671</v>
      </c>
      <c r="L73" s="197"/>
      <c r="M73" s="197"/>
      <c r="N73" s="197" t="s">
        <v>672</v>
      </c>
      <c r="O73" s="209"/>
      <c r="P73" s="850"/>
      <c r="Q73" s="181"/>
      <c r="R73" s="177"/>
    </row>
    <row r="74" spans="1:18" ht="20.149999999999999" customHeight="1">
      <c r="A74" s="854" t="s">
        <v>669</v>
      </c>
      <c r="B74" s="877" t="s">
        <v>673</v>
      </c>
      <c r="C74" s="857" t="s">
        <v>648</v>
      </c>
      <c r="D74" s="208"/>
      <c r="F74" s="208">
        <v>45721</v>
      </c>
      <c r="G74" s="208"/>
      <c r="H74" s="208"/>
      <c r="I74" s="208"/>
      <c r="J74" s="208"/>
      <c r="K74" s="208"/>
      <c r="L74" s="208"/>
      <c r="M74" s="208"/>
      <c r="N74" s="208"/>
      <c r="O74" s="208"/>
      <c r="P74" s="848" t="s">
        <v>1037</v>
      </c>
      <c r="Q74" s="181"/>
      <c r="R74" s="177"/>
    </row>
    <row r="75" spans="1:18" ht="20.149999999999999" customHeight="1">
      <c r="A75" s="855"/>
      <c r="B75" s="878"/>
      <c r="C75" s="858"/>
      <c r="D75" s="196"/>
      <c r="F75" s="196">
        <v>0.70833333333333337</v>
      </c>
      <c r="G75" s="196"/>
      <c r="H75" s="196"/>
      <c r="I75" s="196"/>
      <c r="J75" s="196"/>
      <c r="K75" s="196"/>
      <c r="L75" s="196"/>
      <c r="M75" s="196"/>
      <c r="N75" s="196"/>
      <c r="O75" s="196"/>
      <c r="P75" s="849"/>
      <c r="Q75" s="181"/>
      <c r="R75" s="177"/>
    </row>
    <row r="76" spans="1:18" ht="20.149999999999999" customHeight="1">
      <c r="A76" s="856"/>
      <c r="B76" s="879"/>
      <c r="C76" s="859"/>
      <c r="D76" s="209"/>
      <c r="E76" s="197"/>
      <c r="F76" s="299" t="s">
        <v>2202</v>
      </c>
      <c r="G76" s="197"/>
      <c r="H76" s="197"/>
      <c r="I76" s="197"/>
      <c r="J76" s="197"/>
      <c r="K76" s="209"/>
      <c r="L76" s="209"/>
      <c r="M76" s="209"/>
      <c r="N76" s="209"/>
      <c r="O76" s="209"/>
      <c r="P76" s="850"/>
      <c r="Q76" s="181"/>
      <c r="R76" s="177"/>
    </row>
    <row r="77" spans="1:18" ht="20.149999999999999" customHeight="1">
      <c r="A77" s="854" t="s">
        <v>987</v>
      </c>
      <c r="B77" s="230" t="s">
        <v>1025</v>
      </c>
      <c r="C77" s="857" t="s">
        <v>648</v>
      </c>
      <c r="D77" s="208"/>
      <c r="E77" s="208">
        <v>45693</v>
      </c>
      <c r="F77" s="208"/>
      <c r="G77" s="208"/>
      <c r="H77" s="208"/>
      <c r="I77" s="208"/>
      <c r="J77" s="239">
        <v>45868</v>
      </c>
      <c r="K77" s="208"/>
      <c r="L77" s="208"/>
      <c r="M77" s="208"/>
      <c r="N77" s="208"/>
      <c r="O77" s="208"/>
      <c r="P77" s="848" t="s">
        <v>1033</v>
      </c>
      <c r="Q77" s="181"/>
      <c r="R77" s="177"/>
    </row>
    <row r="78" spans="1:18" ht="20.149999999999999" customHeight="1">
      <c r="A78" s="872"/>
      <c r="B78" s="229" t="s">
        <v>1026</v>
      </c>
      <c r="C78" s="858"/>
      <c r="D78" s="196"/>
      <c r="E78" s="196">
        <v>0.70833333333333337</v>
      </c>
      <c r="F78" s="196"/>
      <c r="G78" s="196"/>
      <c r="H78" s="196"/>
      <c r="I78" s="196"/>
      <c r="J78" s="237">
        <v>0.70833333333333337</v>
      </c>
      <c r="K78" s="196"/>
      <c r="L78" s="196"/>
      <c r="M78" s="196"/>
      <c r="N78" s="196"/>
      <c r="O78" s="196"/>
      <c r="P78" s="849"/>
      <c r="Q78" s="181"/>
      <c r="R78" s="177"/>
    </row>
    <row r="79" spans="1:18" ht="20.149999999999999" customHeight="1">
      <c r="A79" s="885"/>
      <c r="B79" s="229" t="s">
        <v>1027</v>
      </c>
      <c r="C79" s="859"/>
      <c r="D79" s="209"/>
      <c r="E79" s="299" t="s">
        <v>1761</v>
      </c>
      <c r="F79" s="197"/>
      <c r="G79" s="197"/>
      <c r="H79" s="197"/>
      <c r="I79" s="197"/>
      <c r="J79" s="238" t="s">
        <v>1069</v>
      </c>
      <c r="K79" s="197"/>
      <c r="L79" s="197"/>
      <c r="M79" s="209"/>
      <c r="N79" s="209"/>
      <c r="O79" s="209"/>
      <c r="P79" s="850"/>
      <c r="Q79" s="181"/>
      <c r="R79" s="177"/>
    </row>
    <row r="80" spans="1:18" ht="20.149999999999999" customHeight="1">
      <c r="A80" s="861" t="s">
        <v>985</v>
      </c>
      <c r="B80" s="886" t="s">
        <v>675</v>
      </c>
      <c r="C80" s="860" t="s">
        <v>648</v>
      </c>
      <c r="D80" s="208"/>
      <c r="E80" s="208">
        <v>45693</v>
      </c>
      <c r="F80" s="208"/>
      <c r="G80" s="208"/>
      <c r="H80" s="208"/>
      <c r="I80" s="208"/>
      <c r="J80" s="208"/>
      <c r="K80" s="208"/>
      <c r="L80" s="208"/>
      <c r="M80" s="208"/>
      <c r="N80" s="208"/>
      <c r="O80" s="208"/>
      <c r="P80" s="848" t="s">
        <v>1034</v>
      </c>
      <c r="Q80" s="181"/>
      <c r="R80" s="177"/>
    </row>
    <row r="81" spans="1:18" ht="20.149999999999999" customHeight="1">
      <c r="A81" s="872"/>
      <c r="B81" s="874"/>
      <c r="C81" s="858"/>
      <c r="D81" s="196"/>
      <c r="E81" s="196">
        <v>0.70833333333333337</v>
      </c>
      <c r="F81" s="196"/>
      <c r="G81" s="196"/>
      <c r="H81" s="196"/>
      <c r="I81" s="196"/>
      <c r="J81" s="196"/>
      <c r="K81" s="196"/>
      <c r="L81" s="196"/>
      <c r="M81" s="196"/>
      <c r="N81" s="196"/>
      <c r="O81" s="196"/>
      <c r="P81" s="849"/>
      <c r="Q81" s="181"/>
      <c r="R81" s="177"/>
    </row>
    <row r="82" spans="1:18" ht="20.149999999999999" customHeight="1">
      <c r="A82" s="885"/>
      <c r="B82" s="887"/>
      <c r="C82" s="859"/>
      <c r="D82" s="209"/>
      <c r="E82" s="299" t="s">
        <v>1798</v>
      </c>
      <c r="F82" s="197"/>
      <c r="G82" s="197"/>
      <c r="H82" s="197"/>
      <c r="I82" s="197"/>
      <c r="J82" s="197"/>
      <c r="K82" s="197"/>
      <c r="L82" s="197"/>
      <c r="M82" s="209"/>
      <c r="N82" s="209"/>
      <c r="O82" s="209"/>
      <c r="P82" s="850"/>
      <c r="Q82" s="181"/>
      <c r="R82" s="177"/>
    </row>
    <row r="83" spans="1:18" ht="20.149999999999999" customHeight="1">
      <c r="A83" s="861" t="s">
        <v>985</v>
      </c>
      <c r="B83" s="886" t="s">
        <v>983</v>
      </c>
      <c r="C83" s="860" t="s">
        <v>648</v>
      </c>
      <c r="D83" s="208"/>
      <c r="E83" s="208"/>
      <c r="F83" s="208"/>
      <c r="G83" s="208"/>
      <c r="H83" s="208"/>
      <c r="I83" s="208"/>
      <c r="J83" s="208"/>
      <c r="K83" s="208">
        <v>45874</v>
      </c>
      <c r="L83" s="208"/>
      <c r="M83" s="208"/>
      <c r="N83" s="208"/>
      <c r="O83" s="208"/>
      <c r="P83" s="848" t="s">
        <v>1035</v>
      </c>
      <c r="Q83" s="181"/>
      <c r="R83" s="177"/>
    </row>
    <row r="84" spans="1:18" ht="20.149999999999999" customHeight="1">
      <c r="A84" s="872"/>
      <c r="B84" s="874"/>
      <c r="C84" s="858"/>
      <c r="D84" s="196"/>
      <c r="E84" s="196"/>
      <c r="F84" s="196"/>
      <c r="G84" s="196"/>
      <c r="H84" s="196"/>
      <c r="I84" s="196"/>
      <c r="J84" s="196"/>
      <c r="K84" s="196">
        <v>0.70833333333333337</v>
      </c>
      <c r="L84" s="196"/>
      <c r="M84" s="196"/>
      <c r="N84" s="196"/>
      <c r="O84" s="196"/>
      <c r="P84" s="849"/>
      <c r="Q84" s="181"/>
      <c r="R84" s="177"/>
    </row>
    <row r="85" spans="1:18" ht="20.149999999999999" customHeight="1">
      <c r="A85" s="885"/>
      <c r="B85" s="887"/>
      <c r="C85" s="859"/>
      <c r="D85" s="209"/>
      <c r="E85" s="197"/>
      <c r="F85" s="197"/>
      <c r="G85" s="197"/>
      <c r="H85" s="197"/>
      <c r="I85" s="197"/>
      <c r="J85" s="197"/>
      <c r="K85" s="197" t="s">
        <v>676</v>
      </c>
      <c r="L85" s="197"/>
      <c r="M85" s="209"/>
      <c r="N85" s="209"/>
      <c r="O85" s="209"/>
      <c r="P85" s="850"/>
      <c r="Q85" s="181"/>
      <c r="R85" s="177"/>
    </row>
    <row r="86" spans="1:18" ht="20.149999999999999" customHeight="1">
      <c r="A86" s="861" t="s">
        <v>985</v>
      </c>
      <c r="B86" s="886" t="s">
        <v>984</v>
      </c>
      <c r="C86" s="860" t="s">
        <v>648</v>
      </c>
      <c r="D86" s="208"/>
      <c r="E86" s="208"/>
      <c r="F86" s="208"/>
      <c r="G86" s="208"/>
      <c r="H86" s="208"/>
      <c r="I86" s="208"/>
      <c r="J86" s="208"/>
      <c r="K86" s="208">
        <v>45874</v>
      </c>
      <c r="L86" s="208"/>
      <c r="M86" s="208"/>
      <c r="N86" s="208"/>
      <c r="O86" s="208"/>
      <c r="P86" s="848" t="s">
        <v>1035</v>
      </c>
      <c r="Q86" s="181"/>
      <c r="R86" s="177"/>
    </row>
    <row r="87" spans="1:18" ht="20.149999999999999" customHeight="1">
      <c r="A87" s="872"/>
      <c r="B87" s="874"/>
      <c r="C87" s="858"/>
      <c r="D87" s="196"/>
      <c r="E87" s="196"/>
      <c r="F87" s="196"/>
      <c r="G87" s="196"/>
      <c r="H87" s="196"/>
      <c r="I87" s="196"/>
      <c r="J87" s="196"/>
      <c r="K87" s="196">
        <v>0.70833333333333337</v>
      </c>
      <c r="L87" s="196"/>
      <c r="M87" s="196"/>
      <c r="N87" s="196"/>
      <c r="O87" s="196"/>
      <c r="P87" s="849"/>
      <c r="Q87" s="181"/>
      <c r="R87" s="177"/>
    </row>
    <row r="88" spans="1:18" ht="20.149999999999999" customHeight="1">
      <c r="A88" s="885"/>
      <c r="B88" s="887"/>
      <c r="C88" s="859"/>
      <c r="D88" s="209"/>
      <c r="E88" s="197"/>
      <c r="F88" s="197"/>
      <c r="G88" s="197"/>
      <c r="H88" s="197"/>
      <c r="I88" s="197"/>
      <c r="J88" s="197"/>
      <c r="K88" s="197" t="s">
        <v>676</v>
      </c>
      <c r="L88" s="197"/>
      <c r="M88" s="209"/>
      <c r="N88" s="209"/>
      <c r="O88" s="209"/>
      <c r="P88" s="850"/>
      <c r="Q88" s="181"/>
      <c r="R88" s="177"/>
    </row>
    <row r="89" spans="1:18" ht="20.149999999999999" customHeight="1">
      <c r="A89" s="854" t="s">
        <v>987</v>
      </c>
      <c r="B89" s="873" t="s">
        <v>677</v>
      </c>
      <c r="C89" s="857" t="s">
        <v>648</v>
      </c>
      <c r="D89" s="208"/>
      <c r="F89" s="208">
        <v>45736</v>
      </c>
      <c r="G89" s="208"/>
      <c r="H89" s="208"/>
      <c r="I89" s="208"/>
      <c r="J89" s="208"/>
      <c r="K89" s="208"/>
      <c r="L89" s="208"/>
      <c r="M89" s="208"/>
      <c r="N89" s="208"/>
      <c r="O89" s="208"/>
      <c r="P89" s="848" t="s">
        <v>1036</v>
      </c>
      <c r="Q89" s="181"/>
      <c r="R89" s="177"/>
    </row>
    <row r="90" spans="1:18" ht="20.149999999999999" customHeight="1">
      <c r="A90" s="872"/>
      <c r="B90" s="874"/>
      <c r="C90" s="858"/>
      <c r="D90" s="196"/>
      <c r="F90" s="196">
        <v>0.70833333333333337</v>
      </c>
      <c r="G90" s="196"/>
      <c r="H90" s="196"/>
      <c r="I90" s="196"/>
      <c r="J90" s="196"/>
      <c r="K90" s="196"/>
      <c r="L90" s="196"/>
      <c r="M90" s="196"/>
      <c r="N90" s="196"/>
      <c r="O90" s="196"/>
      <c r="P90" s="849"/>
      <c r="Q90" s="181"/>
      <c r="R90" s="177"/>
    </row>
    <row r="91" spans="1:18" ht="20.149999999999999" customHeight="1">
      <c r="A91" s="885"/>
      <c r="B91" s="887"/>
      <c r="C91" s="859"/>
      <c r="D91" s="209"/>
      <c r="E91" s="211"/>
      <c r="F91" s="299" t="s">
        <v>2248</v>
      </c>
      <c r="G91" s="197"/>
      <c r="H91" s="197"/>
      <c r="I91" s="197"/>
      <c r="J91" s="197"/>
      <c r="K91" s="197"/>
      <c r="L91" s="209"/>
      <c r="M91" s="209"/>
      <c r="N91" s="209"/>
      <c r="O91" s="209"/>
      <c r="P91" s="850"/>
      <c r="Q91" s="181"/>
      <c r="R91" s="177"/>
    </row>
    <row r="92" spans="1:18" ht="20.149999999999999" customHeight="1">
      <c r="A92" s="854" t="s">
        <v>987</v>
      </c>
      <c r="B92" s="873" t="s">
        <v>678</v>
      </c>
      <c r="C92" s="857" t="s">
        <v>648</v>
      </c>
      <c r="D92" s="208"/>
      <c r="F92" s="208"/>
      <c r="G92" s="208"/>
      <c r="H92" s="208">
        <v>45797</v>
      </c>
      <c r="I92" s="208"/>
      <c r="J92" s="208"/>
      <c r="K92" s="208"/>
      <c r="L92" s="208"/>
      <c r="M92" s="208"/>
      <c r="N92" s="208"/>
      <c r="O92" s="208"/>
      <c r="P92" s="848" t="s">
        <v>1037</v>
      </c>
      <c r="Q92" s="181"/>
      <c r="R92" s="177"/>
    </row>
    <row r="93" spans="1:18" ht="20.149999999999999" customHeight="1">
      <c r="A93" s="872"/>
      <c r="B93" s="874"/>
      <c r="C93" s="858"/>
      <c r="D93" s="196"/>
      <c r="F93" s="196"/>
      <c r="G93" s="196"/>
      <c r="H93" s="196">
        <v>0.70833333333333337</v>
      </c>
      <c r="I93" s="196"/>
      <c r="J93" s="196"/>
      <c r="K93" s="196"/>
      <c r="L93" s="196"/>
      <c r="M93" s="196"/>
      <c r="N93" s="196"/>
      <c r="O93" s="196"/>
      <c r="P93" s="849"/>
      <c r="Q93" s="181"/>
      <c r="R93" s="177"/>
    </row>
    <row r="94" spans="1:18" ht="20.149999999999999" customHeight="1">
      <c r="A94" s="872"/>
      <c r="B94" s="874"/>
      <c r="C94" s="858"/>
      <c r="D94" s="212"/>
      <c r="F94" s="213"/>
      <c r="G94" s="213"/>
      <c r="H94" s="213" t="s">
        <v>674</v>
      </c>
      <c r="I94" s="213"/>
      <c r="J94" s="213"/>
      <c r="K94" s="213"/>
      <c r="L94" s="212"/>
      <c r="M94" s="212"/>
      <c r="N94" s="212"/>
      <c r="O94" s="212"/>
      <c r="P94" s="850"/>
      <c r="Q94" s="181"/>
      <c r="R94" s="177"/>
    </row>
    <row r="95" spans="1:18" ht="20.149999999999999" customHeight="1">
      <c r="A95" s="854" t="s">
        <v>659</v>
      </c>
      <c r="B95" s="921" t="s">
        <v>967</v>
      </c>
      <c r="C95" s="857" t="s">
        <v>648</v>
      </c>
      <c r="D95" s="215"/>
      <c r="E95" s="236">
        <v>45713</v>
      </c>
      <c r="F95" s="208"/>
      <c r="G95" s="216"/>
      <c r="H95" s="216"/>
      <c r="I95" s="216"/>
      <c r="J95" s="216"/>
      <c r="K95" s="216"/>
      <c r="L95" s="215"/>
      <c r="M95" s="215"/>
      <c r="N95" s="215"/>
      <c r="O95" s="215"/>
      <c r="P95" s="210"/>
      <c r="Q95" s="181"/>
      <c r="R95" s="177"/>
    </row>
    <row r="96" spans="1:18" ht="20.149999999999999" customHeight="1">
      <c r="A96" s="872"/>
      <c r="B96" s="874"/>
      <c r="C96" s="858"/>
      <c r="D96" s="212"/>
      <c r="E96" s="237">
        <v>0.70833333333333337</v>
      </c>
      <c r="F96" s="196"/>
      <c r="G96" s="213"/>
      <c r="H96" s="213"/>
      <c r="I96" s="213"/>
      <c r="J96" s="213"/>
      <c r="K96" s="213"/>
      <c r="L96" s="212"/>
      <c r="M96" s="212"/>
      <c r="N96" s="212"/>
      <c r="O96" s="212"/>
      <c r="P96" s="214"/>
      <c r="Q96" s="181"/>
      <c r="R96" s="177"/>
    </row>
    <row r="97" spans="1:18" ht="20.149999999999999" customHeight="1">
      <c r="A97" s="885"/>
      <c r="B97" s="887"/>
      <c r="C97" s="858"/>
      <c r="D97" s="212"/>
      <c r="E97" s="299" t="s">
        <v>1837</v>
      </c>
      <c r="F97" s="197"/>
      <c r="G97" s="213"/>
      <c r="H97" s="213"/>
      <c r="I97" s="213"/>
      <c r="J97" s="213"/>
      <c r="K97" s="213"/>
      <c r="L97" s="212"/>
      <c r="M97" s="212"/>
      <c r="N97" s="212"/>
      <c r="O97" s="212"/>
      <c r="P97" s="214"/>
      <c r="Q97" s="181"/>
      <c r="R97" s="177"/>
    </row>
    <row r="98" spans="1:18" ht="20.149999999999999" customHeight="1">
      <c r="A98" s="854" t="s">
        <v>679</v>
      </c>
      <c r="B98" s="882" t="s">
        <v>680</v>
      </c>
      <c r="C98" s="857" t="s">
        <v>648</v>
      </c>
      <c r="D98" s="194"/>
      <c r="E98" s="194">
        <v>45693</v>
      </c>
      <c r="F98" s="194"/>
      <c r="G98" s="194"/>
      <c r="H98" s="194"/>
      <c r="I98" s="194"/>
      <c r="J98" s="194"/>
      <c r="K98" s="208"/>
      <c r="L98" s="208"/>
      <c r="M98" s="208"/>
      <c r="N98" s="208"/>
      <c r="O98" s="208"/>
      <c r="P98" s="199"/>
      <c r="Q98" s="181"/>
      <c r="R98" s="177"/>
    </row>
    <row r="99" spans="1:18" ht="20.149999999999999" customHeight="1">
      <c r="A99" s="855"/>
      <c r="B99" s="883"/>
      <c r="C99" s="858"/>
      <c r="D99" s="201"/>
      <c r="E99" s="201">
        <v>0.70833333333333337</v>
      </c>
      <c r="F99" s="201"/>
      <c r="G99" s="201"/>
      <c r="H99" s="201"/>
      <c r="I99" s="201"/>
      <c r="J99" s="201"/>
      <c r="K99" s="196"/>
      <c r="L99" s="196"/>
      <c r="M99" s="196"/>
      <c r="N99" s="196"/>
      <c r="O99" s="196"/>
      <c r="P99" s="233"/>
      <c r="Q99" s="181"/>
      <c r="R99" s="177"/>
    </row>
    <row r="100" spans="1:18" ht="20.149999999999999" customHeight="1">
      <c r="A100" s="856"/>
      <c r="B100" s="884"/>
      <c r="C100" s="859"/>
      <c r="D100" s="203"/>
      <c r="E100" s="299" t="s">
        <v>1888</v>
      </c>
      <c r="F100" s="202"/>
      <c r="G100" s="202"/>
      <c r="H100" s="202"/>
      <c r="I100" s="202"/>
      <c r="J100" s="202"/>
      <c r="K100" s="197"/>
      <c r="L100" s="209"/>
      <c r="M100" s="209"/>
      <c r="N100" s="209"/>
      <c r="O100" s="209"/>
      <c r="P100" s="200"/>
      <c r="Q100" s="181"/>
      <c r="R100" s="177"/>
    </row>
    <row r="101" spans="1:18" ht="20.149999999999999" customHeight="1">
      <c r="A101" s="854" t="s">
        <v>679</v>
      </c>
      <c r="B101" s="882" t="s">
        <v>682</v>
      </c>
      <c r="C101" s="857" t="s">
        <v>648</v>
      </c>
      <c r="D101" s="194"/>
      <c r="E101" s="194">
        <v>45693</v>
      </c>
      <c r="F101" s="194"/>
      <c r="G101" s="194"/>
      <c r="H101" s="194"/>
      <c r="I101" s="194"/>
      <c r="J101" s="194"/>
      <c r="K101" s="208"/>
      <c r="L101" s="208"/>
      <c r="M101" s="208"/>
      <c r="N101" s="208"/>
      <c r="O101" s="208"/>
      <c r="P101" s="199"/>
      <c r="Q101" s="181"/>
      <c r="R101" s="177"/>
    </row>
    <row r="102" spans="1:18" ht="20.149999999999999" customHeight="1">
      <c r="A102" s="855"/>
      <c r="B102" s="883"/>
      <c r="C102" s="858"/>
      <c r="D102" s="201"/>
      <c r="E102" s="201">
        <v>0.70833333333333337</v>
      </c>
      <c r="F102" s="201"/>
      <c r="G102" s="201"/>
      <c r="H102" s="201"/>
      <c r="I102" s="201"/>
      <c r="J102" s="201"/>
      <c r="K102" s="196"/>
      <c r="L102" s="196"/>
      <c r="M102" s="196"/>
      <c r="N102" s="196"/>
      <c r="O102" s="196"/>
      <c r="P102" s="233"/>
      <c r="Q102" s="181"/>
      <c r="R102" s="177"/>
    </row>
    <row r="103" spans="1:18" ht="20.149999999999999" customHeight="1">
      <c r="A103" s="856"/>
      <c r="B103" s="884"/>
      <c r="C103" s="859"/>
      <c r="D103" s="203"/>
      <c r="E103" s="299" t="s">
        <v>1063</v>
      </c>
      <c r="F103" s="202"/>
      <c r="G103" s="202"/>
      <c r="H103" s="202"/>
      <c r="I103" s="202"/>
      <c r="J103" s="202"/>
      <c r="K103" s="197"/>
      <c r="L103" s="209"/>
      <c r="M103" s="209"/>
      <c r="N103" s="209"/>
      <c r="O103" s="209"/>
      <c r="P103" s="200"/>
      <c r="Q103" s="181"/>
      <c r="R103" s="177"/>
    </row>
    <row r="104" spans="1:18" ht="20.149999999999999" customHeight="1">
      <c r="A104" s="854" t="s">
        <v>679</v>
      </c>
      <c r="B104" s="882" t="s">
        <v>684</v>
      </c>
      <c r="C104" s="857" t="s">
        <v>648</v>
      </c>
      <c r="D104" s="194"/>
      <c r="E104" s="194">
        <v>45693</v>
      </c>
      <c r="F104" s="194"/>
      <c r="G104" s="194"/>
      <c r="H104" s="194"/>
      <c r="I104" s="194"/>
      <c r="J104" s="194"/>
      <c r="K104" s="208"/>
      <c r="L104" s="208"/>
      <c r="M104" s="208"/>
      <c r="N104" s="208"/>
      <c r="O104" s="208"/>
      <c r="P104" s="199"/>
      <c r="Q104" s="181"/>
      <c r="R104" s="177"/>
    </row>
    <row r="105" spans="1:18" ht="20.149999999999999" customHeight="1">
      <c r="A105" s="855"/>
      <c r="B105" s="883"/>
      <c r="C105" s="858"/>
      <c r="D105" s="201"/>
      <c r="E105" s="201">
        <v>0.70833333333333337</v>
      </c>
      <c r="F105" s="201"/>
      <c r="G105" s="201"/>
      <c r="H105" s="201"/>
      <c r="I105" s="201"/>
      <c r="J105" s="201"/>
      <c r="K105" s="196"/>
      <c r="L105" s="196"/>
      <c r="M105" s="196"/>
      <c r="N105" s="196"/>
      <c r="O105" s="196"/>
      <c r="P105" s="233"/>
      <c r="Q105" s="181"/>
      <c r="R105" s="177"/>
    </row>
    <row r="106" spans="1:18" ht="20.149999999999999" customHeight="1">
      <c r="A106" s="856"/>
      <c r="B106" s="884"/>
      <c r="C106" s="859"/>
      <c r="D106" s="203"/>
      <c r="E106" s="299" t="s">
        <v>1063</v>
      </c>
      <c r="F106" s="202"/>
      <c r="G106" s="202"/>
      <c r="H106" s="202"/>
      <c r="I106" s="202"/>
      <c r="J106" s="202"/>
      <c r="K106" s="197"/>
      <c r="L106" s="209"/>
      <c r="M106" s="209"/>
      <c r="N106" s="209"/>
      <c r="O106" s="209"/>
      <c r="P106" s="200"/>
      <c r="Q106" s="181"/>
      <c r="R106" s="177"/>
    </row>
    <row r="107" spans="1:18" ht="20.149999999999999" customHeight="1">
      <c r="A107" s="862" t="s">
        <v>685</v>
      </c>
      <c r="B107" s="882" t="s">
        <v>686</v>
      </c>
      <c r="C107" s="857" t="s">
        <v>648</v>
      </c>
      <c r="D107" s="194"/>
      <c r="E107" s="194"/>
      <c r="F107" s="208">
        <v>45721</v>
      </c>
      <c r="G107" s="194"/>
      <c r="H107" s="194"/>
      <c r="I107" s="194"/>
      <c r="J107" s="194"/>
      <c r="K107" s="208"/>
      <c r="L107" s="208"/>
      <c r="M107" s="208"/>
      <c r="N107" s="208"/>
      <c r="O107" s="208"/>
      <c r="P107" s="199"/>
      <c r="Q107" s="181"/>
      <c r="R107" s="177"/>
    </row>
    <row r="108" spans="1:18" ht="20.149999999999999" customHeight="1">
      <c r="A108" s="880"/>
      <c r="B108" s="883"/>
      <c r="C108" s="858"/>
      <c r="D108" s="201"/>
      <c r="E108" s="201"/>
      <c r="F108" s="196">
        <v>0.70833333333333337</v>
      </c>
      <c r="G108" s="201"/>
      <c r="H108" s="201"/>
      <c r="I108" s="201"/>
      <c r="J108" s="201"/>
      <c r="K108" s="196"/>
      <c r="L108" s="196"/>
      <c r="M108" s="196"/>
      <c r="N108" s="196"/>
      <c r="O108" s="196"/>
      <c r="P108" s="233"/>
      <c r="Q108" s="181"/>
      <c r="R108" s="177"/>
    </row>
    <row r="109" spans="1:18" ht="20.149999999999999" customHeight="1">
      <c r="A109" s="881"/>
      <c r="B109" s="884"/>
      <c r="C109" s="859"/>
      <c r="D109" s="203"/>
      <c r="E109" s="203"/>
      <c r="F109" s="197" t="s">
        <v>687</v>
      </c>
      <c r="G109" s="202"/>
      <c r="H109" s="202"/>
      <c r="I109" s="202"/>
      <c r="J109" s="202"/>
      <c r="K109" s="197"/>
      <c r="L109" s="209"/>
      <c r="M109" s="209"/>
      <c r="N109" s="209"/>
      <c r="O109" s="209"/>
      <c r="P109" s="200"/>
      <c r="Q109" s="181"/>
      <c r="R109" s="177"/>
    </row>
    <row r="110" spans="1:18" ht="20.149999999999999" customHeight="1">
      <c r="A110" s="862" t="s">
        <v>685</v>
      </c>
      <c r="B110" s="882" t="s">
        <v>688</v>
      </c>
      <c r="C110" s="857" t="s">
        <v>648</v>
      </c>
      <c r="D110" s="194"/>
      <c r="E110" s="194"/>
      <c r="F110" s="194"/>
      <c r="G110" s="194">
        <v>45754</v>
      </c>
      <c r="H110" s="194"/>
      <c r="I110" s="194"/>
      <c r="J110" s="194"/>
      <c r="K110" s="208"/>
      <c r="L110" s="208"/>
      <c r="M110" s="208"/>
      <c r="N110" s="208"/>
      <c r="O110" s="208"/>
      <c r="P110" s="199"/>
      <c r="Q110" s="181"/>
      <c r="R110" s="177"/>
    </row>
    <row r="111" spans="1:18" ht="20.149999999999999" customHeight="1">
      <c r="A111" s="880"/>
      <c r="B111" s="883"/>
      <c r="C111" s="858"/>
      <c r="D111" s="201"/>
      <c r="E111" s="201"/>
      <c r="F111" s="201"/>
      <c r="G111" s="201">
        <v>0.70833333333333337</v>
      </c>
      <c r="H111" s="201"/>
      <c r="I111" s="201"/>
      <c r="J111" s="201"/>
      <c r="K111" s="196"/>
      <c r="L111" s="196"/>
      <c r="M111" s="196"/>
      <c r="N111" s="196"/>
      <c r="O111" s="196"/>
      <c r="P111" s="233"/>
      <c r="Q111" s="181"/>
      <c r="R111" s="177"/>
    </row>
    <row r="112" spans="1:18" ht="20.149999999999999" customHeight="1">
      <c r="A112" s="881"/>
      <c r="B112" s="884"/>
      <c r="C112" s="859"/>
      <c r="D112" s="203"/>
      <c r="E112" s="203"/>
      <c r="F112" s="202"/>
      <c r="G112" s="202" t="s">
        <v>683</v>
      </c>
      <c r="H112" s="202"/>
      <c r="I112" s="202"/>
      <c r="J112" s="202"/>
      <c r="K112" s="197"/>
      <c r="L112" s="209"/>
      <c r="M112" s="209"/>
      <c r="N112" s="209"/>
      <c r="O112" s="209"/>
      <c r="P112" s="200"/>
      <c r="Q112" s="181"/>
      <c r="R112" s="177"/>
    </row>
    <row r="113" spans="1:18" ht="20.149999999999999" customHeight="1">
      <c r="A113" s="862" t="s">
        <v>685</v>
      </c>
      <c r="B113" s="882" t="s">
        <v>689</v>
      </c>
      <c r="C113" s="857" t="s">
        <v>648</v>
      </c>
      <c r="D113" s="194"/>
      <c r="E113" s="194"/>
      <c r="F113" s="208">
        <v>45721</v>
      </c>
      <c r="G113" s="194"/>
      <c r="H113" s="194"/>
      <c r="I113" s="194"/>
      <c r="J113" s="194"/>
      <c r="K113" s="208"/>
      <c r="L113" s="208"/>
      <c r="M113" s="208"/>
      <c r="N113" s="208"/>
      <c r="O113" s="208"/>
      <c r="P113" s="199"/>
      <c r="Q113" s="181"/>
      <c r="R113" s="177"/>
    </row>
    <row r="114" spans="1:18" ht="20.149999999999999" customHeight="1">
      <c r="A114" s="880"/>
      <c r="B114" s="883"/>
      <c r="C114" s="858"/>
      <c r="D114" s="201"/>
      <c r="E114" s="201"/>
      <c r="F114" s="196">
        <v>0.70833333333333337</v>
      </c>
      <c r="G114" s="201"/>
      <c r="H114" s="201"/>
      <c r="I114" s="201"/>
      <c r="J114" s="201"/>
      <c r="K114" s="196"/>
      <c r="L114" s="196"/>
      <c r="M114" s="196"/>
      <c r="N114" s="196"/>
      <c r="O114" s="196"/>
      <c r="P114" s="233"/>
      <c r="Q114" s="181"/>
      <c r="R114" s="177"/>
    </row>
    <row r="115" spans="1:18" ht="20.149999999999999" customHeight="1">
      <c r="A115" s="881"/>
      <c r="B115" s="884"/>
      <c r="C115" s="859"/>
      <c r="D115" s="203"/>
      <c r="E115" s="203"/>
      <c r="F115" s="197" t="s">
        <v>687</v>
      </c>
      <c r="G115" s="202"/>
      <c r="H115" s="202"/>
      <c r="I115" s="202"/>
      <c r="J115" s="202"/>
      <c r="K115" s="197"/>
      <c r="L115" s="209"/>
      <c r="M115" s="209"/>
      <c r="N115" s="209"/>
      <c r="O115" s="209"/>
      <c r="P115" s="200"/>
      <c r="Q115" s="181"/>
      <c r="R115" s="177"/>
    </row>
    <row r="116" spans="1:18" ht="20.149999999999999" customHeight="1">
      <c r="A116" s="862" t="s">
        <v>685</v>
      </c>
      <c r="B116" s="882" t="s">
        <v>690</v>
      </c>
      <c r="C116" s="857" t="s">
        <v>648</v>
      </c>
      <c r="D116" s="194"/>
      <c r="E116" s="194"/>
      <c r="F116" s="194"/>
      <c r="G116" s="194">
        <v>45754</v>
      </c>
      <c r="H116" s="194"/>
      <c r="I116" s="194"/>
      <c r="J116" s="194"/>
      <c r="K116" s="208"/>
      <c r="L116" s="208"/>
      <c r="M116" s="208"/>
      <c r="N116" s="208"/>
      <c r="O116" s="208"/>
      <c r="P116" s="199"/>
      <c r="Q116" s="181"/>
      <c r="R116" s="177"/>
    </row>
    <row r="117" spans="1:18" ht="20.149999999999999" customHeight="1">
      <c r="A117" s="880"/>
      <c r="B117" s="883"/>
      <c r="C117" s="858"/>
      <c r="D117" s="201"/>
      <c r="E117" s="201"/>
      <c r="F117" s="201"/>
      <c r="G117" s="201">
        <v>0.70833333333333337</v>
      </c>
      <c r="H117" s="201"/>
      <c r="I117" s="201"/>
      <c r="J117" s="201"/>
      <c r="K117" s="196"/>
      <c r="L117" s="196"/>
      <c r="M117" s="196"/>
      <c r="N117" s="196"/>
      <c r="O117" s="196"/>
      <c r="P117" s="233"/>
      <c r="Q117" s="181"/>
      <c r="R117" s="177"/>
    </row>
    <row r="118" spans="1:18" ht="20.149999999999999" customHeight="1">
      <c r="A118" s="881"/>
      <c r="B118" s="884"/>
      <c r="C118" s="859"/>
      <c r="D118" s="203"/>
      <c r="E118" s="203"/>
      <c r="F118" s="202"/>
      <c r="G118" s="202" t="s">
        <v>683</v>
      </c>
      <c r="H118" s="202"/>
      <c r="I118" s="202"/>
      <c r="J118" s="202"/>
      <c r="K118" s="197"/>
      <c r="L118" s="209"/>
      <c r="M118" s="209"/>
      <c r="N118" s="209"/>
      <c r="O118" s="209"/>
      <c r="P118" s="200"/>
      <c r="Q118" s="181"/>
      <c r="R118" s="177"/>
    </row>
    <row r="119" spans="1:18" ht="20.149999999999999" customHeight="1">
      <c r="A119" s="854" t="s">
        <v>691</v>
      </c>
      <c r="B119" s="868" t="s">
        <v>692</v>
      </c>
      <c r="C119" s="857" t="s">
        <v>648</v>
      </c>
      <c r="D119" s="194"/>
      <c r="E119" s="194"/>
      <c r="F119" s="194">
        <v>45736</v>
      </c>
      <c r="G119" s="194"/>
      <c r="H119" s="194"/>
      <c r="I119" s="194"/>
      <c r="J119" s="194"/>
      <c r="K119" s="208"/>
      <c r="L119" s="208"/>
      <c r="M119" s="208"/>
      <c r="N119" s="208"/>
      <c r="O119" s="208"/>
      <c r="P119" s="199"/>
      <c r="Q119" s="181"/>
      <c r="R119" s="177"/>
    </row>
    <row r="120" spans="1:18" ht="20.149999999999999" customHeight="1">
      <c r="A120" s="855"/>
      <c r="B120" s="869"/>
      <c r="C120" s="858"/>
      <c r="D120" s="201"/>
      <c r="E120" s="201"/>
      <c r="F120" s="201">
        <v>0.70833333333333337</v>
      </c>
      <c r="G120" s="201"/>
      <c r="H120" s="201"/>
      <c r="I120" s="201"/>
      <c r="J120" s="201"/>
      <c r="K120" s="196"/>
      <c r="L120" s="196"/>
      <c r="M120" s="196"/>
      <c r="N120" s="196"/>
      <c r="O120" s="196"/>
      <c r="P120" s="233"/>
      <c r="Q120" s="181"/>
      <c r="R120" s="177"/>
    </row>
    <row r="121" spans="1:18" ht="20.149999999999999" customHeight="1">
      <c r="A121" s="856"/>
      <c r="B121" s="870"/>
      <c r="C121" s="859"/>
      <c r="D121" s="203"/>
      <c r="E121" s="203"/>
      <c r="F121" s="299" t="s">
        <v>2296</v>
      </c>
      <c r="G121" s="203"/>
      <c r="H121" s="202"/>
      <c r="I121" s="202"/>
      <c r="J121" s="202"/>
      <c r="K121" s="197"/>
      <c r="L121" s="197"/>
      <c r="M121" s="197"/>
      <c r="N121" s="209"/>
      <c r="O121" s="209"/>
      <c r="P121" s="200"/>
      <c r="Q121" s="181"/>
      <c r="R121" s="177"/>
    </row>
    <row r="122" spans="1:18" ht="20.149999999999999" customHeight="1">
      <c r="A122" s="854" t="s">
        <v>691</v>
      </c>
      <c r="B122" s="868" t="s">
        <v>693</v>
      </c>
      <c r="C122" s="857" t="s">
        <v>648</v>
      </c>
      <c r="D122" s="194"/>
      <c r="E122" s="194"/>
      <c r="F122" s="194">
        <v>45736</v>
      </c>
      <c r="G122" s="194"/>
      <c r="H122" s="194"/>
      <c r="I122" s="194"/>
      <c r="J122" s="194"/>
      <c r="K122" s="208"/>
      <c r="L122" s="208"/>
      <c r="M122" s="208"/>
      <c r="N122" s="208"/>
      <c r="O122" s="208"/>
      <c r="P122" s="199"/>
      <c r="Q122" s="181"/>
      <c r="R122" s="177"/>
    </row>
    <row r="123" spans="1:18" ht="20.149999999999999" customHeight="1">
      <c r="A123" s="855"/>
      <c r="B123" s="869"/>
      <c r="C123" s="858"/>
      <c r="D123" s="201"/>
      <c r="E123" s="201"/>
      <c r="F123" s="201">
        <v>0.70833333333333337</v>
      </c>
      <c r="G123" s="201"/>
      <c r="H123" s="201"/>
      <c r="I123" s="201"/>
      <c r="J123" s="201"/>
      <c r="K123" s="196"/>
      <c r="L123" s="196"/>
      <c r="M123" s="196"/>
      <c r="N123" s="196"/>
      <c r="O123" s="196"/>
      <c r="P123" s="233"/>
      <c r="Q123" s="181"/>
      <c r="R123" s="177"/>
    </row>
    <row r="124" spans="1:18" ht="20.149999999999999" customHeight="1">
      <c r="A124" s="856"/>
      <c r="B124" s="870"/>
      <c r="C124" s="859"/>
      <c r="D124" s="203"/>
      <c r="E124" s="203"/>
      <c r="F124" s="299" t="s">
        <v>2296</v>
      </c>
      <c r="G124" s="203"/>
      <c r="H124" s="203"/>
      <c r="I124" s="203"/>
      <c r="J124" s="203"/>
      <c r="K124" s="209"/>
      <c r="L124" s="209"/>
      <c r="M124" s="209"/>
      <c r="N124" s="209"/>
      <c r="O124" s="209"/>
      <c r="P124" s="200"/>
      <c r="Q124" s="181"/>
      <c r="R124" s="177"/>
    </row>
    <row r="125" spans="1:18" ht="20.149999999999999" customHeight="1">
      <c r="A125" s="854" t="s">
        <v>691</v>
      </c>
      <c r="B125" s="868" t="s">
        <v>694</v>
      </c>
      <c r="C125" s="857" t="s">
        <v>648</v>
      </c>
      <c r="D125" s="194"/>
      <c r="E125" s="194"/>
      <c r="F125" s="194">
        <v>45736</v>
      </c>
      <c r="G125" s="194"/>
      <c r="H125" s="194"/>
      <c r="I125" s="194"/>
      <c r="J125" s="194"/>
      <c r="K125" s="208"/>
      <c r="L125" s="208"/>
      <c r="M125" s="208"/>
      <c r="N125" s="208"/>
      <c r="O125" s="208"/>
      <c r="P125" s="199"/>
      <c r="Q125" s="181"/>
      <c r="R125" s="177"/>
    </row>
    <row r="126" spans="1:18" ht="20.149999999999999" customHeight="1">
      <c r="A126" s="855"/>
      <c r="B126" s="869"/>
      <c r="C126" s="858"/>
      <c r="D126" s="201"/>
      <c r="E126" s="201"/>
      <c r="F126" s="201">
        <v>0.70833333333333337</v>
      </c>
      <c r="G126" s="201"/>
      <c r="H126" s="201"/>
      <c r="I126" s="201"/>
      <c r="J126" s="201"/>
      <c r="K126" s="196"/>
      <c r="L126" s="196"/>
      <c r="M126" s="196"/>
      <c r="N126" s="196"/>
      <c r="O126" s="196"/>
      <c r="P126" s="233"/>
      <c r="Q126" s="181"/>
      <c r="R126" s="177"/>
    </row>
    <row r="127" spans="1:18" ht="20.149999999999999" customHeight="1">
      <c r="A127" s="856"/>
      <c r="B127" s="870"/>
      <c r="C127" s="859"/>
      <c r="D127" s="203"/>
      <c r="E127" s="203"/>
      <c r="F127" s="299" t="s">
        <v>2365</v>
      </c>
      <c r="G127" s="203"/>
      <c r="H127" s="203"/>
      <c r="I127" s="203"/>
      <c r="J127" s="203"/>
      <c r="K127" s="209"/>
      <c r="L127" s="209"/>
      <c r="M127" s="209"/>
      <c r="N127" s="209"/>
      <c r="O127" s="209"/>
      <c r="P127" s="200"/>
      <c r="Q127" s="181"/>
      <c r="R127" s="177"/>
    </row>
    <row r="128" spans="1:18" ht="20.149999999999999" customHeight="1">
      <c r="A128" s="854" t="s">
        <v>691</v>
      </c>
      <c r="B128" s="868" t="s">
        <v>695</v>
      </c>
      <c r="C128" s="857" t="s">
        <v>648</v>
      </c>
      <c r="D128" s="194"/>
      <c r="E128" s="194"/>
      <c r="F128" s="194">
        <v>45736</v>
      </c>
      <c r="G128" s="194"/>
      <c r="H128" s="194"/>
      <c r="I128" s="194"/>
      <c r="J128" s="194"/>
      <c r="K128" s="208"/>
      <c r="L128" s="208"/>
      <c r="M128" s="208"/>
      <c r="N128" s="208"/>
      <c r="O128" s="208"/>
      <c r="P128" s="199"/>
      <c r="Q128" s="181"/>
      <c r="R128" s="177"/>
    </row>
    <row r="129" spans="1:18" ht="20.149999999999999" customHeight="1">
      <c r="A129" s="855"/>
      <c r="B129" s="869"/>
      <c r="C129" s="858"/>
      <c r="D129" s="201"/>
      <c r="E129" s="201"/>
      <c r="F129" s="201">
        <v>0.70833333333333337</v>
      </c>
      <c r="G129" s="201"/>
      <c r="H129" s="201"/>
      <c r="I129" s="201"/>
      <c r="J129" s="201"/>
      <c r="K129" s="196"/>
      <c r="L129" s="196"/>
      <c r="M129" s="196"/>
      <c r="N129" s="196"/>
      <c r="O129" s="196"/>
      <c r="P129" s="233"/>
      <c r="Q129" s="181"/>
      <c r="R129" s="177"/>
    </row>
    <row r="130" spans="1:18" ht="20.149999999999999" customHeight="1">
      <c r="A130" s="856"/>
      <c r="B130" s="870"/>
      <c r="C130" s="859"/>
      <c r="D130" s="203"/>
      <c r="E130" s="203"/>
      <c r="F130" s="299" t="s">
        <v>2296</v>
      </c>
      <c r="G130" s="203"/>
      <c r="H130" s="203"/>
      <c r="I130" s="203"/>
      <c r="J130" s="203"/>
      <c r="K130" s="209"/>
      <c r="L130" s="209"/>
      <c r="M130" s="209"/>
      <c r="N130" s="209"/>
      <c r="O130" s="209"/>
      <c r="P130" s="200"/>
      <c r="Q130" s="181"/>
      <c r="R130" s="177"/>
    </row>
    <row r="131" spans="1:18" ht="20.149999999999999" customHeight="1">
      <c r="A131" s="854" t="s">
        <v>691</v>
      </c>
      <c r="B131" s="868" t="s">
        <v>696</v>
      </c>
      <c r="C131" s="857" t="s">
        <v>648</v>
      </c>
      <c r="D131" s="194"/>
      <c r="E131" s="194"/>
      <c r="F131" s="194"/>
      <c r="G131" s="194"/>
      <c r="H131" s="194">
        <v>45782</v>
      </c>
      <c r="I131" s="194"/>
      <c r="J131" s="194"/>
      <c r="K131" s="208"/>
      <c r="L131" s="208"/>
      <c r="M131" s="208"/>
      <c r="N131" s="208"/>
      <c r="O131" s="208"/>
      <c r="P131" s="199"/>
      <c r="Q131" s="181"/>
      <c r="R131" s="177"/>
    </row>
    <row r="132" spans="1:18" ht="20.149999999999999" customHeight="1">
      <c r="A132" s="855"/>
      <c r="B132" s="869"/>
      <c r="C132" s="858"/>
      <c r="D132" s="201"/>
      <c r="E132" s="201"/>
      <c r="F132" s="201"/>
      <c r="G132" s="201"/>
      <c r="H132" s="201">
        <v>0.70833333333333337</v>
      </c>
      <c r="I132" s="201"/>
      <c r="J132" s="201"/>
      <c r="K132" s="196"/>
      <c r="L132" s="196"/>
      <c r="M132" s="196"/>
      <c r="N132" s="196"/>
      <c r="O132" s="196"/>
      <c r="P132" s="233"/>
      <c r="Q132" s="181"/>
      <c r="R132" s="177"/>
    </row>
    <row r="133" spans="1:18" ht="20.149999999999999" customHeight="1">
      <c r="A133" s="856"/>
      <c r="B133" s="870"/>
      <c r="C133" s="859"/>
      <c r="D133" s="203"/>
      <c r="E133" s="203"/>
      <c r="F133" s="203"/>
      <c r="G133" s="203"/>
      <c r="H133" s="202" t="s">
        <v>681</v>
      </c>
      <c r="I133" s="203"/>
      <c r="J133" s="203"/>
      <c r="K133" s="209"/>
      <c r="L133" s="209"/>
      <c r="M133" s="209"/>
      <c r="N133" s="209"/>
      <c r="O133" s="209"/>
      <c r="P133" s="200"/>
      <c r="Q133" s="181"/>
      <c r="R133" s="177"/>
    </row>
    <row r="134" spans="1:18" ht="20.149999999999999" customHeight="1">
      <c r="A134" s="854" t="s">
        <v>691</v>
      </c>
      <c r="B134" s="868" t="s">
        <v>697</v>
      </c>
      <c r="C134" s="857" t="s">
        <v>648</v>
      </c>
      <c r="D134" s="212"/>
      <c r="E134" s="217"/>
      <c r="F134" s="194">
        <v>45741</v>
      </c>
      <c r="G134" s="212"/>
      <c r="H134" s="218"/>
      <c r="I134" s="212"/>
      <c r="J134" s="212"/>
      <c r="K134" s="217"/>
      <c r="L134" s="212"/>
      <c r="M134" s="212"/>
      <c r="N134" s="217"/>
      <c r="O134" s="212"/>
      <c r="P134" s="219"/>
      <c r="Q134" s="181"/>
      <c r="R134" s="177"/>
    </row>
    <row r="135" spans="1:18" ht="20.149999999999999" customHeight="1">
      <c r="A135" s="855"/>
      <c r="B135" s="875"/>
      <c r="C135" s="858"/>
      <c r="D135" s="212"/>
      <c r="E135" s="217"/>
      <c r="F135" s="201">
        <v>0.70833333333333337</v>
      </c>
      <c r="G135" s="212"/>
      <c r="H135" s="218"/>
      <c r="I135" s="212"/>
      <c r="J135" s="212"/>
      <c r="K135" s="217"/>
      <c r="L135" s="212"/>
      <c r="M135" s="212"/>
      <c r="N135" s="217"/>
      <c r="O135" s="212"/>
      <c r="P135" s="219"/>
      <c r="Q135" s="181"/>
      <c r="R135" s="177"/>
    </row>
    <row r="136" spans="1:18" ht="20.149999999999999" customHeight="1">
      <c r="A136" s="856"/>
      <c r="B136" s="876"/>
      <c r="C136" s="859"/>
      <c r="D136" s="212"/>
      <c r="E136" s="217"/>
      <c r="F136" s="202" t="s">
        <v>681</v>
      </c>
      <c r="G136" s="212"/>
      <c r="H136" s="218"/>
      <c r="I136" s="212"/>
      <c r="J136" s="212"/>
      <c r="K136" s="217"/>
      <c r="L136" s="212"/>
      <c r="M136" s="212"/>
      <c r="N136" s="217"/>
      <c r="O136" s="212"/>
      <c r="P136" s="219"/>
      <c r="Q136" s="181"/>
      <c r="R136" s="177"/>
    </row>
    <row r="137" spans="1:18" ht="20.149999999999999" customHeight="1">
      <c r="A137" s="862" t="s">
        <v>698</v>
      </c>
      <c r="B137" s="871" t="s">
        <v>699</v>
      </c>
      <c r="C137" s="857" t="s">
        <v>648</v>
      </c>
      <c r="D137" s="208"/>
      <c r="E137" s="236">
        <v>45713</v>
      </c>
      <c r="F137" s="194"/>
      <c r="G137" s="208"/>
      <c r="H137" s="220"/>
      <c r="I137" s="208"/>
      <c r="J137" s="208"/>
      <c r="K137" s="220"/>
      <c r="L137" s="208"/>
      <c r="M137" s="208"/>
      <c r="N137" s="220"/>
      <c r="O137" s="208"/>
      <c r="P137" s="199"/>
      <c r="Q137" s="181"/>
      <c r="R137" s="177"/>
    </row>
    <row r="138" spans="1:18" ht="20.149999999999999" customHeight="1">
      <c r="A138" s="863"/>
      <c r="B138" s="852"/>
      <c r="C138" s="858"/>
      <c r="D138" s="196"/>
      <c r="E138" s="237">
        <v>0.70833333333333337</v>
      </c>
      <c r="F138" s="201"/>
      <c r="G138" s="196"/>
      <c r="H138" s="177"/>
      <c r="I138" s="196"/>
      <c r="J138" s="196"/>
      <c r="K138" s="177"/>
      <c r="L138" s="196"/>
      <c r="M138" s="196"/>
      <c r="N138" s="177"/>
      <c r="O138" s="196"/>
      <c r="P138" s="233"/>
      <c r="Q138" s="181"/>
      <c r="R138" s="177"/>
    </row>
    <row r="139" spans="1:18" ht="20.149999999999999" customHeight="1">
      <c r="A139" s="864"/>
      <c r="B139" s="853"/>
      <c r="C139" s="859"/>
      <c r="D139" s="197"/>
      <c r="E139" s="238" t="s">
        <v>1068</v>
      </c>
      <c r="F139" s="202"/>
      <c r="G139" s="197"/>
      <c r="H139" s="206"/>
      <c r="I139" s="197"/>
      <c r="J139" s="197"/>
      <c r="K139" s="206"/>
      <c r="L139" s="197"/>
      <c r="M139" s="197"/>
      <c r="N139" s="206"/>
      <c r="O139" s="209"/>
      <c r="P139" s="200"/>
      <c r="Q139" s="181"/>
      <c r="R139" s="177"/>
    </row>
    <row r="140" spans="1:18" ht="20.149999999999999" customHeight="1">
      <c r="A140" s="862" t="s">
        <v>700</v>
      </c>
      <c r="B140" s="871" t="s">
        <v>701</v>
      </c>
      <c r="C140" s="857" t="s">
        <v>648</v>
      </c>
      <c r="D140" s="221"/>
      <c r="E140" s="208">
        <v>45708</v>
      </c>
      <c r="G140" s="221"/>
      <c r="H140" s="177"/>
      <c r="I140" s="221"/>
      <c r="J140" s="221"/>
      <c r="K140" s="177"/>
      <c r="L140" s="221"/>
      <c r="M140" s="221"/>
      <c r="N140" s="177"/>
      <c r="O140" s="221"/>
      <c r="P140" s="199"/>
      <c r="Q140" s="181"/>
      <c r="R140" s="177"/>
    </row>
    <row r="141" spans="1:18" ht="20.149999999999999" customHeight="1">
      <c r="A141" s="863"/>
      <c r="B141" s="852"/>
      <c r="C141" s="858"/>
      <c r="D141" s="196"/>
      <c r="E141" s="196">
        <v>0.70833333333333337</v>
      </c>
      <c r="G141" s="196"/>
      <c r="H141" s="177"/>
      <c r="I141" s="196"/>
      <c r="J141" s="196"/>
      <c r="K141" s="177"/>
      <c r="L141" s="196"/>
      <c r="M141" s="196"/>
      <c r="N141" s="177"/>
      <c r="O141" s="196"/>
      <c r="P141" s="233"/>
      <c r="Q141" s="181"/>
      <c r="R141" s="177"/>
    </row>
    <row r="142" spans="1:18" ht="20.149999999999999" customHeight="1">
      <c r="A142" s="864"/>
      <c r="B142" s="853"/>
      <c r="C142" s="859"/>
      <c r="D142" s="197"/>
      <c r="E142" s="197" t="s">
        <v>674</v>
      </c>
      <c r="G142" s="197"/>
      <c r="H142" s="206"/>
      <c r="I142" s="197"/>
      <c r="J142" s="197"/>
      <c r="K142" s="206"/>
      <c r="L142" s="197"/>
      <c r="M142" s="197"/>
      <c r="N142" s="206"/>
      <c r="O142" s="209"/>
      <c r="P142" s="200"/>
      <c r="Q142" s="181"/>
      <c r="R142" s="177"/>
    </row>
    <row r="143" spans="1:18" ht="20.149999999999999" customHeight="1">
      <c r="A143" s="862" t="s">
        <v>700</v>
      </c>
      <c r="B143" s="871" t="s">
        <v>702</v>
      </c>
      <c r="C143" s="857" t="s">
        <v>648</v>
      </c>
      <c r="D143" s="221"/>
      <c r="E143" s="208">
        <v>45708</v>
      </c>
      <c r="F143" s="208"/>
      <c r="G143" s="221"/>
      <c r="H143" s="177"/>
      <c r="I143" s="221"/>
      <c r="J143" s="221"/>
      <c r="K143" s="177"/>
      <c r="L143" s="221"/>
      <c r="M143" s="221"/>
      <c r="N143" s="177"/>
      <c r="O143" s="221"/>
      <c r="P143" s="199"/>
      <c r="Q143" s="181"/>
      <c r="R143" s="177"/>
    </row>
    <row r="144" spans="1:18" ht="20.149999999999999" customHeight="1">
      <c r="A144" s="863"/>
      <c r="B144" s="852"/>
      <c r="C144" s="858"/>
      <c r="D144" s="196"/>
      <c r="E144" s="196">
        <v>0.70833333333333337</v>
      </c>
      <c r="F144" s="196"/>
      <c r="G144" s="196"/>
      <c r="H144" s="177"/>
      <c r="I144" s="196"/>
      <c r="J144" s="196"/>
      <c r="K144" s="177"/>
      <c r="L144" s="196"/>
      <c r="M144" s="196"/>
      <c r="N144" s="177"/>
      <c r="O144" s="196"/>
      <c r="P144" s="233"/>
      <c r="Q144" s="181"/>
      <c r="R144" s="177"/>
    </row>
    <row r="145" spans="1:18" ht="20.149999999999999" customHeight="1">
      <c r="A145" s="864"/>
      <c r="B145" s="853"/>
      <c r="C145" s="859"/>
      <c r="D145" s="197"/>
      <c r="E145" s="197" t="s">
        <v>674</v>
      </c>
      <c r="F145" s="197"/>
      <c r="G145" s="197"/>
      <c r="H145" s="206"/>
      <c r="I145" s="197"/>
      <c r="J145" s="197"/>
      <c r="K145" s="206"/>
      <c r="L145" s="197"/>
      <c r="M145" s="197"/>
      <c r="N145" s="206"/>
      <c r="O145" s="209"/>
      <c r="P145" s="200"/>
      <c r="Q145" s="181"/>
      <c r="R145" s="177"/>
    </row>
    <row r="146" spans="1:18" ht="20.149999999999999" customHeight="1">
      <c r="A146" s="862" t="s">
        <v>700</v>
      </c>
      <c r="B146" s="871" t="s">
        <v>703</v>
      </c>
      <c r="C146" s="857" t="s">
        <v>648</v>
      </c>
      <c r="D146" s="221"/>
      <c r="E146" s="208">
        <v>45708</v>
      </c>
      <c r="F146" s="208"/>
      <c r="G146" s="221"/>
      <c r="H146" s="177"/>
      <c r="I146" s="221"/>
      <c r="J146" s="221"/>
      <c r="K146" s="177"/>
      <c r="L146" s="221"/>
      <c r="M146" s="221"/>
      <c r="N146" s="177"/>
      <c r="O146" s="221"/>
      <c r="P146" s="199"/>
      <c r="Q146" s="181"/>
      <c r="R146" s="177"/>
    </row>
    <row r="147" spans="1:18" ht="20.149999999999999" customHeight="1">
      <c r="A147" s="863"/>
      <c r="B147" s="852"/>
      <c r="C147" s="858"/>
      <c r="D147" s="196"/>
      <c r="E147" s="196">
        <v>0.70833333333333337</v>
      </c>
      <c r="F147" s="196"/>
      <c r="G147" s="196"/>
      <c r="H147" s="177"/>
      <c r="I147" s="196"/>
      <c r="J147" s="196"/>
      <c r="K147" s="177"/>
      <c r="L147" s="196"/>
      <c r="M147" s="196"/>
      <c r="N147" s="177"/>
      <c r="O147" s="196"/>
      <c r="P147" s="233"/>
      <c r="Q147" s="181"/>
      <c r="R147" s="177"/>
    </row>
    <row r="148" spans="1:18" ht="21" customHeight="1">
      <c r="A148" s="864"/>
      <c r="B148" s="852"/>
      <c r="C148" s="859"/>
      <c r="D148" s="213"/>
      <c r="E148" s="197" t="s">
        <v>674</v>
      </c>
      <c r="F148" s="213"/>
      <c r="G148" s="213"/>
      <c r="H148" s="222"/>
      <c r="I148" s="213"/>
      <c r="J148" s="213"/>
      <c r="K148" s="222"/>
      <c r="L148" s="213"/>
      <c r="M148" s="213"/>
      <c r="N148" s="222"/>
      <c r="O148" s="212"/>
      <c r="P148" s="219"/>
      <c r="Q148" s="181"/>
      <c r="R148" s="177"/>
    </row>
    <row r="149" spans="1:18" ht="20.149999999999999" customHeight="1">
      <c r="A149" s="918" t="s">
        <v>704</v>
      </c>
      <c r="B149" s="919" t="s">
        <v>968</v>
      </c>
      <c r="C149" s="920" t="s">
        <v>705</v>
      </c>
      <c r="D149" s="208"/>
      <c r="E149" s="223"/>
      <c r="F149" s="224"/>
      <c r="G149" s="208"/>
      <c r="H149" s="208"/>
      <c r="I149" s="208"/>
      <c r="J149" s="208"/>
      <c r="K149" s="208"/>
      <c r="L149" s="208"/>
      <c r="M149" s="208"/>
      <c r="N149" s="208"/>
      <c r="O149" s="208"/>
      <c r="P149" s="915"/>
      <c r="Q149" s="181"/>
      <c r="R149" s="177"/>
    </row>
    <row r="150" spans="1:18">
      <c r="A150" s="918"/>
      <c r="B150" s="919"/>
      <c r="C150" s="920"/>
      <c r="D150" s="196"/>
      <c r="E150" s="221">
        <v>45708</v>
      </c>
      <c r="F150" s="221"/>
      <c r="G150" s="196"/>
      <c r="H150" s="196"/>
      <c r="I150" s="196"/>
      <c r="J150" s="196"/>
      <c r="K150" s="196"/>
      <c r="L150" s="196"/>
      <c r="M150" s="196"/>
      <c r="N150" s="196"/>
      <c r="O150" s="196"/>
      <c r="P150" s="916"/>
      <c r="Q150" s="181"/>
      <c r="R150" s="177"/>
    </row>
    <row r="151" spans="1:18" ht="13.9" customHeight="1">
      <c r="A151" s="918"/>
      <c r="B151" s="919"/>
      <c r="C151" s="920"/>
      <c r="D151" s="213"/>
      <c r="E151" s="196">
        <v>0.70833333333333337</v>
      </c>
      <c r="F151" s="196"/>
      <c r="G151" s="213"/>
      <c r="H151" s="213"/>
      <c r="I151" s="213"/>
      <c r="J151" s="213"/>
      <c r="K151" s="213"/>
      <c r="L151" s="213"/>
      <c r="M151" s="213"/>
      <c r="N151" s="213"/>
      <c r="O151" s="213"/>
      <c r="P151" s="916"/>
      <c r="Q151" s="181"/>
      <c r="R151" s="177"/>
    </row>
    <row r="152" spans="1:18">
      <c r="A152" s="918"/>
      <c r="B152" s="919"/>
      <c r="C152" s="920"/>
      <c r="D152" s="225"/>
      <c r="E152" s="213" t="s">
        <v>674</v>
      </c>
      <c r="F152" s="213"/>
      <c r="G152" s="225"/>
      <c r="H152" s="225"/>
      <c r="I152" s="225"/>
      <c r="J152" s="225"/>
      <c r="K152" s="225"/>
      <c r="L152" s="225"/>
      <c r="M152" s="225"/>
      <c r="N152" s="225"/>
      <c r="O152" s="225"/>
      <c r="P152" s="916"/>
    </row>
    <row r="153" spans="1:18" ht="21.65" customHeight="1">
      <c r="A153" s="918"/>
      <c r="B153" s="919"/>
      <c r="C153" s="920"/>
      <c r="D153" s="211"/>
      <c r="E153" s="211"/>
      <c r="F153" s="211"/>
      <c r="G153" s="211"/>
      <c r="H153" s="211"/>
      <c r="I153" s="211"/>
      <c r="J153" s="211"/>
      <c r="K153" s="211"/>
      <c r="L153" s="211"/>
      <c r="M153" s="211"/>
      <c r="N153" s="211"/>
      <c r="O153" s="211"/>
      <c r="P153" s="917"/>
    </row>
    <row r="154" spans="1:18" ht="20.149999999999999" customHeight="1">
      <c r="A154" s="862" t="s">
        <v>706</v>
      </c>
      <c r="B154" s="865" t="s">
        <v>707</v>
      </c>
      <c r="C154" s="857" t="s">
        <v>648</v>
      </c>
      <c r="D154" s="221"/>
      <c r="E154" s="177"/>
      <c r="F154" s="221"/>
      <c r="G154" s="236">
        <v>45767</v>
      </c>
      <c r="H154" s="177"/>
      <c r="I154" s="221"/>
      <c r="J154" s="221"/>
      <c r="K154" s="177"/>
      <c r="L154" s="221"/>
      <c r="M154" s="221"/>
      <c r="N154" s="177"/>
      <c r="O154" s="221"/>
      <c r="P154" s="199"/>
      <c r="Q154" s="181"/>
      <c r="R154" s="177"/>
    </row>
    <row r="155" spans="1:18" ht="20.149999999999999" customHeight="1">
      <c r="A155" s="863"/>
      <c r="B155" s="866"/>
      <c r="C155" s="858"/>
      <c r="D155" s="196"/>
      <c r="E155" s="177"/>
      <c r="F155" s="196"/>
      <c r="G155" s="237">
        <v>0.70833333333333337</v>
      </c>
      <c r="H155" s="177"/>
      <c r="I155" s="196"/>
      <c r="J155" s="196"/>
      <c r="K155" s="177"/>
      <c r="L155" s="196"/>
      <c r="M155" s="196"/>
      <c r="N155" s="177"/>
      <c r="O155" s="196"/>
      <c r="P155" s="233"/>
      <c r="Q155" s="181"/>
      <c r="R155" s="177"/>
    </row>
    <row r="156" spans="1:18" ht="20.149999999999999" customHeight="1">
      <c r="A156" s="864"/>
      <c r="B156" s="867"/>
      <c r="C156" s="859"/>
      <c r="D156" s="197"/>
      <c r="E156" s="206"/>
      <c r="F156" s="197"/>
      <c r="G156" s="238" t="s">
        <v>1068</v>
      </c>
      <c r="H156" s="206"/>
      <c r="I156" s="197"/>
      <c r="J156" s="197"/>
      <c r="K156" s="206"/>
      <c r="L156" s="197"/>
      <c r="M156" s="197"/>
      <c r="N156" s="206"/>
      <c r="O156" s="209"/>
      <c r="P156" s="200"/>
      <c r="Q156" s="181"/>
      <c r="R156" s="177"/>
    </row>
    <row r="157" spans="1:18" ht="20.149999999999999" customHeight="1">
      <c r="A157" s="862" t="s">
        <v>708</v>
      </c>
      <c r="B157" s="865" t="s">
        <v>709</v>
      </c>
      <c r="C157" s="857" t="s">
        <v>648</v>
      </c>
      <c r="D157" s="221"/>
      <c r="E157" s="236">
        <v>45713</v>
      </c>
      <c r="F157" s="205"/>
      <c r="G157" s="221"/>
      <c r="H157" s="177"/>
      <c r="I157" s="221"/>
      <c r="J157" s="221"/>
      <c r="K157" s="177"/>
      <c r="L157" s="221"/>
      <c r="M157" s="221"/>
      <c r="N157" s="177"/>
      <c r="O157" s="221"/>
      <c r="P157" s="199"/>
      <c r="Q157" s="181"/>
      <c r="R157" s="177"/>
    </row>
    <row r="158" spans="1:18" ht="20.149999999999999" customHeight="1">
      <c r="A158" s="863"/>
      <c r="B158" s="866"/>
      <c r="C158" s="858"/>
      <c r="D158" s="196"/>
      <c r="E158" s="237">
        <v>0.70833333333333337</v>
      </c>
      <c r="F158" s="196"/>
      <c r="G158" s="196"/>
      <c r="H158" s="177"/>
      <c r="I158" s="196"/>
      <c r="J158" s="196"/>
      <c r="K158" s="177"/>
      <c r="L158" s="196"/>
      <c r="M158" s="196"/>
      <c r="N158" s="177"/>
      <c r="O158" s="196"/>
      <c r="P158" s="233"/>
      <c r="Q158" s="181"/>
      <c r="R158" s="177"/>
    </row>
    <row r="159" spans="1:18" ht="20.149999999999999" customHeight="1">
      <c r="A159" s="864"/>
      <c r="B159" s="867"/>
      <c r="C159" s="859"/>
      <c r="D159" s="197"/>
      <c r="E159" s="238" t="s">
        <v>1068</v>
      </c>
      <c r="F159" s="197"/>
      <c r="G159" s="197"/>
      <c r="H159" s="206"/>
      <c r="I159" s="197"/>
      <c r="J159" s="197"/>
      <c r="K159" s="206"/>
      <c r="L159" s="197"/>
      <c r="M159" s="197"/>
      <c r="N159" s="206"/>
      <c r="O159" s="209"/>
      <c r="P159" s="200"/>
      <c r="Q159" s="181"/>
      <c r="R159" s="177"/>
    </row>
    <row r="160" spans="1:18" ht="20.149999999999999" customHeight="1">
      <c r="A160" s="862" t="s">
        <v>710</v>
      </c>
      <c r="B160" s="865" t="s">
        <v>711</v>
      </c>
      <c r="C160" s="857" t="s">
        <v>648</v>
      </c>
      <c r="D160" s="221"/>
      <c r="E160" s="205"/>
      <c r="F160" s="205">
        <v>45721</v>
      </c>
      <c r="G160" s="221"/>
      <c r="H160" s="177"/>
      <c r="I160" s="221"/>
      <c r="J160" s="221"/>
      <c r="K160" s="177"/>
      <c r="L160" s="221"/>
      <c r="M160" s="221"/>
      <c r="N160" s="177"/>
      <c r="O160" s="221"/>
      <c r="P160" s="199"/>
      <c r="Q160" s="181"/>
      <c r="R160" s="177"/>
    </row>
    <row r="161" spans="1:18" ht="20.149999999999999" customHeight="1">
      <c r="A161" s="863"/>
      <c r="B161" s="866"/>
      <c r="C161" s="858"/>
      <c r="D161" s="196"/>
      <c r="E161" s="196"/>
      <c r="F161" s="196">
        <v>0.70833333333333337</v>
      </c>
      <c r="G161" s="196"/>
      <c r="H161" s="177"/>
      <c r="I161" s="196"/>
      <c r="J161" s="196"/>
      <c r="K161" s="177"/>
      <c r="L161" s="196"/>
      <c r="M161" s="196"/>
      <c r="N161" s="177"/>
      <c r="O161" s="196"/>
      <c r="P161" s="233"/>
      <c r="Q161" s="181"/>
      <c r="R161" s="177"/>
    </row>
    <row r="162" spans="1:18" ht="20.149999999999999" customHeight="1">
      <c r="A162" s="864"/>
      <c r="B162" s="867"/>
      <c r="C162" s="859"/>
      <c r="D162" s="197"/>
      <c r="E162" s="197"/>
      <c r="F162" s="197" t="s">
        <v>1063</v>
      </c>
      <c r="G162" s="197"/>
      <c r="H162" s="206"/>
      <c r="I162" s="197"/>
      <c r="J162" s="197"/>
      <c r="K162" s="206"/>
      <c r="L162" s="197"/>
      <c r="M162" s="197"/>
      <c r="N162" s="206"/>
      <c r="O162" s="209"/>
      <c r="P162" s="200"/>
      <c r="Q162" s="181"/>
      <c r="R162" s="177"/>
    </row>
    <row r="163" spans="1:18" ht="20.149999999999999" customHeight="1">
      <c r="A163" s="862" t="s">
        <v>710</v>
      </c>
      <c r="B163" s="865" t="s">
        <v>712</v>
      </c>
      <c r="C163" s="857" t="s">
        <v>648</v>
      </c>
      <c r="D163" s="221"/>
      <c r="E163" s="205"/>
      <c r="F163" s="205">
        <v>45721</v>
      </c>
      <c r="G163" s="221"/>
      <c r="H163" s="177"/>
      <c r="I163" s="221"/>
      <c r="J163" s="221"/>
      <c r="K163" s="177"/>
      <c r="L163" s="221"/>
      <c r="M163" s="221"/>
      <c r="N163" s="177"/>
      <c r="O163" s="221"/>
      <c r="P163" s="199"/>
      <c r="Q163" s="181"/>
      <c r="R163" s="177"/>
    </row>
    <row r="164" spans="1:18" ht="20.149999999999999" customHeight="1">
      <c r="A164" s="863"/>
      <c r="B164" s="866"/>
      <c r="C164" s="858"/>
      <c r="D164" s="196"/>
      <c r="E164" s="196"/>
      <c r="F164" s="196">
        <v>0.70833333333333337</v>
      </c>
      <c r="G164" s="196"/>
      <c r="H164" s="177"/>
      <c r="I164" s="196"/>
      <c r="J164" s="196"/>
      <c r="K164" s="177"/>
      <c r="L164" s="196"/>
      <c r="M164" s="196"/>
      <c r="N164" s="177"/>
      <c r="O164" s="196"/>
      <c r="P164" s="233"/>
      <c r="Q164" s="181"/>
      <c r="R164" s="177"/>
    </row>
    <row r="165" spans="1:18" ht="20.149999999999999" customHeight="1">
      <c r="A165" s="864"/>
      <c r="B165" s="867"/>
      <c r="C165" s="859"/>
      <c r="D165" s="197"/>
      <c r="E165" s="197"/>
      <c r="F165" s="197" t="s">
        <v>1063</v>
      </c>
      <c r="G165" s="197"/>
      <c r="H165" s="206"/>
      <c r="I165" s="197"/>
      <c r="J165" s="197"/>
      <c r="K165" s="206"/>
      <c r="L165" s="197"/>
      <c r="M165" s="197"/>
      <c r="N165" s="206"/>
      <c r="O165" s="209"/>
      <c r="P165" s="200"/>
      <c r="Q165" s="181"/>
      <c r="R165" s="177"/>
    </row>
    <row r="317" spans="5:5" ht="102">
      <c r="E317" s="181" t="s">
        <v>713</v>
      </c>
    </row>
  </sheetData>
  <sheetProtection selectLockedCells="1" selectUnlockedCells="1"/>
  <mergeCells count="191">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s>
  <phoneticPr fontId="5" type="noConversion"/>
  <hyperlinks>
    <hyperlink ref="B11:B13" location="公庫收支!A1" display="公庫收支"/>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98:B100" location="辦理調解業務概況!A1" display="辦理調解業務概況"/>
    <hyperlink ref="B101:B103" location="調解委員會組織概況!A1" display="調解委員會組織概況"/>
    <hyperlink ref="B104:B106" location="辦理調解方式概況!A1" display="辦理調解方式概況"/>
    <hyperlink ref="B74:B76" location="推行社區發展工作概況!A1" display="推行社區發展工作概況"/>
    <hyperlink ref="B119:B121" location="公墓設施使用概況!A1" display="公墓設施使用概況"/>
    <hyperlink ref="B122:B124" location="'骨灰(骸)存放設施使用概況'!A1" display="骨灰(骸)存放設施使用概況"/>
    <hyperlink ref="B125:B127" location="殯葬管理業務概況!A1" display="殯葬管理業務概況"/>
    <hyperlink ref="B128:B130" location="殯儀館設施概況!A1" display="殯儀館設施概況"/>
    <hyperlink ref="B131:B133" location="火化場設施概況!A1" display="火化場設施概況"/>
    <hyperlink ref="B92:B94" location="環境保護決算概況!A1" display="環境保護決算概況"/>
    <hyperlink ref="B86:B88" location="'垃圾處理場(廠)數(114年新增)'!A1" display="垃圾處理場(廠)數"/>
    <hyperlink ref="B29:B31" location="'路外停車位概況(114年第1季起)'!A1" display="路外停車位概況"/>
    <hyperlink ref="B44:B46" location="'路外停車位概況－身心障礙者專用停車位(114年第1季起)'!A1" display="路外停車位概況－身心障礙者專用停車位"/>
    <hyperlink ref="B59:B61" location="'路外停車位概況－電動汽車充電專用停車位(114年第1季起)'!A1" display="路外停車位概況－電動汽車充電專用停車位"/>
    <hyperlink ref="B137:B139" location="農路改善及維護工程!A1" display="農路改善及維護工程"/>
    <hyperlink ref="B140:B142" location="都市計畫區域內公共工程實施數量!A1" display="都市計畫區域內公共工程實施數量"/>
    <hyperlink ref="B143:B145" location="都市計畫公共設施用地已取得面積!A1" display="農路改善及維護工程"/>
    <hyperlink ref="B146:B148" location="都市計畫公共設施用地已闢建面積!A1" display="農路改善及維護工程"/>
    <hyperlink ref="B149:B151" location="都市計畫區域內現有已開闢道路長度及面積暨橋梁座數、自行車道長度!A1" display="農路改善及維護工程"/>
    <hyperlink ref="B107:B109" location="宗教財團法人概況!A1" display="宗教財團法人概況"/>
    <hyperlink ref="B110:B112" location="寺廟登記概況!A1" display="寺廟登記概況"/>
    <hyperlink ref="B113:B115" location="'教會（堂）概況'!A1" display="宗教財團法人概況"/>
    <hyperlink ref="B116:B118" location="宗教團體興辦公益慈善及社會教化事業概況!A1" display="宗教團體興辦公益慈善及社會教化事業概況"/>
    <hyperlink ref="B154:B156" location="農耕土地面積!A1" display="農耕土地面積"/>
    <hyperlink ref="B160:B162" location="漁業從業人數!A1" display="漁業從業人數"/>
    <hyperlink ref="B157:B159" location="天然災害水土保持設施損失情形!A1" display="天然災害水土保持設施損失情形"/>
    <hyperlink ref="B163:B165" location="漁戶數及漁戶人口數!A1" display="漁戶數及漁戶人口數"/>
    <hyperlink ref="B134:B136" location="公共造產成果概況!A1" display="公共造產成果概況"/>
    <hyperlink ref="B95:B97" location="治山防災整體治理工程!A1" display="治山防災整體治理工程"/>
    <hyperlink ref="B83:B85" location="'垃圾回收清除車輛數(114年新增)'!A1" display="垃圾回收清除車輛數"/>
    <hyperlink ref="B14" location="'資源回收成果統計(至113年12月)'!A1" display="資源回收成果統計"/>
    <hyperlink ref="B21" location="'一般垃圾及廚餘清理狀況(至113年12月)'!A1" display="113年12月"/>
    <hyperlink ref="B22" location="'一般垃圾及廚餘清理狀況(114年1月起)'!A1" display="114年1月-"/>
    <hyperlink ref="B23:B25" location="'停車位概況-都市計畫區內路外(至113年第4季)'!A1" display="停車位概況－都市計畫區內路外"/>
    <hyperlink ref="B26:B28" location="'停車位概況-都市計畫區外路外(至113年第4季)'!A1" display="停車位概況-都市計畫區外路外"/>
    <hyperlink ref="B35" location="'路邊停車位概況(114年第1季起)'!A1" display="路邊停車位概況"/>
    <hyperlink ref="B38:B40" location="'停車位概況-區內路外身心障礙者專用停車位(至113年第4季)'!A1" display="停車位概況-區內路外身心障礙者專用停車位"/>
    <hyperlink ref="B41:B43" location="'停車位概況-區外路外身心障礙者專用停車位(至113年第4季)'!A1" display="停車位概況-區外路外身心障礙者專用停車位"/>
    <hyperlink ref="B50" location="'路邊停車位概況－身心障礙者專用停車位(114年第1季起)'!A1" display="路邊停車位概況－身心障礙者專用停車位"/>
    <hyperlink ref="B53:B55" location="'停車位概況-區內路外電動車專用停車位(至113年第4季)'!A1" display="停車位概況-區內路外電動車專用停車位"/>
    <hyperlink ref="B56:B58" location="'停車位概況-區外路外電動車專用停車位(至113年第4季)'!A1" display="停車位概況-區外路外電動車專用停車位"/>
    <hyperlink ref="B65" location="'路邊停車位概況－電動汽車充電專用停車位(114年第1季起)'!A1" display="路邊停車位概況－電動汽車充電專用停車位"/>
    <hyperlink ref="B68:B70" location="'孕婦及育有六歲以下兒童者停車位概況(114年第1季起)'!A1" display="孕婦及育有六歲以下兒童者停車位概況"/>
    <hyperlink ref="B80:B82" location="'垃圾處理場(廠)及垃圾回收清除車輛統計'!A1" display="垃圾處理場(廠)及垃圾回收清除車輛統計"/>
    <hyperlink ref="B89:B91" location="環境保護預算概況!A1" display="環境保護預算概況"/>
    <hyperlink ref="B78" location="'環保人員概況(至113年下半年)'!A1" display="113年下半年"/>
    <hyperlink ref="B79" location="'環保人員概況(114年上半年起)'!A1" display="114年上半年"/>
    <hyperlink ref="B17" location="'資源回收量(114年1月起)'!A1" display="資源回收量"/>
    <hyperlink ref="B32" location="'停車位概況-路邊停車位(至113年第4季)'!A1" display="停車位概況-路邊停車位"/>
    <hyperlink ref="B47" location="'停車位概況-路邊身心障礙者專用停車位(至113年第4季)'!A1" display="停車位概況-路邊身心障礙者專用停車位"/>
    <hyperlink ref="B62" location="'停車位概況-路邊電動車專用停車位(至113年第4季)'!A1" display="停車位概況-路邊電動車專用停車位"/>
    <hyperlink ref="B72" location="'獨居老人服務概況(至113年第4季)'!A1" display="113年第4季"/>
    <hyperlink ref="B73" location="'獨居老人服務概況(114年第1季起)'!A1" display="114年第1季-第3季"/>
    <hyperlink ref="D16" location="'113年12月資源回收成果統計'!A1" display="(113年12月)"/>
    <hyperlink ref="D22" location="'113年12月一般垃圾及廚餘清理狀況'!A1" display="(113年12月)"/>
    <hyperlink ref="D25" location="'113年第四季停車位概況-都市計畫區內路外'!A1" display="(113年第四季)"/>
    <hyperlink ref="D28" location="'113年第四季停車位概況－都市計畫區外路外'!A1" display="(113年第四季)"/>
    <hyperlink ref="D34" location="'113年第4季停車位概況－路邊停車位'!A1" display="(113年第四季)"/>
    <hyperlink ref="D40" location="'113年第四季停車位概況-區內路外身心障礙者專用停車位'!A1" display="(113年第四季)"/>
    <hyperlink ref="D43" location="'113年第四季停車位概況-區外路外身心障礙者專用停車位'!A1" display="(113年第四季)"/>
    <hyperlink ref="D49" location="'113年第四季停車位概況-路邊身心障礙者專用停車位'!A1" display="(113年第四季)"/>
    <hyperlink ref="D55" location="'113年第四季停車位概況-區內路外電動車專用停車位'!A1" display="(113年第四季)"/>
    <hyperlink ref="D58" location="'113年第四季停車位概況-區外路外電動車專用停車位   '!A1" display="(113年第四季)"/>
    <hyperlink ref="D64" location="'113年第四季停車位概況-路邊電動車專用停車位'!A1" display="(113年第四季)"/>
    <hyperlink ref="E13" location="'114年1月公庫收支月報 '!A1" display="'114年1月公庫收支月報 '!A1"/>
    <hyperlink ref="E22" location="'114年1月一般垃圾及廚餘清理狀況空表'!A1" display="(114年1月)"/>
    <hyperlink ref="E73" location="'113年獨居老人人數及服務概況(第四季)'!A1" display="(113年第四季)"/>
    <hyperlink ref="E79" location="'113年下半年環保人員概況'!A1" display="(113年下半年度)"/>
    <hyperlink ref="E82" location="'113年12月垃圾處理場(廠)及垃圾回收清除車輛統計'!A1" display="(113年下半年度)"/>
    <hyperlink ref="E97" location="'113年治山防災整體治理工程'!A1" display="(113年)"/>
    <hyperlink ref="E100" location="'113年調解業務概況'!A1" display="(113年)"/>
    <hyperlink ref="E103" location="'113年調解委員會組織概況'!A1" display="(113年)"/>
    <hyperlink ref="E106" location="'113年調解方式概況'!A1" display="(113年)"/>
    <hyperlink ref="E19" location="'114年1月資源回收量'!A1" display="(114年1月)"/>
    <hyperlink ref="F13" location="'114年2月公庫收支月報 '!A1" display="(114年2月)"/>
    <hyperlink ref="F19" location="'114年2月資源回收量'!A1" display="(114年2月)"/>
    <hyperlink ref="F22" location="'114年2月一般垃圾及廚餘清理狀況空表'!A1" display="(114年2月)"/>
    <hyperlink ref="F76" location="'113年推行社區發展工作概況'!A1" display="(113年)"/>
    <hyperlink ref="F91" location="'114年環境保護預算'!A1" display="(114年)"/>
    <hyperlink ref="F121" location="'113年公墓設施概況'!A1" display="(113年)"/>
    <hyperlink ref="F124" location="'113年池上鄉骨灰(骸)存放設施概況 '!A1" display="(113年)"/>
    <hyperlink ref="F127" location="'113年池上鄉殯葬管理業務概況'!A1" display="(113年)"/>
    <hyperlink ref="F130" location="'113年池上鄉殯儀館設施概況'!A1" display="(113年)"/>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801</v>
      </c>
      <c r="B1" s="163" t="s">
        <v>802</v>
      </c>
    </row>
    <row r="2" spans="1:2" ht="19.5">
      <c r="A2" s="151" t="s">
        <v>803</v>
      </c>
    </row>
    <row r="3" spans="1:2" ht="19.5">
      <c r="A3" s="151" t="s">
        <v>804</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723</v>
      </c>
    </row>
    <row r="13" spans="1:2" ht="19.5">
      <c r="A13" s="152" t="s">
        <v>805</v>
      </c>
    </row>
    <row r="14" spans="1:2" ht="55.5">
      <c r="A14" s="147" t="s">
        <v>806</v>
      </c>
    </row>
    <row r="15" spans="1:2" ht="19.5">
      <c r="A15" s="153" t="s">
        <v>807</v>
      </c>
    </row>
    <row r="16" spans="1:2" ht="19.5">
      <c r="A16" s="143" t="s">
        <v>5</v>
      </c>
    </row>
    <row r="17" spans="1:1" ht="39">
      <c r="A17" s="153" t="s">
        <v>808</v>
      </c>
    </row>
    <row r="18" spans="1:1" ht="39">
      <c r="A18" s="153" t="s">
        <v>809</v>
      </c>
    </row>
    <row r="19" spans="1:1" ht="39">
      <c r="A19" s="153" t="s">
        <v>810</v>
      </c>
    </row>
    <row r="20" spans="1:1" ht="19.5">
      <c r="A20" s="153" t="s">
        <v>811</v>
      </c>
    </row>
    <row r="21" spans="1:1" ht="19.5">
      <c r="A21" s="175" t="s">
        <v>812</v>
      </c>
    </row>
    <row r="22" spans="1:1" ht="19.5">
      <c r="A22" s="175" t="s">
        <v>813</v>
      </c>
    </row>
    <row r="23" spans="1:1" ht="19.5">
      <c r="A23" s="175" t="s">
        <v>814</v>
      </c>
    </row>
    <row r="24" spans="1:1" ht="19.5">
      <c r="A24" s="175" t="s">
        <v>815</v>
      </c>
    </row>
    <row r="25" spans="1:1" ht="19.5">
      <c r="A25" s="175" t="s">
        <v>966</v>
      </c>
    </row>
    <row r="26" spans="1:1" ht="19.5">
      <c r="A26" s="175" t="s">
        <v>7</v>
      </c>
    </row>
    <row r="27" spans="1:1" ht="19.5">
      <c r="A27" s="29" t="s">
        <v>8</v>
      </c>
    </row>
    <row r="28" spans="1:1" ht="39">
      <c r="A28" s="175" t="s">
        <v>816</v>
      </c>
    </row>
    <row r="29" spans="1:1" ht="39">
      <c r="A29" s="175" t="s">
        <v>817</v>
      </c>
    </row>
    <row r="30" spans="1:1" ht="19.5">
      <c r="A30" s="29" t="s">
        <v>9</v>
      </c>
    </row>
    <row r="31" spans="1:1" ht="39">
      <c r="A31" s="175" t="s">
        <v>818</v>
      </c>
    </row>
    <row r="32" spans="1:1" ht="19.5">
      <c r="A32" s="175" t="s">
        <v>797</v>
      </c>
    </row>
    <row r="33" spans="1:1" ht="39">
      <c r="A33" s="154" t="s">
        <v>798</v>
      </c>
    </row>
    <row r="34" spans="1:1" ht="20"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B1" sqref="B1"/>
    </sheetView>
  </sheetViews>
  <sheetFormatPr defaultRowHeight="17"/>
  <cols>
    <col min="1" max="1" width="93.6328125" customWidth="1"/>
  </cols>
  <sheetData>
    <row r="1" spans="1:2" ht="19.5">
      <c r="A1" s="12" t="s">
        <v>503</v>
      </c>
      <c r="B1" s="1" t="s">
        <v>13</v>
      </c>
    </row>
    <row r="2" spans="1:2" ht="19.5">
      <c r="A2" s="13" t="s">
        <v>243</v>
      </c>
    </row>
    <row r="3" spans="1:2" ht="19.5">
      <c r="A3" s="13" t="s">
        <v>504</v>
      </c>
    </row>
    <row r="4" spans="1:2" ht="19.5">
      <c r="A4" s="14" t="s">
        <v>1</v>
      </c>
    </row>
    <row r="5" spans="1:2" ht="19.5">
      <c r="A5" s="31" t="s">
        <v>256</v>
      </c>
    </row>
    <row r="6" spans="1:2" ht="19.5">
      <c r="A6" s="31" t="s">
        <v>267</v>
      </c>
    </row>
    <row r="7" spans="1:2" ht="19.5">
      <c r="A7" s="32" t="s">
        <v>259</v>
      </c>
    </row>
    <row r="8" spans="1:2" ht="19.5">
      <c r="A8" s="32" t="s">
        <v>261</v>
      </c>
    </row>
    <row r="9" spans="1:2" ht="19.5">
      <c r="A9" s="32" t="s">
        <v>263</v>
      </c>
    </row>
    <row r="10" spans="1:2" ht="19.5">
      <c r="A10" s="30" t="s">
        <v>2</v>
      </c>
    </row>
    <row r="11" spans="1:2" ht="19.5">
      <c r="A11" s="31" t="s">
        <v>268</v>
      </c>
    </row>
    <row r="12" spans="1:2" ht="78">
      <c r="A12" s="153" t="s">
        <v>471</v>
      </c>
    </row>
    <row r="13" spans="1:2" ht="19.5">
      <c r="A13" s="14" t="s">
        <v>269</v>
      </c>
    </row>
    <row r="14" spans="1:2" ht="74">
      <c r="A14" s="18" t="s">
        <v>497</v>
      </c>
    </row>
    <row r="15" spans="1:2" ht="19.5">
      <c r="A15" s="10" t="s">
        <v>141</v>
      </c>
    </row>
    <row r="16" spans="1:2" ht="19.5">
      <c r="A16" s="9" t="s">
        <v>5</v>
      </c>
    </row>
    <row r="17" spans="1:1" ht="19.5">
      <c r="A17" s="10" t="s">
        <v>499</v>
      </c>
    </row>
    <row r="18" spans="1:1" ht="19.5">
      <c r="A18" s="10" t="s">
        <v>500</v>
      </c>
    </row>
    <row r="19" spans="1:1" ht="19.5">
      <c r="A19" s="10" t="s">
        <v>501</v>
      </c>
    </row>
    <row r="20" spans="1:1" ht="19.5">
      <c r="A20" s="175" t="s">
        <v>495</v>
      </c>
    </row>
    <row r="21" spans="1:1" ht="58.5">
      <c r="A21" s="175" t="s">
        <v>498</v>
      </c>
    </row>
    <row r="22" spans="1:1" ht="19.5">
      <c r="A22" s="175" t="s">
        <v>94</v>
      </c>
    </row>
    <row r="23" spans="1:1" ht="19.5">
      <c r="A23" s="175" t="s">
        <v>966</v>
      </c>
    </row>
    <row r="24" spans="1:1" ht="19.5">
      <c r="A24" s="175" t="s">
        <v>7</v>
      </c>
    </row>
    <row r="25" spans="1:1" ht="19.5">
      <c r="A25" s="29" t="s">
        <v>8</v>
      </c>
    </row>
    <row r="26" spans="1:1" ht="39">
      <c r="A26" s="175" t="s">
        <v>482</v>
      </c>
    </row>
    <row r="27" spans="1:1" ht="39">
      <c r="A27" s="175" t="s">
        <v>493</v>
      </c>
    </row>
    <row r="28" spans="1:1" ht="19.5">
      <c r="A28" s="29" t="s">
        <v>9</v>
      </c>
    </row>
    <row r="29" spans="1:1" ht="39">
      <c r="A29" s="175" t="s">
        <v>502</v>
      </c>
    </row>
    <row r="30" spans="1:1" ht="19.5">
      <c r="A30" s="175" t="s">
        <v>26</v>
      </c>
    </row>
    <row r="31" spans="1:1" ht="39">
      <c r="A31" s="15" t="s">
        <v>12</v>
      </c>
    </row>
    <row r="32" spans="1:1" ht="20"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6"/>
  <sheetViews>
    <sheetView workbookViewId="0"/>
  </sheetViews>
  <sheetFormatPr defaultColWidth="9" defaultRowHeight="17"/>
  <cols>
    <col min="1" max="1" width="93.6328125" style="150" customWidth="1"/>
    <col min="2" max="16384" width="9" style="150"/>
  </cols>
  <sheetData>
    <row r="1" spans="1:2" ht="19.5">
      <c r="A1" s="156" t="s">
        <v>860</v>
      </c>
      <c r="B1" s="163" t="s">
        <v>13</v>
      </c>
    </row>
    <row r="2" spans="1:2" ht="19.5">
      <c r="A2" s="151" t="s">
        <v>243</v>
      </c>
    </row>
    <row r="3" spans="1:2" ht="19.5">
      <c r="A3" s="151" t="s">
        <v>861</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27" t="s">
        <v>862</v>
      </c>
    </row>
    <row r="15" spans="1:2" ht="19.5">
      <c r="A15" s="153" t="s">
        <v>863</v>
      </c>
    </row>
    <row r="16" spans="1:2" ht="19.5">
      <c r="A16" s="143" t="s">
        <v>5</v>
      </c>
    </row>
    <row r="17" spans="1:1" ht="39">
      <c r="A17" s="153" t="s">
        <v>864</v>
      </c>
    </row>
    <row r="18" spans="1:1" ht="39">
      <c r="A18" s="153" t="s">
        <v>865</v>
      </c>
    </row>
    <row r="19" spans="1:1" ht="19.5">
      <c r="A19" s="153" t="s">
        <v>866</v>
      </c>
    </row>
    <row r="20" spans="1:1" ht="19.5">
      <c r="A20" s="153" t="s">
        <v>867</v>
      </c>
    </row>
    <row r="21" spans="1:1" ht="19.5">
      <c r="A21" s="153" t="s">
        <v>868</v>
      </c>
    </row>
    <row r="22" spans="1:1" ht="19.5">
      <c r="A22" s="153" t="s">
        <v>869</v>
      </c>
    </row>
    <row r="23" spans="1:1" ht="19.5">
      <c r="A23" s="153" t="s">
        <v>870</v>
      </c>
    </row>
    <row r="24" spans="1:1" ht="19.5">
      <c r="A24" s="153" t="s">
        <v>871</v>
      </c>
    </row>
    <row r="25" spans="1:1" ht="19.5">
      <c r="A25" s="175" t="s">
        <v>872</v>
      </c>
    </row>
    <row r="26" spans="1:1" ht="19.5">
      <c r="A26" s="175" t="s">
        <v>873</v>
      </c>
    </row>
    <row r="27" spans="1:1" ht="19.5">
      <c r="A27" s="175" t="s">
        <v>966</v>
      </c>
    </row>
    <row r="28" spans="1:1" ht="19.5">
      <c r="A28" s="175" t="s">
        <v>7</v>
      </c>
    </row>
    <row r="29" spans="1:1" ht="19.5">
      <c r="A29" s="29" t="s">
        <v>8</v>
      </c>
    </row>
    <row r="30" spans="1:1" ht="39">
      <c r="A30" s="175" t="s">
        <v>874</v>
      </c>
    </row>
    <row r="31" spans="1:1" ht="39">
      <c r="A31" s="175" t="s">
        <v>875</v>
      </c>
    </row>
    <row r="32" spans="1:1" ht="19.5">
      <c r="A32" s="29" t="s">
        <v>9</v>
      </c>
    </row>
    <row r="33" spans="1:1" ht="39">
      <c r="A33" s="175" t="s">
        <v>876</v>
      </c>
    </row>
    <row r="34" spans="1:1" ht="19.5">
      <c r="A34" s="153" t="s">
        <v>877</v>
      </c>
    </row>
    <row r="35" spans="1:1" ht="39">
      <c r="A35" s="154" t="s">
        <v>878</v>
      </c>
    </row>
    <row r="36" spans="1:1" ht="20" thickBot="1">
      <c r="A3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3" workbookViewId="0">
      <selection activeCell="A32" sqref="A32"/>
    </sheetView>
  </sheetViews>
  <sheetFormatPr defaultColWidth="9" defaultRowHeight="17"/>
  <cols>
    <col min="1" max="1" width="93.6328125" style="150" customWidth="1"/>
    <col min="2" max="16384" width="9" style="150"/>
  </cols>
  <sheetData>
    <row r="1" spans="1:2" ht="19.5">
      <c r="A1" s="156" t="s">
        <v>879</v>
      </c>
      <c r="B1" s="163" t="s">
        <v>13</v>
      </c>
    </row>
    <row r="2" spans="1:2" ht="19.5">
      <c r="A2" s="151" t="s">
        <v>243</v>
      </c>
    </row>
    <row r="3" spans="1:2" ht="19.5">
      <c r="A3" s="151" t="s">
        <v>880</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47" t="s">
        <v>881</v>
      </c>
    </row>
    <row r="15" spans="1:2" ht="19.5">
      <c r="A15" s="153" t="s">
        <v>882</v>
      </c>
    </row>
    <row r="16" spans="1:2" ht="19.5">
      <c r="A16" s="143" t="s">
        <v>5</v>
      </c>
    </row>
    <row r="17" spans="1:1" ht="39">
      <c r="A17" s="153" t="s">
        <v>883</v>
      </c>
    </row>
    <row r="18" spans="1:1" ht="39">
      <c r="A18" s="153" t="s">
        <v>884</v>
      </c>
    </row>
    <row r="19" spans="1:1" ht="19.5">
      <c r="A19" s="153" t="s">
        <v>885</v>
      </c>
    </row>
    <row r="20" spans="1:1" ht="19.5">
      <c r="A20" s="153" t="s">
        <v>886</v>
      </c>
    </row>
    <row r="21" spans="1:1" ht="19.5">
      <c r="A21" s="153" t="s">
        <v>887</v>
      </c>
    </row>
    <row r="22" spans="1:1" ht="19.5">
      <c r="A22" s="153" t="s">
        <v>888</v>
      </c>
    </row>
    <row r="23" spans="1:1" ht="19.5">
      <c r="A23" s="175" t="s">
        <v>832</v>
      </c>
    </row>
    <row r="24" spans="1:1" ht="19.5">
      <c r="A24" s="175" t="s">
        <v>889</v>
      </c>
    </row>
    <row r="25" spans="1:1" ht="19.5">
      <c r="A25" s="175" t="s">
        <v>834</v>
      </c>
    </row>
    <row r="26" spans="1:1" ht="19.5">
      <c r="A26" s="175" t="s">
        <v>966</v>
      </c>
    </row>
    <row r="27" spans="1:1" ht="19.5">
      <c r="A27" s="175" t="s">
        <v>7</v>
      </c>
    </row>
    <row r="28" spans="1:1" ht="19.5">
      <c r="A28" s="29" t="s">
        <v>8</v>
      </c>
    </row>
    <row r="29" spans="1:1" ht="39">
      <c r="A29" s="175" t="s">
        <v>816</v>
      </c>
    </row>
    <row r="30" spans="1:1" ht="39">
      <c r="A30" s="175" t="s">
        <v>817</v>
      </c>
    </row>
    <row r="31" spans="1:1" ht="19.5">
      <c r="A31" s="29" t="s">
        <v>9</v>
      </c>
    </row>
    <row r="32" spans="1:1" ht="39">
      <c r="A32" s="175" t="s">
        <v>890</v>
      </c>
    </row>
    <row r="33" spans="1:1" ht="19.5">
      <c r="A33" s="175" t="s">
        <v>797</v>
      </c>
    </row>
    <row r="34" spans="1:1" ht="39">
      <c r="A34" s="27" t="s">
        <v>798</v>
      </c>
    </row>
    <row r="35" spans="1:1" ht="20" thickBot="1">
      <c r="A35" s="28" t="s">
        <v>10</v>
      </c>
    </row>
  </sheetData>
  <phoneticPr fontId="14" type="noConversion"/>
  <hyperlinks>
    <hyperlink ref="B1" location="預告統計資料發布時間表!A1" display="回發布時間表"/>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5"/>
  <sheetViews>
    <sheetView topLeftCell="A16" workbookViewId="0">
      <selection activeCell="A30" sqref="A30"/>
    </sheetView>
  </sheetViews>
  <sheetFormatPr defaultRowHeight="17"/>
  <cols>
    <col min="1" max="1" width="93.6328125" customWidth="1"/>
  </cols>
  <sheetData>
    <row r="1" spans="1:2" ht="39">
      <c r="A1" s="24" t="s">
        <v>506</v>
      </c>
      <c r="B1" s="1" t="s">
        <v>13</v>
      </c>
    </row>
    <row r="2" spans="1:2" ht="19.5">
      <c r="A2" s="13" t="s">
        <v>243</v>
      </c>
    </row>
    <row r="3" spans="1:2" ht="19.5">
      <c r="A3" s="13" t="s">
        <v>505</v>
      </c>
    </row>
    <row r="4" spans="1:2" ht="19.5">
      <c r="A4" s="14" t="s">
        <v>1</v>
      </c>
    </row>
    <row r="5" spans="1:2" ht="19.5">
      <c r="A5" s="34" t="s">
        <v>256</v>
      </c>
    </row>
    <row r="6" spans="1:2" ht="19.5">
      <c r="A6" s="34" t="s">
        <v>267</v>
      </c>
    </row>
    <row r="7" spans="1:2" ht="19.5">
      <c r="A7" s="35" t="s">
        <v>259</v>
      </c>
    </row>
    <row r="8" spans="1:2" ht="19.5">
      <c r="A8" s="35" t="s">
        <v>261</v>
      </c>
    </row>
    <row r="9" spans="1:2" ht="19.5">
      <c r="A9" s="35" t="s">
        <v>263</v>
      </c>
    </row>
    <row r="10" spans="1:2" ht="19.5">
      <c r="A10" s="33" t="s">
        <v>2</v>
      </c>
    </row>
    <row r="11" spans="1:2" ht="19.5">
      <c r="A11" s="34" t="s">
        <v>268</v>
      </c>
    </row>
    <row r="12" spans="1:2" ht="78">
      <c r="A12" s="153" t="s">
        <v>471</v>
      </c>
    </row>
    <row r="13" spans="1:2" ht="19.5">
      <c r="A13" s="14" t="s">
        <v>4</v>
      </c>
    </row>
    <row r="14" spans="1:2" ht="92.5">
      <c r="A14" s="127" t="s">
        <v>507</v>
      </c>
    </row>
    <row r="15" spans="1:2" ht="19.5">
      <c r="A15" s="10" t="s">
        <v>141</v>
      </c>
    </row>
    <row r="16" spans="1:2" ht="19.5">
      <c r="A16" s="9" t="s">
        <v>5</v>
      </c>
    </row>
    <row r="17" spans="1:1" ht="39">
      <c r="A17" s="10" t="s">
        <v>485</v>
      </c>
    </row>
    <row r="18" spans="1:1" ht="39">
      <c r="A18" s="10" t="s">
        <v>486</v>
      </c>
    </row>
    <row r="19" spans="1:1" ht="19.5">
      <c r="A19" s="10" t="s">
        <v>142</v>
      </c>
    </row>
    <row r="20" spans="1:1" ht="19.5">
      <c r="A20" s="10" t="s">
        <v>487</v>
      </c>
    </row>
    <row r="21" spans="1:1" ht="19.5">
      <c r="A21" s="10" t="s">
        <v>508</v>
      </c>
    </row>
    <row r="22" spans="1:1" ht="19.5">
      <c r="A22" s="10" t="s">
        <v>489</v>
      </c>
    </row>
    <row r="23" spans="1:1" ht="19.5">
      <c r="A23" s="10" t="s">
        <v>495</v>
      </c>
    </row>
    <row r="24" spans="1:1" ht="58.5">
      <c r="A24" s="175" t="s">
        <v>509</v>
      </c>
    </row>
    <row r="25" spans="1:1" ht="19.5">
      <c r="A25" s="175" t="s">
        <v>94</v>
      </c>
    </row>
    <row r="26" spans="1:1" ht="19.5">
      <c r="A26" s="175" t="s">
        <v>966</v>
      </c>
    </row>
    <row r="27" spans="1:1" ht="19.5">
      <c r="A27" s="175" t="s">
        <v>7</v>
      </c>
    </row>
    <row r="28" spans="1:1" ht="19.5">
      <c r="A28" s="29" t="s">
        <v>8</v>
      </c>
    </row>
    <row r="29" spans="1:1" ht="39">
      <c r="A29" s="175" t="s">
        <v>482</v>
      </c>
    </row>
    <row r="30" spans="1:1" ht="39">
      <c r="A30" s="175" t="s">
        <v>493</v>
      </c>
    </row>
    <row r="31" spans="1:1" ht="19.5">
      <c r="A31" s="29" t="s">
        <v>9</v>
      </c>
    </row>
    <row r="32" spans="1:1" ht="39">
      <c r="A32" s="175" t="s">
        <v>494</v>
      </c>
    </row>
    <row r="33" spans="1:1" ht="19.5">
      <c r="A33" s="10" t="s">
        <v>26</v>
      </c>
    </row>
    <row r="34" spans="1:1" ht="39">
      <c r="A34" s="15" t="s">
        <v>12</v>
      </c>
    </row>
    <row r="35" spans="1:1" ht="20" thickBot="1">
      <c r="A35"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9" sqref="A29"/>
    </sheetView>
  </sheetViews>
  <sheetFormatPr defaultColWidth="9" defaultRowHeight="17"/>
  <cols>
    <col min="1" max="1" width="93.6328125" style="150" customWidth="1"/>
    <col min="2" max="16384" width="9" style="150"/>
  </cols>
  <sheetData>
    <row r="1" spans="1:2" ht="19.5">
      <c r="A1" s="156" t="s">
        <v>891</v>
      </c>
      <c r="B1" s="163" t="s">
        <v>763</v>
      </c>
    </row>
    <row r="2" spans="1:2" ht="19.5">
      <c r="A2" s="151" t="s">
        <v>892</v>
      </c>
    </row>
    <row r="3" spans="1:2" ht="19.5">
      <c r="A3" s="151" t="s">
        <v>893</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772</v>
      </c>
    </row>
    <row r="13" spans="1:2" ht="19.5">
      <c r="A13" s="152" t="s">
        <v>4</v>
      </c>
    </row>
    <row r="14" spans="1:2" ht="74">
      <c r="A14" s="147" t="s">
        <v>894</v>
      </c>
    </row>
    <row r="15" spans="1:2" ht="19.5">
      <c r="A15" s="153" t="s">
        <v>895</v>
      </c>
    </row>
    <row r="16" spans="1:2" ht="19.5">
      <c r="A16" s="143" t="s">
        <v>5</v>
      </c>
    </row>
    <row r="17" spans="1:1" ht="39">
      <c r="A17" s="153" t="s">
        <v>896</v>
      </c>
    </row>
    <row r="18" spans="1:1" ht="39">
      <c r="A18" s="153" t="s">
        <v>897</v>
      </c>
    </row>
    <row r="19" spans="1:1" ht="39">
      <c r="A19" s="153" t="s">
        <v>898</v>
      </c>
    </row>
    <row r="20" spans="1:1" ht="19.5">
      <c r="A20" s="153" t="s">
        <v>899</v>
      </c>
    </row>
    <row r="21" spans="1:1" ht="19.5">
      <c r="A21" s="153" t="s">
        <v>900</v>
      </c>
    </row>
    <row r="22" spans="1:1" ht="19.5">
      <c r="A22" s="153" t="s">
        <v>901</v>
      </c>
    </row>
    <row r="23" spans="1:1" ht="39">
      <c r="A23" s="153" t="s">
        <v>902</v>
      </c>
    </row>
    <row r="24" spans="1:1" ht="19.5">
      <c r="A24" s="153" t="s">
        <v>903</v>
      </c>
    </row>
    <row r="25" spans="1:1" ht="19.5">
      <c r="A25" s="175" t="s">
        <v>966</v>
      </c>
    </row>
    <row r="26" spans="1:1" ht="19.5">
      <c r="A26" s="175" t="s">
        <v>7</v>
      </c>
    </row>
    <row r="27" spans="1:1" ht="19.5">
      <c r="A27" s="29" t="s">
        <v>8</v>
      </c>
    </row>
    <row r="28" spans="1:1" ht="39">
      <c r="A28" s="175" t="s">
        <v>904</v>
      </c>
    </row>
    <row r="29" spans="1:1" ht="39">
      <c r="A29" s="175" t="s">
        <v>905</v>
      </c>
    </row>
    <row r="30" spans="1:1" ht="19.5">
      <c r="A30" s="29" t="s">
        <v>9</v>
      </c>
    </row>
    <row r="31" spans="1:1" ht="39">
      <c r="A31" s="175" t="s">
        <v>906</v>
      </c>
    </row>
    <row r="32" spans="1:1" ht="19.5">
      <c r="A32" s="175" t="s">
        <v>907</v>
      </c>
    </row>
    <row r="33" spans="1:1" ht="39">
      <c r="A33" s="27" t="s">
        <v>908</v>
      </c>
    </row>
    <row r="34" spans="1:1" ht="20" thickBot="1">
      <c r="A34" s="28" t="s">
        <v>10</v>
      </c>
    </row>
  </sheetData>
  <phoneticPr fontId="14"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4" workbookViewId="0">
      <selection activeCell="A23" sqref="A23"/>
    </sheetView>
  </sheetViews>
  <sheetFormatPr defaultRowHeight="17"/>
  <cols>
    <col min="1" max="1" width="93.6328125" customWidth="1"/>
  </cols>
  <sheetData>
    <row r="1" spans="1:2" ht="39">
      <c r="A1" s="24" t="s">
        <v>510</v>
      </c>
      <c r="B1" s="1" t="s">
        <v>13</v>
      </c>
    </row>
    <row r="2" spans="1:2" ht="19.5">
      <c r="A2" s="13" t="s">
        <v>243</v>
      </c>
    </row>
    <row r="3" spans="1:2" ht="19.5">
      <c r="A3" s="13" t="s">
        <v>514</v>
      </c>
    </row>
    <row r="4" spans="1:2" ht="19.5">
      <c r="A4" s="14" t="s">
        <v>1</v>
      </c>
    </row>
    <row r="5" spans="1:2" ht="19.5">
      <c r="A5" s="37" t="s">
        <v>256</v>
      </c>
    </row>
    <row r="6" spans="1:2" ht="19.5">
      <c r="A6" s="37" t="s">
        <v>267</v>
      </c>
    </row>
    <row r="7" spans="1:2" ht="19.5">
      <c r="A7" s="38" t="s">
        <v>259</v>
      </c>
    </row>
    <row r="8" spans="1:2" ht="19.5">
      <c r="A8" s="38" t="s">
        <v>261</v>
      </c>
    </row>
    <row r="9" spans="1:2" ht="19.5">
      <c r="A9" s="38" t="s">
        <v>263</v>
      </c>
    </row>
    <row r="10" spans="1:2" ht="19.5">
      <c r="A10" s="36" t="s">
        <v>2</v>
      </c>
    </row>
    <row r="11" spans="1:2" ht="19.5">
      <c r="A11" s="37" t="s">
        <v>268</v>
      </c>
    </row>
    <row r="12" spans="1:2" ht="78">
      <c r="A12" s="153" t="s">
        <v>471</v>
      </c>
    </row>
    <row r="13" spans="1:2" ht="19.5">
      <c r="A13" s="14" t="s">
        <v>4</v>
      </c>
    </row>
    <row r="14" spans="1:2" ht="92.5">
      <c r="A14" s="18" t="s">
        <v>515</v>
      </c>
    </row>
    <row r="15" spans="1:2" ht="19.5">
      <c r="A15" s="10" t="s">
        <v>141</v>
      </c>
    </row>
    <row r="16" spans="1:2" ht="19.5">
      <c r="A16" s="9" t="s">
        <v>5</v>
      </c>
    </row>
    <row r="17" spans="1:1" ht="19.5">
      <c r="A17" s="10" t="s">
        <v>516</v>
      </c>
    </row>
    <row r="18" spans="1:1" ht="19.5">
      <c r="A18" s="10" t="s">
        <v>517</v>
      </c>
    </row>
    <row r="19" spans="1:1" ht="19.5">
      <c r="A19" s="10" t="s">
        <v>518</v>
      </c>
    </row>
    <row r="20" spans="1:1" ht="19.5">
      <c r="A20" s="10" t="s">
        <v>143</v>
      </c>
    </row>
    <row r="21" spans="1:1" ht="39">
      <c r="A21" s="10" t="s">
        <v>519</v>
      </c>
    </row>
    <row r="22" spans="1:1" ht="19.5">
      <c r="A22" s="10" t="s">
        <v>94</v>
      </c>
    </row>
    <row r="23" spans="1:1" ht="19.5">
      <c r="A23" s="23" t="s">
        <v>966</v>
      </c>
    </row>
    <row r="24" spans="1:1" ht="19.5">
      <c r="A24" s="23" t="s">
        <v>7</v>
      </c>
    </row>
    <row r="25" spans="1:1" ht="19.5">
      <c r="A25" s="29" t="s">
        <v>8</v>
      </c>
    </row>
    <row r="26" spans="1:1" ht="39">
      <c r="A26" s="175" t="s">
        <v>482</v>
      </c>
    </row>
    <row r="27" spans="1:1" ht="39">
      <c r="A27" s="23" t="s">
        <v>493</v>
      </c>
    </row>
    <row r="28" spans="1:1" ht="19.5">
      <c r="A28" s="29" t="s">
        <v>9</v>
      </c>
    </row>
    <row r="29" spans="1:1" ht="39">
      <c r="A29" s="23" t="s">
        <v>494</v>
      </c>
    </row>
    <row r="30" spans="1:1" ht="19.5">
      <c r="A30" s="23" t="s">
        <v>26</v>
      </c>
    </row>
    <row r="31" spans="1:1" ht="39">
      <c r="A31" s="27" t="s">
        <v>12</v>
      </c>
    </row>
    <row r="32" spans="1:1" ht="20" thickBot="1">
      <c r="A32" s="28" t="s">
        <v>10</v>
      </c>
    </row>
  </sheetData>
  <phoneticPr fontId="14" type="noConversion"/>
  <hyperlinks>
    <hyperlink ref="B1" location="預告統計資料發布時間表!A1" display="回發布時間表"/>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909</v>
      </c>
      <c r="B1" s="163" t="s">
        <v>763</v>
      </c>
    </row>
    <row r="2" spans="1:2" ht="19.5">
      <c r="A2" s="151" t="s">
        <v>243</v>
      </c>
    </row>
    <row r="3" spans="1:2" ht="19.5">
      <c r="A3" s="151" t="s">
        <v>910</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55.5">
      <c r="A14" s="147" t="s">
        <v>911</v>
      </c>
    </row>
    <row r="15" spans="1:2" ht="19.5">
      <c r="A15" s="153" t="s">
        <v>912</v>
      </c>
    </row>
    <row r="16" spans="1:2" ht="19.5">
      <c r="A16" s="143" t="s">
        <v>5</v>
      </c>
    </row>
    <row r="17" spans="1:1" ht="39">
      <c r="A17" s="153" t="s">
        <v>913</v>
      </c>
    </row>
    <row r="18" spans="1:1" ht="39">
      <c r="A18" s="153" t="s">
        <v>914</v>
      </c>
    </row>
    <row r="19" spans="1:1" ht="19.5">
      <c r="A19" s="153" t="s">
        <v>915</v>
      </c>
    </row>
    <row r="20" spans="1:1" ht="19.5">
      <c r="A20" s="153" t="s">
        <v>916</v>
      </c>
    </row>
    <row r="21" spans="1:1" ht="19.5">
      <c r="A21" s="153" t="s">
        <v>917</v>
      </c>
    </row>
    <row r="22" spans="1:1" ht="19.5">
      <c r="A22" s="153" t="s">
        <v>918</v>
      </c>
    </row>
    <row r="23" spans="1:1" ht="19.5">
      <c r="A23" s="153" t="s">
        <v>919</v>
      </c>
    </row>
    <row r="24" spans="1:1" ht="19.5">
      <c r="A24" s="153" t="s">
        <v>920</v>
      </c>
    </row>
    <row r="25" spans="1:1" ht="19.5">
      <c r="A25" s="153" t="s">
        <v>921</v>
      </c>
    </row>
    <row r="26" spans="1:1" ht="19.5">
      <c r="A26" s="153" t="s">
        <v>922</v>
      </c>
    </row>
    <row r="27" spans="1:1" ht="19.5">
      <c r="A27" s="153" t="s">
        <v>7</v>
      </c>
    </row>
    <row r="28" spans="1:1" ht="19.5">
      <c r="A28" s="152" t="s">
        <v>8</v>
      </c>
    </row>
    <row r="29" spans="1:1" ht="39">
      <c r="A29" s="175" t="s">
        <v>923</v>
      </c>
    </row>
    <row r="30" spans="1:1" ht="39">
      <c r="A30" s="153" t="s">
        <v>925</v>
      </c>
    </row>
    <row r="31" spans="1:1" ht="19.5">
      <c r="A31" s="152" t="s">
        <v>9</v>
      </c>
    </row>
    <row r="32" spans="1:1" ht="39">
      <c r="A32" s="153" t="s">
        <v>926</v>
      </c>
    </row>
    <row r="33" spans="1:1" ht="19.5">
      <c r="A33" s="153" t="s">
        <v>927</v>
      </c>
    </row>
    <row r="34" spans="1:1" ht="39">
      <c r="A34" s="154" t="s">
        <v>928</v>
      </c>
    </row>
    <row r="35" spans="1:1" ht="20"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6" workbookViewId="0">
      <selection activeCell="G38" sqref="G38"/>
    </sheetView>
  </sheetViews>
  <sheetFormatPr defaultColWidth="9" defaultRowHeight="17"/>
  <cols>
    <col min="1" max="1" width="93.6328125" style="150" customWidth="1"/>
    <col min="2" max="16384" width="9" style="150"/>
  </cols>
  <sheetData>
    <row r="1" spans="1:2" ht="19.5">
      <c r="A1" s="156" t="s">
        <v>929</v>
      </c>
      <c r="B1" s="163" t="s">
        <v>930</v>
      </c>
    </row>
    <row r="2" spans="1:2" ht="19.5">
      <c r="A2" s="151" t="s">
        <v>931</v>
      </c>
    </row>
    <row r="3" spans="1:2" ht="19.5">
      <c r="A3" s="151" t="s">
        <v>932</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933</v>
      </c>
    </row>
    <row r="13" spans="1:2" ht="19.5">
      <c r="A13" s="152" t="s">
        <v>4</v>
      </c>
    </row>
    <row r="14" spans="1:2" ht="55.5">
      <c r="A14" s="147" t="s">
        <v>934</v>
      </c>
    </row>
    <row r="15" spans="1:2" ht="19.5">
      <c r="A15" s="153" t="s">
        <v>935</v>
      </c>
    </row>
    <row r="16" spans="1:2" ht="19.5">
      <c r="A16" s="143" t="s">
        <v>5</v>
      </c>
    </row>
    <row r="17" spans="1:1" ht="39">
      <c r="A17" s="153" t="s">
        <v>936</v>
      </c>
    </row>
    <row r="18" spans="1:1" ht="39">
      <c r="A18" s="153" t="s">
        <v>937</v>
      </c>
    </row>
    <row r="19" spans="1:1" ht="19.5">
      <c r="A19" s="153" t="s">
        <v>938</v>
      </c>
    </row>
    <row r="20" spans="1:1" ht="19.5">
      <c r="A20" s="153" t="s">
        <v>939</v>
      </c>
    </row>
    <row r="21" spans="1:1" ht="19.5">
      <c r="A21" s="153" t="s">
        <v>940</v>
      </c>
    </row>
    <row r="22" spans="1:1" ht="19.5">
      <c r="A22" s="153" t="s">
        <v>941</v>
      </c>
    </row>
    <row r="23" spans="1:1" ht="19.5">
      <c r="A23" s="153" t="s">
        <v>919</v>
      </c>
    </row>
    <row r="24" spans="1:1" ht="19.5">
      <c r="A24" s="153" t="s">
        <v>920</v>
      </c>
    </row>
    <row r="25" spans="1:1" ht="19.5">
      <c r="A25" s="153" t="s">
        <v>921</v>
      </c>
    </row>
    <row r="26" spans="1:1" ht="19.5">
      <c r="A26" s="153" t="s">
        <v>942</v>
      </c>
    </row>
    <row r="27" spans="1:1" ht="19.5">
      <c r="A27" s="153" t="s">
        <v>7</v>
      </c>
    </row>
    <row r="28" spans="1:1" ht="19.5">
      <c r="A28" s="152" t="s">
        <v>8</v>
      </c>
    </row>
    <row r="29" spans="1:1" ht="39">
      <c r="A29" s="175" t="s">
        <v>923</v>
      </c>
    </row>
    <row r="30" spans="1:1" ht="39">
      <c r="A30" s="153" t="s">
        <v>925</v>
      </c>
    </row>
    <row r="31" spans="1:1" ht="19.5">
      <c r="A31" s="152" t="s">
        <v>9</v>
      </c>
    </row>
    <row r="32" spans="1:1" ht="39">
      <c r="A32" s="153" t="s">
        <v>943</v>
      </c>
    </row>
    <row r="33" spans="1:1" ht="19.5">
      <c r="A33" s="153" t="s">
        <v>944</v>
      </c>
    </row>
    <row r="34" spans="1:1" ht="39">
      <c r="A34" s="154" t="s">
        <v>945</v>
      </c>
    </row>
    <row r="35" spans="1:1" ht="20"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4"/>
  <sheetViews>
    <sheetView workbookViewId="0"/>
  </sheetViews>
  <sheetFormatPr defaultRowHeight="17"/>
  <cols>
    <col min="1" max="1" width="93.6328125" customWidth="1"/>
  </cols>
  <sheetData>
    <row r="1" spans="1:2" ht="39">
      <c r="A1" s="24" t="s">
        <v>520</v>
      </c>
      <c r="B1" s="1" t="s">
        <v>13</v>
      </c>
    </row>
    <row r="2" spans="1:2" ht="19.5">
      <c r="A2" s="13" t="s">
        <v>243</v>
      </c>
    </row>
    <row r="3" spans="1:2" ht="19.5">
      <c r="A3" s="13" t="s">
        <v>521</v>
      </c>
    </row>
    <row r="4" spans="1:2" ht="19.5">
      <c r="A4" s="14" t="s">
        <v>1</v>
      </c>
    </row>
    <row r="5" spans="1:2" ht="19.5">
      <c r="A5" s="40" t="s">
        <v>256</v>
      </c>
    </row>
    <row r="6" spans="1:2" ht="19.5">
      <c r="A6" s="40" t="s">
        <v>267</v>
      </c>
    </row>
    <row r="7" spans="1:2" ht="19.5">
      <c r="A7" s="41" t="s">
        <v>259</v>
      </c>
    </row>
    <row r="8" spans="1:2" ht="19.5">
      <c r="A8" s="41" t="s">
        <v>261</v>
      </c>
    </row>
    <row r="9" spans="1:2" ht="19.5">
      <c r="A9" s="41" t="s">
        <v>263</v>
      </c>
    </row>
    <row r="10" spans="1:2" ht="19.5">
      <c r="A10" s="39" t="s">
        <v>2</v>
      </c>
    </row>
    <row r="11" spans="1:2" ht="19.5">
      <c r="A11" s="40" t="s">
        <v>268</v>
      </c>
    </row>
    <row r="12" spans="1:2" ht="78">
      <c r="A12" s="153" t="s">
        <v>471</v>
      </c>
    </row>
    <row r="13" spans="1:2" ht="19.5">
      <c r="A13" s="14" t="s">
        <v>4</v>
      </c>
    </row>
    <row r="14" spans="1:2" ht="92.5">
      <c r="A14" s="18" t="s">
        <v>522</v>
      </c>
    </row>
    <row r="15" spans="1:2" ht="19.5">
      <c r="A15" s="10" t="s">
        <v>141</v>
      </c>
    </row>
    <row r="16" spans="1:2" ht="19.5">
      <c r="A16" s="9" t="s">
        <v>5</v>
      </c>
    </row>
    <row r="17" spans="1:1" ht="39">
      <c r="A17" s="10" t="s">
        <v>511</v>
      </c>
    </row>
    <row r="18" spans="1:1" ht="39">
      <c r="A18" s="10" t="s">
        <v>512</v>
      </c>
    </row>
    <row r="19" spans="1:1" ht="19.5">
      <c r="A19" s="10" t="s">
        <v>513</v>
      </c>
    </row>
    <row r="20" spans="1:1" ht="19.5">
      <c r="A20" s="10" t="s">
        <v>524</v>
      </c>
    </row>
    <row r="21" spans="1:1" ht="19.5">
      <c r="A21" s="10" t="s">
        <v>525</v>
      </c>
    </row>
    <row r="22" spans="1:1" ht="19.5">
      <c r="A22" s="10" t="s">
        <v>143</v>
      </c>
    </row>
    <row r="23" spans="1:1" ht="39">
      <c r="A23" s="10" t="s">
        <v>523</v>
      </c>
    </row>
    <row r="24" spans="1:1" ht="19.5">
      <c r="A24" s="10" t="s">
        <v>94</v>
      </c>
    </row>
    <row r="25" spans="1:1" ht="19.5">
      <c r="A25" s="10" t="s">
        <v>270</v>
      </c>
    </row>
    <row r="26" spans="1:1" ht="19.5">
      <c r="A26" s="10" t="s">
        <v>7</v>
      </c>
    </row>
    <row r="27" spans="1:1" ht="19.5">
      <c r="A27" s="14" t="s">
        <v>8</v>
      </c>
    </row>
    <row r="28" spans="1:1" ht="39">
      <c r="A28" s="175" t="s">
        <v>482</v>
      </c>
    </row>
    <row r="29" spans="1:1" ht="39">
      <c r="A29" s="10" t="s">
        <v>526</v>
      </c>
    </row>
    <row r="30" spans="1:1" ht="19.5">
      <c r="A30" s="14" t="s">
        <v>9</v>
      </c>
    </row>
    <row r="31" spans="1:1" ht="39">
      <c r="A31" s="10" t="s">
        <v>494</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B36"/>
  <sheetViews>
    <sheetView zoomScaleNormal="100" zoomScaleSheetLayoutView="83" workbookViewId="0"/>
  </sheetViews>
  <sheetFormatPr defaultRowHeight="17"/>
  <cols>
    <col min="1" max="1" width="93.453125" customWidth="1"/>
  </cols>
  <sheetData>
    <row r="1" spans="1:2" ht="19.5">
      <c r="A1" s="19" t="s">
        <v>714</v>
      </c>
      <c r="B1" s="1" t="s">
        <v>13</v>
      </c>
    </row>
    <row r="2" spans="1:2" ht="19.5">
      <c r="A2" s="2" t="s">
        <v>0</v>
      </c>
    </row>
    <row r="3" spans="1:2" ht="19.5">
      <c r="A3" s="151" t="s">
        <v>715</v>
      </c>
    </row>
    <row r="4" spans="1:2" ht="19.5">
      <c r="A4" s="3" t="s">
        <v>1</v>
      </c>
    </row>
    <row r="5" spans="1:2" ht="19.5">
      <c r="A5" s="143" t="s">
        <v>462</v>
      </c>
    </row>
    <row r="6" spans="1:2" ht="19.5">
      <c r="A6" s="9" t="s">
        <v>463</v>
      </c>
    </row>
    <row r="7" spans="1:2" ht="19.5">
      <c r="A7" s="26" t="s">
        <v>464</v>
      </c>
    </row>
    <row r="8" spans="1:2" ht="19.5">
      <c r="A8" s="26" t="s">
        <v>465</v>
      </c>
    </row>
    <row r="9" spans="1:2" ht="19.5">
      <c r="A9" s="26" t="s">
        <v>466</v>
      </c>
    </row>
    <row r="10" spans="1:2" ht="19.5">
      <c r="A10" s="3" t="s">
        <v>2</v>
      </c>
    </row>
    <row r="11" spans="1:2" ht="19.5">
      <c r="A11" s="4" t="s">
        <v>3</v>
      </c>
    </row>
    <row r="12" spans="1:2" ht="78">
      <c r="A12" s="153" t="s">
        <v>471</v>
      </c>
    </row>
    <row r="13" spans="1:2" ht="19.5">
      <c r="A13" s="3" t="s">
        <v>4</v>
      </c>
    </row>
    <row r="14" spans="1:2" ht="18.5">
      <c r="A14" s="18" t="s">
        <v>467</v>
      </c>
    </row>
    <row r="15" spans="1:2" ht="39">
      <c r="A15" s="5" t="s">
        <v>14</v>
      </c>
    </row>
    <row r="16" spans="1:2" ht="19.5">
      <c r="A16" s="4" t="s">
        <v>5</v>
      </c>
    </row>
    <row r="17" spans="1:1" ht="19.5">
      <c r="A17" s="20" t="s">
        <v>164</v>
      </c>
    </row>
    <row r="18" spans="1:1" ht="19.5">
      <c r="A18" s="20" t="s">
        <v>161</v>
      </c>
    </row>
    <row r="19" spans="1:1" ht="39">
      <c r="A19" s="20" t="s">
        <v>165</v>
      </c>
    </row>
    <row r="20" spans="1:1" ht="19.5">
      <c r="A20" s="20" t="s">
        <v>166</v>
      </c>
    </row>
    <row r="21" spans="1:1" ht="19.5">
      <c r="A21" s="20" t="s">
        <v>162</v>
      </c>
    </row>
    <row r="22" spans="1:1" ht="39">
      <c r="A22" s="20" t="s">
        <v>163</v>
      </c>
    </row>
    <row r="23" spans="1:1" ht="78">
      <c r="A23" s="20" t="s">
        <v>167</v>
      </c>
    </row>
    <row r="24" spans="1:1" ht="19.5">
      <c r="A24" s="4" t="s">
        <v>6</v>
      </c>
    </row>
    <row r="25" spans="1:1" ht="39">
      <c r="A25" s="10" t="s">
        <v>470</v>
      </c>
    </row>
    <row r="26" spans="1:1" ht="19.5">
      <c r="A26" s="9" t="s">
        <v>16</v>
      </c>
    </row>
    <row r="27" spans="1:1" ht="19.5">
      <c r="A27" s="9" t="s">
        <v>468</v>
      </c>
    </row>
    <row r="28" spans="1:1" ht="19.5">
      <c r="A28" s="4" t="s">
        <v>7</v>
      </c>
    </row>
    <row r="29" spans="1:1" ht="19.5">
      <c r="A29" s="3" t="s">
        <v>8</v>
      </c>
    </row>
    <row r="30" spans="1:1" ht="58.5">
      <c r="A30" s="10" t="s">
        <v>469</v>
      </c>
    </row>
    <row r="31" spans="1:1" ht="39">
      <c r="A31" s="5" t="s">
        <v>11</v>
      </c>
    </row>
    <row r="32" spans="1:1" ht="19.5">
      <c r="A32" s="3" t="s">
        <v>9</v>
      </c>
    </row>
    <row r="33" spans="1:1" ht="39">
      <c r="A33" s="5" t="s">
        <v>15</v>
      </c>
    </row>
    <row r="34" spans="1:1" ht="39">
      <c r="A34" s="10" t="s">
        <v>17</v>
      </c>
    </row>
    <row r="35" spans="1:1" ht="39">
      <c r="A35" s="6" t="s">
        <v>12</v>
      </c>
    </row>
    <row r="36" spans="1:1" ht="20" thickBot="1">
      <c r="A36" s="7" t="s">
        <v>10</v>
      </c>
    </row>
  </sheetData>
  <phoneticPr fontId="5"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ColWidth="9" defaultRowHeight="17"/>
  <cols>
    <col min="1" max="1" width="93.6328125" style="150" customWidth="1"/>
    <col min="2" max="16384" width="9" style="150"/>
  </cols>
  <sheetData>
    <row r="1" spans="1:2" ht="19.5">
      <c r="A1" s="156" t="s">
        <v>946</v>
      </c>
      <c r="B1" s="163" t="s">
        <v>763</v>
      </c>
    </row>
    <row r="2" spans="1:2" ht="19.5">
      <c r="A2" s="151" t="s">
        <v>243</v>
      </c>
    </row>
    <row r="3" spans="1:2" ht="19.5">
      <c r="A3" s="151" t="s">
        <v>947</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37">
      <c r="A14" s="147" t="s">
        <v>948</v>
      </c>
    </row>
    <row r="15" spans="1:2" ht="19.5">
      <c r="A15" s="153" t="s">
        <v>141</v>
      </c>
    </row>
    <row r="16" spans="1:2" ht="19.5">
      <c r="A16" s="143" t="s">
        <v>5</v>
      </c>
    </row>
    <row r="17" spans="1:1" ht="39">
      <c r="A17" s="153" t="s">
        <v>896</v>
      </c>
    </row>
    <row r="18" spans="1:1" ht="19.5">
      <c r="A18" s="153" t="s">
        <v>949</v>
      </c>
    </row>
    <row r="19" spans="1:1" ht="19.5">
      <c r="A19" s="153" t="s">
        <v>950</v>
      </c>
    </row>
    <row r="20" spans="1:1" ht="19.5">
      <c r="A20" s="153" t="s">
        <v>899</v>
      </c>
    </row>
    <row r="21" spans="1:1" ht="19.5">
      <c r="A21" s="153" t="s">
        <v>900</v>
      </c>
    </row>
    <row r="22" spans="1:1" ht="19.5">
      <c r="A22" s="153" t="s">
        <v>143</v>
      </c>
    </row>
    <row r="23" spans="1:1" ht="19.5">
      <c r="A23" s="153" t="s">
        <v>872</v>
      </c>
    </row>
    <row r="24" spans="1:1" ht="19.5">
      <c r="A24" s="153" t="s">
        <v>94</v>
      </c>
    </row>
    <row r="25" spans="1:1" ht="19.5">
      <c r="A25" s="153" t="s">
        <v>966</v>
      </c>
    </row>
    <row r="26" spans="1:1" ht="19.5">
      <c r="A26" s="153" t="s">
        <v>7</v>
      </c>
    </row>
    <row r="27" spans="1:1" ht="19.5">
      <c r="A27" s="152" t="s">
        <v>8</v>
      </c>
    </row>
    <row r="28" spans="1:1" ht="39">
      <c r="A28" s="175" t="s">
        <v>482</v>
      </c>
    </row>
    <row r="29" spans="1:1" ht="39">
      <c r="A29" s="153" t="s">
        <v>924</v>
      </c>
    </row>
    <row r="30" spans="1:1" ht="19.5">
      <c r="A30" s="152" t="s">
        <v>9</v>
      </c>
    </row>
    <row r="31" spans="1:1" ht="39">
      <c r="A31" s="153" t="s">
        <v>906</v>
      </c>
    </row>
    <row r="32" spans="1:1" ht="19.5">
      <c r="A32" s="153" t="s">
        <v>82</v>
      </c>
    </row>
    <row r="33" spans="1:1" ht="39">
      <c r="A33" s="154" t="s">
        <v>83</v>
      </c>
    </row>
    <row r="34" spans="1:1" ht="20"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10" workbookViewId="0">
      <selection activeCell="A24" sqref="A24"/>
    </sheetView>
  </sheetViews>
  <sheetFormatPr defaultRowHeight="17"/>
  <cols>
    <col min="1" max="1" width="93.6328125" customWidth="1"/>
  </cols>
  <sheetData>
    <row r="1" spans="1:2" ht="39">
      <c r="A1" s="24" t="s">
        <v>527</v>
      </c>
      <c r="B1" s="1" t="s">
        <v>13</v>
      </c>
    </row>
    <row r="2" spans="1:2" ht="19.5">
      <c r="A2" s="13" t="s">
        <v>243</v>
      </c>
    </row>
    <row r="3" spans="1:2" ht="19.5">
      <c r="A3" s="13" t="s">
        <v>532</v>
      </c>
    </row>
    <row r="4" spans="1:2" ht="19.5">
      <c r="A4" s="14" t="s">
        <v>1</v>
      </c>
    </row>
    <row r="5" spans="1:2" ht="19.5">
      <c r="A5" s="43" t="s">
        <v>256</v>
      </c>
    </row>
    <row r="6" spans="1:2" ht="19.5">
      <c r="A6" s="43" t="s">
        <v>267</v>
      </c>
    </row>
    <row r="7" spans="1:2" ht="19.5">
      <c r="A7" s="44" t="s">
        <v>259</v>
      </c>
    </row>
    <row r="8" spans="1:2" ht="19.5">
      <c r="A8" s="44" t="s">
        <v>261</v>
      </c>
    </row>
    <row r="9" spans="1:2" ht="19.5">
      <c r="A9" s="44" t="s">
        <v>263</v>
      </c>
    </row>
    <row r="10" spans="1:2" ht="19.5">
      <c r="A10" s="42" t="s">
        <v>2</v>
      </c>
    </row>
    <row r="11" spans="1:2" ht="19.5">
      <c r="A11" s="43" t="s">
        <v>268</v>
      </c>
    </row>
    <row r="12" spans="1:2" ht="78">
      <c r="A12" s="153" t="s">
        <v>471</v>
      </c>
    </row>
    <row r="13" spans="1:2" ht="19.5">
      <c r="A13" s="14" t="s">
        <v>4</v>
      </c>
    </row>
    <row r="14" spans="1:2" ht="92.5">
      <c r="A14" s="18" t="s">
        <v>529</v>
      </c>
    </row>
    <row r="15" spans="1:2" ht="19.5">
      <c r="A15" s="10" t="s">
        <v>528</v>
      </c>
    </row>
    <row r="16" spans="1:2" ht="19.5">
      <c r="A16" s="9" t="s">
        <v>5</v>
      </c>
    </row>
    <row r="17" spans="1:1" ht="19.5">
      <c r="A17" s="10" t="s">
        <v>516</v>
      </c>
    </row>
    <row r="18" spans="1:1" ht="19.5">
      <c r="A18" s="10" t="s">
        <v>531</v>
      </c>
    </row>
    <row r="19" spans="1:1" ht="19.5">
      <c r="A19" s="10" t="s">
        <v>518</v>
      </c>
    </row>
    <row r="20" spans="1:1" ht="19.5">
      <c r="A20" s="10" t="s">
        <v>143</v>
      </c>
    </row>
    <row r="21" spans="1:1" ht="19.5">
      <c r="A21" s="10" t="s">
        <v>530</v>
      </c>
    </row>
    <row r="22" spans="1:1" ht="19.5">
      <c r="A22" s="10" t="s">
        <v>94</v>
      </c>
    </row>
    <row r="23" spans="1:1" ht="19.5">
      <c r="A23" s="10" t="s">
        <v>966</v>
      </c>
    </row>
    <row r="24" spans="1:1" ht="19.5">
      <c r="A24" s="10" t="s">
        <v>7</v>
      </c>
    </row>
    <row r="25" spans="1:1" ht="19.5">
      <c r="A25" s="14" t="s">
        <v>8</v>
      </c>
    </row>
    <row r="26" spans="1:1" ht="39">
      <c r="A26" s="175" t="s">
        <v>482</v>
      </c>
    </row>
    <row r="27" spans="1:1" ht="39">
      <c r="A27" s="10" t="s">
        <v>964</v>
      </c>
    </row>
    <row r="28" spans="1:1" ht="19.5">
      <c r="A28" s="14" t="s">
        <v>9</v>
      </c>
    </row>
    <row r="29" spans="1:1" ht="39">
      <c r="A29" s="10" t="s">
        <v>502</v>
      </c>
    </row>
    <row r="30" spans="1:1" ht="19.5">
      <c r="A30" s="10" t="s">
        <v>26</v>
      </c>
    </row>
    <row r="31" spans="1:1" ht="39">
      <c r="A31" s="15" t="s">
        <v>12</v>
      </c>
    </row>
    <row r="32" spans="1:1" ht="20"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topLeftCell="A13" workbookViewId="0">
      <selection activeCell="E30" sqref="E30"/>
    </sheetView>
  </sheetViews>
  <sheetFormatPr defaultColWidth="9" defaultRowHeight="17"/>
  <cols>
    <col min="1" max="1" width="93.6328125" style="150" customWidth="1"/>
    <col min="2" max="16384" width="9" style="150"/>
  </cols>
  <sheetData>
    <row r="1" spans="1:2" ht="39">
      <c r="A1" s="24" t="s">
        <v>951</v>
      </c>
      <c r="B1" s="163" t="s">
        <v>13</v>
      </c>
    </row>
    <row r="2" spans="1:2" ht="19.5">
      <c r="A2" s="151" t="s">
        <v>243</v>
      </c>
    </row>
    <row r="3" spans="1:2" ht="19.5">
      <c r="A3" s="151" t="s">
        <v>952</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92.5">
      <c r="A14" s="147" t="s">
        <v>953</v>
      </c>
    </row>
    <row r="15" spans="1:2" ht="19.5">
      <c r="A15" s="153" t="s">
        <v>141</v>
      </c>
    </row>
    <row r="16" spans="1:2" ht="19.5">
      <c r="A16" s="143" t="s">
        <v>5</v>
      </c>
    </row>
    <row r="17" spans="1:1" ht="58.5">
      <c r="A17" s="153" t="s">
        <v>961</v>
      </c>
    </row>
    <row r="18" spans="1:1" ht="39">
      <c r="A18" s="153" t="s">
        <v>962</v>
      </c>
    </row>
    <row r="19" spans="1:1" ht="19.5">
      <c r="A19" s="153" t="s">
        <v>965</v>
      </c>
    </row>
    <row r="20" spans="1:1" ht="39">
      <c r="A20" s="153" t="s">
        <v>955</v>
      </c>
    </row>
    <row r="21" spans="1:1" ht="19.5">
      <c r="A21" s="153" t="s">
        <v>956</v>
      </c>
    </row>
    <row r="22" spans="1:1" ht="19.5">
      <c r="A22" s="153" t="s">
        <v>957</v>
      </c>
    </row>
    <row r="23" spans="1:1" ht="19.5">
      <c r="A23" s="153" t="s">
        <v>958</v>
      </c>
    </row>
    <row r="24" spans="1:1" ht="19.5">
      <c r="A24" s="153" t="s">
        <v>959</v>
      </c>
    </row>
    <row r="25" spans="1:1" ht="19.5">
      <c r="A25" s="153" t="s">
        <v>960</v>
      </c>
    </row>
    <row r="26" spans="1:1" ht="19.5">
      <c r="A26" s="153" t="s">
        <v>954</v>
      </c>
    </row>
    <row r="27" spans="1:1" ht="19.5">
      <c r="A27" s="153" t="s">
        <v>94</v>
      </c>
    </row>
    <row r="28" spans="1:1" ht="19.5">
      <c r="A28" s="153" t="s">
        <v>966</v>
      </c>
    </row>
    <row r="29" spans="1:1" ht="19.5">
      <c r="A29" s="153" t="s">
        <v>7</v>
      </c>
    </row>
    <row r="30" spans="1:1" ht="19.5">
      <c r="A30" s="152" t="s">
        <v>8</v>
      </c>
    </row>
    <row r="31" spans="1:1" ht="39">
      <c r="A31" s="175" t="s">
        <v>482</v>
      </c>
    </row>
    <row r="32" spans="1:1" ht="39">
      <c r="A32" s="153" t="s">
        <v>526</v>
      </c>
    </row>
    <row r="33" spans="1:1" ht="19.5">
      <c r="A33" s="152" t="s">
        <v>9</v>
      </c>
    </row>
    <row r="34" spans="1:1" ht="39">
      <c r="A34" s="153" t="s">
        <v>963</v>
      </c>
    </row>
    <row r="35" spans="1:1" ht="19.5">
      <c r="A35" s="153" t="s">
        <v>26</v>
      </c>
    </row>
    <row r="36" spans="1:1" ht="39">
      <c r="A36" s="154" t="s">
        <v>12</v>
      </c>
    </row>
    <row r="37" spans="1:1" ht="20"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4"/>
  <sheetViews>
    <sheetView workbookViewId="0"/>
  </sheetViews>
  <sheetFormatPr defaultRowHeight="17"/>
  <cols>
    <col min="1" max="1" width="93.6328125" customWidth="1"/>
  </cols>
  <sheetData>
    <row r="1" spans="1:2" ht="19.5">
      <c r="A1" s="12" t="s">
        <v>483</v>
      </c>
      <c r="B1" s="1" t="s">
        <v>27</v>
      </c>
    </row>
    <row r="2" spans="1:2" ht="19.5">
      <c r="A2" s="13" t="s">
        <v>146</v>
      </c>
    </row>
    <row r="3" spans="1:2" ht="19.5">
      <c r="A3" s="13" t="s">
        <v>472</v>
      </c>
    </row>
    <row r="4" spans="1:2" ht="19.5">
      <c r="A4" s="14" t="s">
        <v>1</v>
      </c>
    </row>
    <row r="5" spans="1:2" ht="19.5">
      <c r="A5" s="46" t="s">
        <v>256</v>
      </c>
    </row>
    <row r="6" spans="1:2" ht="19.5">
      <c r="A6" s="46" t="s">
        <v>267</v>
      </c>
    </row>
    <row r="7" spans="1:2" ht="19.5">
      <c r="A7" s="47" t="s">
        <v>259</v>
      </c>
    </row>
    <row r="8" spans="1:2" ht="19.5">
      <c r="A8" s="47" t="s">
        <v>261</v>
      </c>
    </row>
    <row r="9" spans="1:2" ht="19.5">
      <c r="A9" s="47" t="s">
        <v>263</v>
      </c>
    </row>
    <row r="10" spans="1:2" ht="19.5">
      <c r="A10" s="45" t="s">
        <v>2</v>
      </c>
    </row>
    <row r="11" spans="1:2" ht="19.5">
      <c r="A11" s="46" t="s">
        <v>268</v>
      </c>
    </row>
    <row r="12" spans="1:2" ht="78">
      <c r="A12" s="153" t="s">
        <v>471</v>
      </c>
    </row>
    <row r="13" spans="1:2" ht="19.5">
      <c r="A13" s="14" t="s">
        <v>4</v>
      </c>
    </row>
    <row r="14" spans="1:2" ht="55.5">
      <c r="A14" s="18" t="s">
        <v>473</v>
      </c>
    </row>
    <row r="15" spans="1:2" ht="58.5">
      <c r="A15" s="10" t="s">
        <v>474</v>
      </c>
    </row>
    <row r="16" spans="1:2" ht="19.5">
      <c r="A16" s="9" t="s">
        <v>5</v>
      </c>
    </row>
    <row r="17" spans="1:1" ht="97.5">
      <c r="A17" s="10" t="s">
        <v>476</v>
      </c>
    </row>
    <row r="18" spans="1:1" ht="39">
      <c r="A18" s="10" t="s">
        <v>477</v>
      </c>
    </row>
    <row r="19" spans="1:1" ht="39">
      <c r="A19" s="10" t="s">
        <v>478</v>
      </c>
    </row>
    <row r="20" spans="1:1" ht="117">
      <c r="A20" s="10" t="s">
        <v>479</v>
      </c>
    </row>
    <row r="21" spans="1:1" ht="39">
      <c r="A21" s="10" t="s">
        <v>480</v>
      </c>
    </row>
    <row r="22" spans="1:1" ht="19.5">
      <c r="A22" s="10" t="s">
        <v>93</v>
      </c>
    </row>
    <row r="23" spans="1:1" ht="78">
      <c r="A23" s="10" t="s">
        <v>475</v>
      </c>
    </row>
    <row r="24" spans="1:1" ht="19.5">
      <c r="A24" s="10" t="s">
        <v>94</v>
      </c>
    </row>
    <row r="25" spans="1:1" ht="19.5">
      <c r="A25" s="10" t="s">
        <v>271</v>
      </c>
    </row>
    <row r="26" spans="1:1" ht="19.5">
      <c r="A26" s="10" t="s">
        <v>7</v>
      </c>
    </row>
    <row r="27" spans="1:1" ht="19.5">
      <c r="A27" s="14" t="s">
        <v>8</v>
      </c>
    </row>
    <row r="28" spans="1:1" ht="39">
      <c r="A28" s="10" t="s">
        <v>273</v>
      </c>
    </row>
    <row r="29" spans="1:1" ht="39">
      <c r="A29" s="10" t="s">
        <v>272</v>
      </c>
    </row>
    <row r="30" spans="1:1" ht="19.5">
      <c r="A30" s="14" t="s">
        <v>9</v>
      </c>
    </row>
    <row r="31" spans="1:1" ht="39">
      <c r="A31" s="10" t="s">
        <v>481</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3"/>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483</v>
      </c>
      <c r="B1" s="163" t="s">
        <v>13</v>
      </c>
    </row>
    <row r="2" spans="1:2" ht="19.5">
      <c r="A2" s="151" t="s">
        <v>146</v>
      </c>
    </row>
    <row r="3" spans="1:2" ht="19.5">
      <c r="A3" s="151" t="s">
        <v>472</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47" t="s">
        <v>1046</v>
      </c>
    </row>
    <row r="15" spans="1:2" ht="58.5">
      <c r="A15" s="157" t="s">
        <v>1038</v>
      </c>
    </row>
    <row r="16" spans="1:2" ht="19.5">
      <c r="A16" s="143" t="s">
        <v>5</v>
      </c>
    </row>
    <row r="17" spans="1:1" ht="97.5">
      <c r="A17" s="153" t="s">
        <v>1042</v>
      </c>
    </row>
    <row r="18" spans="1:1" ht="39">
      <c r="A18" s="153" t="s">
        <v>1039</v>
      </c>
    </row>
    <row r="19" spans="1:1" ht="58.5">
      <c r="A19" s="153" t="s">
        <v>1043</v>
      </c>
    </row>
    <row r="20" spans="1:1" ht="117">
      <c r="A20" s="153" t="s">
        <v>1045</v>
      </c>
    </row>
    <row r="21" spans="1:1" ht="19.5">
      <c r="A21" s="153" t="s">
        <v>1044</v>
      </c>
    </row>
    <row r="22" spans="1:1" ht="117">
      <c r="A22" s="153" t="s">
        <v>1041</v>
      </c>
    </row>
    <row r="23" spans="1:1" ht="19.5">
      <c r="A23" s="153" t="s">
        <v>94</v>
      </c>
    </row>
    <row r="24" spans="1:1" ht="19.5">
      <c r="A24" s="153" t="s">
        <v>271</v>
      </c>
    </row>
    <row r="25" spans="1:1" ht="19.5">
      <c r="A25" s="153" t="s">
        <v>7</v>
      </c>
    </row>
    <row r="26" spans="1:1" ht="19.5">
      <c r="A26" s="152" t="s">
        <v>8</v>
      </c>
    </row>
    <row r="27" spans="1:1" ht="39">
      <c r="A27" s="153" t="s">
        <v>273</v>
      </c>
    </row>
    <row r="28" spans="1:1" ht="39">
      <c r="A28" s="153" t="s">
        <v>272</v>
      </c>
    </row>
    <row r="29" spans="1:1" ht="19.5">
      <c r="A29" s="152" t="s">
        <v>9</v>
      </c>
    </row>
    <row r="30" spans="1:1" ht="39">
      <c r="A30" s="153" t="s">
        <v>1040</v>
      </c>
    </row>
    <row r="31" spans="1:1" ht="19.5">
      <c r="A31" s="153" t="s">
        <v>26</v>
      </c>
    </row>
    <row r="32" spans="1:1" ht="39">
      <c r="A32" s="154" t="s">
        <v>12</v>
      </c>
    </row>
    <row r="33" spans="1:1" ht="20" thickBot="1">
      <c r="A33"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7"/>
  <sheetViews>
    <sheetView workbookViewId="0">
      <selection activeCell="D17" sqref="D17"/>
    </sheetView>
  </sheetViews>
  <sheetFormatPr defaultRowHeight="17"/>
  <cols>
    <col min="1" max="1" width="93.453125" customWidth="1"/>
  </cols>
  <sheetData>
    <row r="1" spans="1:3" ht="19.5">
      <c r="A1" s="12" t="s">
        <v>438</v>
      </c>
      <c r="B1" s="1" t="s">
        <v>27</v>
      </c>
    </row>
    <row r="2" spans="1:3" ht="19.5">
      <c r="A2" s="13" t="s">
        <v>146</v>
      </c>
    </row>
    <row r="3" spans="1:3" ht="19.5">
      <c r="A3" s="13" t="s">
        <v>52</v>
      </c>
    </row>
    <row r="4" spans="1:3" ht="19.5">
      <c r="A4" s="14" t="s">
        <v>1</v>
      </c>
    </row>
    <row r="5" spans="1:3" ht="19.5">
      <c r="A5" s="49" t="s">
        <v>256</v>
      </c>
    </row>
    <row r="6" spans="1:3" ht="19.5">
      <c r="A6" s="49" t="s">
        <v>267</v>
      </c>
    </row>
    <row r="7" spans="1:3" ht="19.5">
      <c r="A7" s="50" t="s">
        <v>259</v>
      </c>
    </row>
    <row r="8" spans="1:3" ht="19.5">
      <c r="A8" s="50" t="s">
        <v>261</v>
      </c>
    </row>
    <row r="9" spans="1:3" ht="19.5">
      <c r="A9" s="50" t="s">
        <v>263</v>
      </c>
    </row>
    <row r="10" spans="1:3" ht="19.5">
      <c r="A10" s="48" t="s">
        <v>2</v>
      </c>
    </row>
    <row r="11" spans="1:3" ht="19.5">
      <c r="A11" s="49" t="s">
        <v>268</v>
      </c>
    </row>
    <row r="12" spans="1:3" ht="78">
      <c r="A12" s="153" t="s">
        <v>471</v>
      </c>
    </row>
    <row r="13" spans="1:3" ht="19.5">
      <c r="A13" s="14" t="s">
        <v>4</v>
      </c>
      <c r="C13" s="17"/>
    </row>
    <row r="14" spans="1:3" ht="37">
      <c r="A14" s="18" t="s">
        <v>1053</v>
      </c>
    </row>
    <row r="15" spans="1:3" ht="39">
      <c r="A15" s="10" t="s">
        <v>1052</v>
      </c>
    </row>
    <row r="16" spans="1:3" ht="19.5">
      <c r="A16" s="9" t="s">
        <v>5</v>
      </c>
    </row>
    <row r="17" spans="1:1" ht="58.5">
      <c r="A17" s="10" t="s">
        <v>275</v>
      </c>
    </row>
    <row r="18" spans="1:1" ht="19.5">
      <c r="A18" s="10" t="s">
        <v>53</v>
      </c>
    </row>
    <row r="19" spans="1:1" ht="19.5">
      <c r="A19" s="10" t="s">
        <v>54</v>
      </c>
    </row>
    <row r="20" spans="1:1" ht="19.5">
      <c r="A20" s="10" t="s">
        <v>55</v>
      </c>
    </row>
    <row r="21" spans="1:1" ht="19.5">
      <c r="A21" s="10" t="s">
        <v>56</v>
      </c>
    </row>
    <row r="22" spans="1:1" ht="58.5">
      <c r="A22" s="10" t="s">
        <v>57</v>
      </c>
    </row>
    <row r="23" spans="1:1" ht="195">
      <c r="A23" s="10" t="s">
        <v>58</v>
      </c>
    </row>
    <row r="24" spans="1:1" ht="370.5">
      <c r="A24" s="10" t="s">
        <v>1050</v>
      </c>
    </row>
    <row r="25" spans="1:1" ht="19.5">
      <c r="A25" s="10" t="s">
        <v>59</v>
      </c>
    </row>
    <row r="26" spans="1:1" ht="58.5">
      <c r="A26" s="10" t="s">
        <v>60</v>
      </c>
    </row>
    <row r="27" spans="1:1" ht="19.5">
      <c r="A27" s="10" t="s">
        <v>25</v>
      </c>
    </row>
    <row r="28" spans="1:1" ht="19.5">
      <c r="A28" s="10" t="s">
        <v>274</v>
      </c>
    </row>
    <row r="29" spans="1:1" ht="19.5">
      <c r="A29" s="10" t="s">
        <v>7</v>
      </c>
    </row>
    <row r="30" spans="1:1" ht="19.5">
      <c r="A30" s="14" t="s">
        <v>8</v>
      </c>
    </row>
    <row r="31" spans="1:1" ht="39">
      <c r="A31" s="10" t="s">
        <v>277</v>
      </c>
    </row>
    <row r="32" spans="1:1" ht="39" customHeight="1">
      <c r="A32" s="10" t="s">
        <v>276</v>
      </c>
    </row>
    <row r="33" spans="1:1" ht="19.5">
      <c r="A33" s="14" t="s">
        <v>9</v>
      </c>
    </row>
    <row r="34" spans="1:1" ht="58.5">
      <c r="A34" s="10" t="s">
        <v>1051</v>
      </c>
    </row>
    <row r="35" spans="1:1" ht="19.5">
      <c r="A35" s="10" t="s">
        <v>26</v>
      </c>
    </row>
    <row r="36" spans="1:1" ht="39">
      <c r="A36" s="15" t="s">
        <v>12</v>
      </c>
    </row>
    <row r="37" spans="1:1" ht="20" thickBot="1">
      <c r="A37" s="16" t="s">
        <v>10</v>
      </c>
    </row>
  </sheetData>
  <phoneticPr fontId="14" type="noConversion"/>
  <hyperlinks>
    <hyperlink ref="B1" location="預告統計資料發布時間表!A1" display="回發布時間表"/>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0"/>
  <sheetViews>
    <sheetView workbookViewId="0"/>
  </sheetViews>
  <sheetFormatPr defaultColWidth="9" defaultRowHeight="17"/>
  <cols>
    <col min="1" max="1" width="104.453125" style="150" customWidth="1"/>
    <col min="2" max="16384" width="9" style="150"/>
  </cols>
  <sheetData>
    <row r="1" spans="1:3" ht="19.5">
      <c r="A1" s="156" t="s">
        <v>992</v>
      </c>
      <c r="B1" s="163" t="s">
        <v>763</v>
      </c>
    </row>
    <row r="2" spans="1:3" ht="19.5">
      <c r="A2" s="151" t="s">
        <v>144</v>
      </c>
    </row>
    <row r="3" spans="1:3" ht="19.5">
      <c r="A3" s="151" t="s">
        <v>62</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8.5">
      <c r="A14" s="147" t="s">
        <v>148</v>
      </c>
    </row>
    <row r="15" spans="1:3" ht="19.5">
      <c r="A15" s="153" t="s">
        <v>63</v>
      </c>
    </row>
    <row r="16" spans="1:3" ht="19.5">
      <c r="A16" s="143" t="s">
        <v>149</v>
      </c>
    </row>
    <row r="17" spans="1:1" ht="58.5">
      <c r="A17" s="157" t="s">
        <v>562</v>
      </c>
    </row>
    <row r="18" spans="1:1" ht="19.5">
      <c r="A18" s="157" t="s">
        <v>993</v>
      </c>
    </row>
    <row r="19" spans="1:1" ht="39">
      <c r="A19" s="157" t="s">
        <v>994</v>
      </c>
    </row>
    <row r="20" spans="1:1" ht="58.5">
      <c r="A20" s="157" t="s">
        <v>995</v>
      </c>
    </row>
    <row r="21" spans="1:1" ht="39">
      <c r="A21" s="157" t="s">
        <v>996</v>
      </c>
    </row>
    <row r="22" spans="1:1" ht="39">
      <c r="A22" s="157" t="s">
        <v>997</v>
      </c>
    </row>
    <row r="23" spans="1:1" ht="39">
      <c r="A23" s="157" t="s">
        <v>998</v>
      </c>
    </row>
    <row r="24" spans="1:1" ht="19.5">
      <c r="A24" s="157" t="s">
        <v>999</v>
      </c>
    </row>
    <row r="25" spans="1:1" ht="39">
      <c r="A25" s="157" t="s">
        <v>1000</v>
      </c>
    </row>
    <row r="26" spans="1:1" ht="39">
      <c r="A26" s="157" t="s">
        <v>1001</v>
      </c>
    </row>
    <row r="27" spans="1:1" ht="39">
      <c r="A27" s="157" t="s">
        <v>1002</v>
      </c>
    </row>
    <row r="28" spans="1:1" ht="39">
      <c r="A28" s="157" t="s">
        <v>1003</v>
      </c>
    </row>
    <row r="29" spans="1:1" ht="39">
      <c r="A29" s="157" t="s">
        <v>1004</v>
      </c>
    </row>
    <row r="30" spans="1:1" ht="39">
      <c r="A30" s="157" t="s">
        <v>1005</v>
      </c>
    </row>
    <row r="31" spans="1:1" ht="39">
      <c r="A31" s="157" t="s">
        <v>1006</v>
      </c>
    </row>
    <row r="32" spans="1:1" ht="39">
      <c r="A32" s="157" t="s">
        <v>1007</v>
      </c>
    </row>
    <row r="33" spans="1:1" ht="39">
      <c r="A33" s="157" t="s">
        <v>1008</v>
      </c>
    </row>
    <row r="34" spans="1:1" ht="39">
      <c r="A34" s="157" t="s">
        <v>1009</v>
      </c>
    </row>
    <row r="35" spans="1:1" ht="19.5">
      <c r="A35" s="157" t="s">
        <v>1010</v>
      </c>
    </row>
    <row r="36" spans="1:1" ht="39">
      <c r="A36" s="157" t="s">
        <v>1011</v>
      </c>
    </row>
    <row r="37" spans="1:1" ht="39">
      <c r="A37" s="157" t="s">
        <v>1012</v>
      </c>
    </row>
    <row r="38" spans="1:1" ht="19.5">
      <c r="A38" s="157" t="s">
        <v>1013</v>
      </c>
    </row>
    <row r="39" spans="1:1" ht="19.5">
      <c r="A39" s="157" t="s">
        <v>1014</v>
      </c>
    </row>
    <row r="40" spans="1:1" ht="39">
      <c r="A40" s="157" t="s">
        <v>1015</v>
      </c>
    </row>
    <row r="41" spans="1:1" ht="19.5">
      <c r="A41" s="153" t="s">
        <v>1016</v>
      </c>
    </row>
    <row r="42" spans="1:1" ht="58.5">
      <c r="A42" s="153" t="s">
        <v>1017</v>
      </c>
    </row>
    <row r="43" spans="1:1" ht="19.5">
      <c r="A43" s="153" t="s">
        <v>1018</v>
      </c>
    </row>
    <row r="44" spans="1:1" ht="19.5">
      <c r="A44" s="153" t="s">
        <v>1019</v>
      </c>
    </row>
    <row r="45" spans="1:1" ht="19.5">
      <c r="A45" s="153" t="s">
        <v>7</v>
      </c>
    </row>
    <row r="46" spans="1:1" ht="19.5">
      <c r="A46" s="152" t="s">
        <v>8</v>
      </c>
    </row>
    <row r="47" spans="1:1" ht="39">
      <c r="A47" s="153" t="s">
        <v>1020</v>
      </c>
    </row>
    <row r="48" spans="1:1" ht="39">
      <c r="A48" s="153" t="s">
        <v>1021</v>
      </c>
    </row>
    <row r="49" spans="1:1" ht="19.5">
      <c r="A49" s="152" t="s">
        <v>9</v>
      </c>
    </row>
    <row r="50" spans="1:1" ht="39">
      <c r="A50" s="153" t="s">
        <v>1022</v>
      </c>
    </row>
    <row r="51" spans="1:1" ht="19.5">
      <c r="A51" s="153" t="s">
        <v>1023</v>
      </c>
    </row>
    <row r="52" spans="1:1" ht="39">
      <c r="A52" s="154" t="s">
        <v>1024</v>
      </c>
    </row>
    <row r="53" spans="1:1" ht="20" thickBot="1">
      <c r="A53" s="155" t="s">
        <v>10</v>
      </c>
    </row>
    <row r="60" spans="1:1" ht="39" customHeight="1"/>
  </sheetData>
  <phoneticPr fontId="14" type="noConversion"/>
  <hyperlinks>
    <hyperlink ref="B1" location="預告統計資料發布時間表!A1" display="回發布時間表"/>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5"/>
  <sheetViews>
    <sheetView workbookViewId="0">
      <selection activeCell="B1" sqref="B1"/>
    </sheetView>
  </sheetViews>
  <sheetFormatPr defaultRowHeight="17"/>
  <cols>
    <col min="1" max="1" width="104.453125" customWidth="1"/>
  </cols>
  <sheetData>
    <row r="1" spans="1:3" ht="19.5">
      <c r="A1" s="12" t="s">
        <v>573</v>
      </c>
      <c r="B1" s="1" t="s">
        <v>27</v>
      </c>
    </row>
    <row r="2" spans="1:3" ht="19.5">
      <c r="A2" s="13" t="s">
        <v>614</v>
      </c>
    </row>
    <row r="3" spans="1:3" ht="19.5">
      <c r="A3" s="13" t="s">
        <v>62</v>
      </c>
    </row>
    <row r="4" spans="1:3" ht="19.5">
      <c r="A4" s="14" t="s">
        <v>1</v>
      </c>
    </row>
    <row r="5" spans="1:3" ht="19.5">
      <c r="A5" s="52" t="s">
        <v>256</v>
      </c>
    </row>
    <row r="6" spans="1:3" ht="19.5">
      <c r="A6" s="52" t="s">
        <v>267</v>
      </c>
    </row>
    <row r="7" spans="1:3" ht="19.5">
      <c r="A7" s="53" t="s">
        <v>259</v>
      </c>
    </row>
    <row r="8" spans="1:3" ht="19.5">
      <c r="A8" s="53" t="s">
        <v>261</v>
      </c>
    </row>
    <row r="9" spans="1:3" ht="19.5">
      <c r="A9" s="53" t="s">
        <v>263</v>
      </c>
    </row>
    <row r="10" spans="1:3" ht="19.5">
      <c r="A10" s="51" t="s">
        <v>2</v>
      </c>
    </row>
    <row r="11" spans="1:3" ht="19.5">
      <c r="A11" s="52" t="s">
        <v>268</v>
      </c>
    </row>
    <row r="12" spans="1:3" ht="78">
      <c r="A12" s="153" t="s">
        <v>471</v>
      </c>
    </row>
    <row r="13" spans="1:3" ht="19.5">
      <c r="A13" s="14" t="s">
        <v>4</v>
      </c>
      <c r="C13" s="17"/>
    </row>
    <row r="14" spans="1:3" ht="18.5">
      <c r="A14" s="18" t="s">
        <v>148</v>
      </c>
    </row>
    <row r="15" spans="1:3" ht="19.5">
      <c r="A15" s="10" t="s">
        <v>63</v>
      </c>
    </row>
    <row r="16" spans="1:3" ht="19.5">
      <c r="A16" s="9" t="s">
        <v>149</v>
      </c>
    </row>
    <row r="17" spans="1:1" ht="58.5">
      <c r="A17" s="20" t="s">
        <v>562</v>
      </c>
    </row>
    <row r="18" spans="1:1" ht="78">
      <c r="A18" s="20" t="s">
        <v>565</v>
      </c>
    </row>
    <row r="19" spans="1:1" ht="58.5">
      <c r="A19" s="20" t="s">
        <v>566</v>
      </c>
    </row>
    <row r="20" spans="1:1" ht="39">
      <c r="A20" s="20" t="s">
        <v>567</v>
      </c>
    </row>
    <row r="21" spans="1:1" ht="58.5">
      <c r="A21" s="20" t="s">
        <v>568</v>
      </c>
    </row>
    <row r="22" spans="1:1" ht="39">
      <c r="A22" s="20" t="s">
        <v>569</v>
      </c>
    </row>
    <row r="23" spans="1:1" ht="19.5">
      <c r="A23" s="20" t="s">
        <v>563</v>
      </c>
    </row>
    <row r="24" spans="1:1" ht="19.5">
      <c r="A24" s="20" t="s">
        <v>564</v>
      </c>
    </row>
    <row r="25" spans="1:1" ht="58.5">
      <c r="A25" s="20" t="s">
        <v>570</v>
      </c>
    </row>
    <row r="26" spans="1:1" ht="19.5">
      <c r="A26" s="10" t="s">
        <v>40</v>
      </c>
    </row>
    <row r="27" spans="1:1" ht="58.5">
      <c r="A27" s="10" t="s">
        <v>571</v>
      </c>
    </row>
    <row r="28" spans="1:1" ht="19.5">
      <c r="A28" s="10" t="s">
        <v>64</v>
      </c>
    </row>
    <row r="29" spans="1:1" ht="19.5">
      <c r="A29" s="10" t="s">
        <v>271</v>
      </c>
    </row>
    <row r="30" spans="1:1" ht="19.5">
      <c r="A30" s="10" t="s">
        <v>7</v>
      </c>
    </row>
    <row r="31" spans="1:1" ht="19.5">
      <c r="A31" s="14" t="s">
        <v>8</v>
      </c>
    </row>
    <row r="32" spans="1:1" ht="39">
      <c r="A32" s="10" t="s">
        <v>278</v>
      </c>
    </row>
    <row r="33" spans="1:1" ht="39">
      <c r="A33" s="10" t="s">
        <v>557</v>
      </c>
    </row>
    <row r="34" spans="1:1" ht="19.5">
      <c r="A34" s="14" t="s">
        <v>9</v>
      </c>
    </row>
    <row r="35" spans="1:1" ht="39">
      <c r="A35" s="10" t="s">
        <v>572</v>
      </c>
    </row>
    <row r="36" spans="1:1" ht="19.5">
      <c r="A36" s="10" t="s">
        <v>61</v>
      </c>
    </row>
    <row r="37" spans="1:1" ht="39">
      <c r="A37" s="15" t="s">
        <v>44</v>
      </c>
    </row>
    <row r="38" spans="1:1" ht="20" thickBot="1">
      <c r="A38" s="16" t="s">
        <v>10</v>
      </c>
    </row>
    <row r="45" spans="1:1" ht="39" customHeight="1"/>
  </sheetData>
  <phoneticPr fontId="5" type="noConversion"/>
  <hyperlinks>
    <hyperlink ref="B1" location="預告統計資料發布時間表!A1" display="回發布時間表"/>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2"/>
  <sheetViews>
    <sheetView workbookViewId="0">
      <selection activeCell="D18" sqref="D18"/>
    </sheetView>
  </sheetViews>
  <sheetFormatPr defaultRowHeight="17"/>
  <cols>
    <col min="1" max="1" width="94.90625" customWidth="1"/>
  </cols>
  <sheetData>
    <row r="1" spans="1:3" ht="39">
      <c r="A1" s="24" t="s">
        <v>582</v>
      </c>
      <c r="B1" s="1" t="s">
        <v>13</v>
      </c>
    </row>
    <row r="2" spans="1:3" ht="19.5">
      <c r="A2" s="13" t="s">
        <v>575</v>
      </c>
    </row>
    <row r="3" spans="1:3" ht="19.5">
      <c r="A3" s="13" t="s">
        <v>123</v>
      </c>
    </row>
    <row r="4" spans="1:3" ht="19.5">
      <c r="A4" s="14" t="s">
        <v>1</v>
      </c>
    </row>
    <row r="5" spans="1:3" ht="19.5">
      <c r="A5" s="55" t="s">
        <v>256</v>
      </c>
    </row>
    <row r="6" spans="1:3" ht="19.5">
      <c r="A6" s="55" t="s">
        <v>267</v>
      </c>
    </row>
    <row r="7" spans="1:3" ht="19.5">
      <c r="A7" s="56" t="s">
        <v>259</v>
      </c>
    </row>
    <row r="8" spans="1:3" ht="19.5">
      <c r="A8" s="56" t="s">
        <v>261</v>
      </c>
    </row>
    <row r="9" spans="1:3" ht="19.5">
      <c r="A9" s="56" t="s">
        <v>263</v>
      </c>
    </row>
    <row r="10" spans="1:3" ht="19.5">
      <c r="A10" s="54" t="s">
        <v>2</v>
      </c>
    </row>
    <row r="11" spans="1:3" ht="19.5">
      <c r="A11" s="55" t="s">
        <v>268</v>
      </c>
    </row>
    <row r="12" spans="1:3" ht="78">
      <c r="A12" s="153" t="s">
        <v>471</v>
      </c>
    </row>
    <row r="13" spans="1:3" ht="19.5">
      <c r="A13" s="14" t="s">
        <v>4</v>
      </c>
      <c r="C13" s="17"/>
    </row>
    <row r="14" spans="1:3" ht="39">
      <c r="A14" s="10" t="s">
        <v>124</v>
      </c>
    </row>
    <row r="15" spans="1:3" ht="19.5">
      <c r="A15" s="10" t="s">
        <v>125</v>
      </c>
    </row>
    <row r="16" spans="1:3" ht="19.5">
      <c r="A16" s="9" t="s">
        <v>126</v>
      </c>
    </row>
    <row r="17" spans="1:1" ht="19.5">
      <c r="A17" s="10" t="s">
        <v>127</v>
      </c>
    </row>
    <row r="18" spans="1:1" ht="58.5">
      <c r="A18" s="10" t="s">
        <v>139</v>
      </c>
    </row>
    <row r="19" spans="1:1" ht="19.5">
      <c r="A19" s="10" t="s">
        <v>128</v>
      </c>
    </row>
    <row r="20" spans="1:1" ht="19.5">
      <c r="A20" s="10" t="s">
        <v>129</v>
      </c>
    </row>
    <row r="21" spans="1:1" ht="19.5">
      <c r="A21" s="10" t="s">
        <v>130</v>
      </c>
    </row>
    <row r="22" spans="1:1" ht="39">
      <c r="A22" s="10" t="s">
        <v>131</v>
      </c>
    </row>
    <row r="23" spans="1:1" ht="39">
      <c r="A23" s="10" t="s">
        <v>132</v>
      </c>
    </row>
    <row r="24" spans="1:1" ht="78">
      <c r="A24" s="10" t="s">
        <v>133</v>
      </c>
    </row>
    <row r="25" spans="1:1" ht="39">
      <c r="A25" s="10" t="s">
        <v>134</v>
      </c>
    </row>
    <row r="26" spans="1:1" ht="19.5">
      <c r="A26" s="10" t="s">
        <v>135</v>
      </c>
    </row>
    <row r="27" spans="1:1" ht="39">
      <c r="A27" s="10" t="s">
        <v>136</v>
      </c>
    </row>
    <row r="28" spans="1:1" ht="39">
      <c r="A28" s="10" t="s">
        <v>137</v>
      </c>
    </row>
    <row r="29" spans="1:1" ht="39">
      <c r="A29" s="10" t="s">
        <v>138</v>
      </c>
    </row>
    <row r="30" spans="1:1" ht="19.5">
      <c r="A30" s="9" t="s">
        <v>281</v>
      </c>
    </row>
    <row r="31" spans="1:1" ht="97.5">
      <c r="A31" s="10" t="s">
        <v>279</v>
      </c>
    </row>
    <row r="32" spans="1:1" ht="19.5">
      <c r="A32" s="9" t="s">
        <v>64</v>
      </c>
    </row>
    <row r="33" spans="1:1" ht="19.5">
      <c r="A33" s="9" t="s">
        <v>271</v>
      </c>
    </row>
    <row r="34" spans="1:1" ht="19.5">
      <c r="A34" s="9" t="s">
        <v>7</v>
      </c>
    </row>
    <row r="35" spans="1:1" ht="19.5">
      <c r="A35" s="14" t="s">
        <v>8</v>
      </c>
    </row>
    <row r="36" spans="1:1" ht="39">
      <c r="A36" s="10" t="s">
        <v>278</v>
      </c>
    </row>
    <row r="37" spans="1:1" ht="39">
      <c r="A37" s="10" t="s">
        <v>280</v>
      </c>
    </row>
    <row r="38" spans="1:1" ht="19.5">
      <c r="A38" s="14" t="s">
        <v>9</v>
      </c>
    </row>
    <row r="39" spans="1:1" ht="39">
      <c r="A39" s="10" t="s">
        <v>140</v>
      </c>
    </row>
    <row r="40" spans="1:1" ht="19.5">
      <c r="A40" s="10" t="s">
        <v>43</v>
      </c>
    </row>
    <row r="41" spans="1:1" ht="39">
      <c r="A41" s="15" t="s">
        <v>12</v>
      </c>
    </row>
    <row r="42" spans="1:1" ht="20" thickBot="1">
      <c r="A42" s="16" t="s">
        <v>10</v>
      </c>
    </row>
  </sheetData>
  <phoneticPr fontId="14" type="noConversion"/>
  <hyperlinks>
    <hyperlink ref="B1" location="預告統計資料發布時間表!A1" display="回發布時間表"/>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workbookViewId="0">
      <selection activeCell="E20" sqref="E20"/>
    </sheetView>
  </sheetViews>
  <sheetFormatPr defaultColWidth="9" defaultRowHeight="17"/>
  <cols>
    <col min="1" max="1" width="94.90625" style="150" customWidth="1"/>
    <col min="2" max="16384" width="9" style="150"/>
  </cols>
  <sheetData>
    <row r="1" spans="1:3" ht="19.5">
      <c r="A1" s="156" t="s">
        <v>583</v>
      </c>
      <c r="B1" s="163" t="s">
        <v>13</v>
      </c>
    </row>
    <row r="2" spans="1:3" ht="19.5">
      <c r="A2" s="151" t="s">
        <v>575</v>
      </c>
    </row>
    <row r="3" spans="1:3" ht="19.5">
      <c r="A3" s="151" t="s">
        <v>574</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576</v>
      </c>
    </row>
    <row r="15" spans="1:3" ht="19.5">
      <c r="A15" s="153" t="s">
        <v>125</v>
      </c>
    </row>
    <row r="16" spans="1:3" ht="19.5">
      <c r="A16" s="143" t="s">
        <v>126</v>
      </c>
    </row>
    <row r="17" spans="1:1" ht="19.5">
      <c r="A17" s="153" t="s">
        <v>577</v>
      </c>
    </row>
    <row r="18" spans="1:1" ht="58.5">
      <c r="A18" s="153" t="s">
        <v>590</v>
      </c>
    </row>
    <row r="19" spans="1:1" ht="58.5">
      <c r="A19" s="153" t="s">
        <v>589</v>
      </c>
    </row>
    <row r="20" spans="1:1" ht="97.5">
      <c r="A20" s="153" t="s">
        <v>588</v>
      </c>
    </row>
    <row r="21" spans="1:1" ht="58.5">
      <c r="A21" s="153" t="s">
        <v>587</v>
      </c>
    </row>
    <row r="22" spans="1:1" ht="19.5">
      <c r="A22" s="153" t="s">
        <v>578</v>
      </c>
    </row>
    <row r="23" spans="1:1" ht="58.5">
      <c r="A23" s="153" t="s">
        <v>586</v>
      </c>
    </row>
    <row r="24" spans="1:1" ht="58.5">
      <c r="A24" s="153" t="s">
        <v>584</v>
      </c>
    </row>
    <row r="25" spans="1:1" ht="58.5">
      <c r="A25" s="153" t="s">
        <v>585</v>
      </c>
    </row>
    <row r="26" spans="1:1" ht="19.5">
      <c r="A26" s="143" t="s">
        <v>579</v>
      </c>
    </row>
    <row r="27" spans="1:1" ht="19.5">
      <c r="A27" s="153" t="s">
        <v>580</v>
      </c>
    </row>
    <row r="28" spans="1:1" ht="19.5">
      <c r="A28" s="143" t="s">
        <v>64</v>
      </c>
    </row>
    <row r="29" spans="1:1" ht="19.5">
      <c r="A29" s="143" t="s">
        <v>271</v>
      </c>
    </row>
    <row r="30" spans="1:1" ht="19.5">
      <c r="A30" s="143" t="s">
        <v>7</v>
      </c>
    </row>
    <row r="31" spans="1:1" ht="19.5">
      <c r="A31" s="152" t="s">
        <v>8</v>
      </c>
    </row>
    <row r="32" spans="1:1" ht="39">
      <c r="A32" s="153" t="s">
        <v>278</v>
      </c>
    </row>
    <row r="33" spans="1:1" ht="39">
      <c r="A33" s="153" t="s">
        <v>557</v>
      </c>
    </row>
    <row r="34" spans="1:1" ht="19.5">
      <c r="A34" s="152" t="s">
        <v>9</v>
      </c>
    </row>
    <row r="35" spans="1:1" ht="19.5">
      <c r="A35" s="153" t="s">
        <v>581</v>
      </c>
    </row>
    <row r="36" spans="1:1" ht="19.5">
      <c r="A36" s="153" t="s">
        <v>43</v>
      </c>
    </row>
    <row r="37" spans="1:1" ht="39">
      <c r="A37" s="154" t="s">
        <v>12</v>
      </c>
    </row>
    <row r="38" spans="1:1" ht="20" thickBot="1">
      <c r="A38" s="155" t="s">
        <v>10</v>
      </c>
    </row>
  </sheetData>
  <phoneticPr fontId="14" type="noConversion"/>
  <hyperlinks>
    <hyperlink ref="B1" location="預告統計資料發布時間表!A1" display="回發布時間表"/>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56"/>
  <sheetViews>
    <sheetView zoomScale="85" zoomScaleNormal="85" workbookViewId="0">
      <selection activeCell="B1" sqref="B1"/>
    </sheetView>
  </sheetViews>
  <sheetFormatPr defaultColWidth="9" defaultRowHeight="17"/>
  <cols>
    <col min="1" max="1" width="93.453125" style="150" customWidth="1"/>
    <col min="2" max="16384" width="9" style="150"/>
  </cols>
  <sheetData>
    <row r="1" spans="1:3" ht="19.5">
      <c r="A1" s="156" t="s">
        <v>716</v>
      </c>
      <c r="B1" s="163" t="s">
        <v>13</v>
      </c>
    </row>
    <row r="2" spans="1:3" ht="19.5">
      <c r="A2" s="151" t="s">
        <v>144</v>
      </c>
    </row>
    <row r="3" spans="1:3" ht="19.5">
      <c r="A3" s="151" t="s">
        <v>717</v>
      </c>
    </row>
    <row r="4" spans="1:3" ht="19.5">
      <c r="A4" s="152" t="s">
        <v>1</v>
      </c>
    </row>
    <row r="5" spans="1:3" ht="19.5">
      <c r="A5" s="143" t="s">
        <v>250</v>
      </c>
    </row>
    <row r="6" spans="1:3" ht="19.5">
      <c r="A6" s="143" t="s">
        <v>718</v>
      </c>
    </row>
    <row r="7" spans="1:3" ht="19.5">
      <c r="A7" s="26" t="s">
        <v>719</v>
      </c>
    </row>
    <row r="8" spans="1:3" ht="19.5">
      <c r="A8" s="26" t="s">
        <v>720</v>
      </c>
    </row>
    <row r="9" spans="1:3" ht="19.5">
      <c r="A9" s="26" t="s">
        <v>721</v>
      </c>
    </row>
    <row r="10" spans="1:3" ht="19.5">
      <c r="A10" s="152" t="s">
        <v>2</v>
      </c>
    </row>
    <row r="11" spans="1:3" ht="19.5">
      <c r="A11" s="143" t="s">
        <v>722</v>
      </c>
    </row>
    <row r="12" spans="1:3" ht="78">
      <c r="A12" s="153" t="s">
        <v>723</v>
      </c>
    </row>
    <row r="13" spans="1:3" ht="19.5">
      <c r="A13" s="152" t="s">
        <v>4</v>
      </c>
      <c r="C13" s="17"/>
    </row>
    <row r="14" spans="1:3" ht="39">
      <c r="A14" s="153" t="s">
        <v>724</v>
      </c>
    </row>
    <row r="15" spans="1:3" ht="19.5">
      <c r="A15" s="153" t="s">
        <v>725</v>
      </c>
    </row>
    <row r="16" spans="1:3" ht="19.5">
      <c r="A16" s="143" t="s">
        <v>5</v>
      </c>
    </row>
    <row r="17" spans="1:1" ht="97.5">
      <c r="A17" s="153" t="s">
        <v>726</v>
      </c>
    </row>
    <row r="18" spans="1:1" ht="97.5">
      <c r="A18" s="153" t="s">
        <v>727</v>
      </c>
    </row>
    <row r="19" spans="1:1" ht="19.5">
      <c r="A19" s="153" t="s">
        <v>728</v>
      </c>
    </row>
    <row r="20" spans="1:1" ht="39">
      <c r="A20" s="153" t="s">
        <v>729</v>
      </c>
    </row>
    <row r="21" spans="1:1" ht="39">
      <c r="A21" s="153" t="s">
        <v>730</v>
      </c>
    </row>
    <row r="22" spans="1:1" ht="39">
      <c r="A22" s="153" t="s">
        <v>731</v>
      </c>
    </row>
    <row r="23" spans="1:1" ht="78">
      <c r="A23" s="153" t="s">
        <v>732</v>
      </c>
    </row>
    <row r="24" spans="1:1" ht="19.5">
      <c r="A24" s="153" t="s">
        <v>733</v>
      </c>
    </row>
    <row r="25" spans="1:1" ht="19.5">
      <c r="A25" s="153" t="s">
        <v>734</v>
      </c>
    </row>
    <row r="26" spans="1:1" ht="19.5">
      <c r="A26" s="153" t="s">
        <v>735</v>
      </c>
    </row>
    <row r="27" spans="1:1" ht="39">
      <c r="A27" s="153" t="s">
        <v>736</v>
      </c>
    </row>
    <row r="28" spans="1:1" ht="117">
      <c r="A28" s="153" t="s">
        <v>737</v>
      </c>
    </row>
    <row r="29" spans="1:1" ht="58.5">
      <c r="A29" s="153" t="s">
        <v>738</v>
      </c>
    </row>
    <row r="30" spans="1:1" ht="39">
      <c r="A30" s="153" t="s">
        <v>739</v>
      </c>
    </row>
    <row r="31" spans="1:1" ht="19.5">
      <c r="A31" s="153" t="s">
        <v>740</v>
      </c>
    </row>
    <row r="32" spans="1:1" ht="19.5">
      <c r="A32" s="153" t="s">
        <v>741</v>
      </c>
    </row>
    <row r="33" spans="1:1" ht="58.5">
      <c r="A33" s="153" t="s">
        <v>742</v>
      </c>
    </row>
    <row r="34" spans="1:1" ht="97.5">
      <c r="A34" s="153" t="s">
        <v>743</v>
      </c>
    </row>
    <row r="35" spans="1:1" ht="58.5">
      <c r="A35" s="153" t="s">
        <v>744</v>
      </c>
    </row>
    <row r="36" spans="1:1" ht="19.5">
      <c r="A36" s="153" t="s">
        <v>745</v>
      </c>
    </row>
    <row r="37" spans="1:1" ht="58.5">
      <c r="A37" s="153" t="s">
        <v>746</v>
      </c>
    </row>
    <row r="38" spans="1:1" ht="39">
      <c r="A38" s="153" t="s">
        <v>747</v>
      </c>
    </row>
    <row r="39" spans="1:1" ht="19.5">
      <c r="A39" s="153" t="s">
        <v>748</v>
      </c>
    </row>
    <row r="40" spans="1:1" ht="58.5">
      <c r="A40" s="153" t="s">
        <v>749</v>
      </c>
    </row>
    <row r="41" spans="1:1" ht="19.5">
      <c r="A41" s="153" t="s">
        <v>750</v>
      </c>
    </row>
    <row r="42" spans="1:1" ht="58.5">
      <c r="A42" s="153" t="s">
        <v>751</v>
      </c>
    </row>
    <row r="43" spans="1:1" ht="58.5">
      <c r="A43" s="153" t="s">
        <v>752</v>
      </c>
    </row>
    <row r="44" spans="1:1" ht="19.5">
      <c r="A44" s="143" t="s">
        <v>753</v>
      </c>
    </row>
    <row r="45" spans="1:1" ht="19.5">
      <c r="A45" s="126" t="s">
        <v>754</v>
      </c>
    </row>
    <row r="46" spans="1:1" ht="19.5">
      <c r="A46" s="126" t="s">
        <v>755</v>
      </c>
    </row>
    <row r="47" spans="1:1" ht="19.5">
      <c r="A47" s="126" t="s">
        <v>756</v>
      </c>
    </row>
    <row r="48" spans="1:1" ht="19.5">
      <c r="A48" s="126" t="s">
        <v>7</v>
      </c>
    </row>
    <row r="49" spans="1:1" ht="19.5">
      <c r="A49" s="29" t="s">
        <v>8</v>
      </c>
    </row>
    <row r="50" spans="1:1" ht="39">
      <c r="A50" s="175" t="s">
        <v>757</v>
      </c>
    </row>
    <row r="51" spans="1:1" ht="39">
      <c r="A51" s="175" t="s">
        <v>758</v>
      </c>
    </row>
    <row r="52" spans="1:1" ht="19.5">
      <c r="A52" s="29" t="s">
        <v>9</v>
      </c>
    </row>
    <row r="53" spans="1:1" ht="19.5">
      <c r="A53" s="175" t="s">
        <v>759</v>
      </c>
    </row>
    <row r="54" spans="1:1" ht="19.5">
      <c r="A54" s="175" t="s">
        <v>760</v>
      </c>
    </row>
    <row r="55" spans="1:1" ht="39">
      <c r="A55" s="27" t="s">
        <v>761</v>
      </c>
    </row>
    <row r="56" spans="1:1" ht="20" thickBot="1">
      <c r="A5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3"/>
  <sheetViews>
    <sheetView workbookViewId="0"/>
  </sheetViews>
  <sheetFormatPr defaultColWidth="9" defaultRowHeight="17"/>
  <cols>
    <col min="1" max="1" width="94.90625" style="150" customWidth="1"/>
    <col min="2" max="16384" width="9" style="150"/>
  </cols>
  <sheetData>
    <row r="1" spans="1:3" ht="19.5">
      <c r="A1" s="156" t="s">
        <v>592</v>
      </c>
      <c r="B1" s="163" t="s">
        <v>13</v>
      </c>
    </row>
    <row r="2" spans="1:3" ht="19.5">
      <c r="A2" s="151" t="s">
        <v>575</v>
      </c>
    </row>
    <row r="3" spans="1:3" ht="19.5">
      <c r="A3" s="151" t="s">
        <v>593</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594</v>
      </c>
    </row>
    <row r="15" spans="1:3" ht="19.5">
      <c r="A15" s="153" t="s">
        <v>125</v>
      </c>
    </row>
    <row r="16" spans="1:3" ht="19.5">
      <c r="A16" s="143" t="s">
        <v>126</v>
      </c>
    </row>
    <row r="17" spans="1:1" ht="58.5">
      <c r="A17" s="153" t="s">
        <v>599</v>
      </c>
    </row>
    <row r="18" spans="1:1" ht="78">
      <c r="A18" s="153" t="s">
        <v>600</v>
      </c>
    </row>
    <row r="19" spans="1:1" ht="19.5">
      <c r="A19" s="153" t="s">
        <v>596</v>
      </c>
    </row>
    <row r="20" spans="1:1" ht="19.5">
      <c r="A20" s="153" t="s">
        <v>597</v>
      </c>
    </row>
    <row r="21" spans="1:1" ht="19.5">
      <c r="A21" s="143" t="s">
        <v>591</v>
      </c>
    </row>
    <row r="22" spans="1:1" ht="19.5">
      <c r="A22" s="153" t="s">
        <v>595</v>
      </c>
    </row>
    <row r="23" spans="1:1" ht="19.5">
      <c r="A23" s="143" t="s">
        <v>64</v>
      </c>
    </row>
    <row r="24" spans="1:1" ht="19.5">
      <c r="A24" s="143" t="s">
        <v>271</v>
      </c>
    </row>
    <row r="25" spans="1:1" ht="19.5">
      <c r="A25" s="143" t="s">
        <v>7</v>
      </c>
    </row>
    <row r="26" spans="1:1" ht="19.5">
      <c r="A26" s="152" t="s">
        <v>8</v>
      </c>
    </row>
    <row r="27" spans="1:1" ht="39">
      <c r="A27" s="153" t="s">
        <v>278</v>
      </c>
    </row>
    <row r="28" spans="1:1" ht="39">
      <c r="A28" s="153" t="s">
        <v>557</v>
      </c>
    </row>
    <row r="29" spans="1:1" ht="19.5">
      <c r="A29" s="152" t="s">
        <v>9</v>
      </c>
    </row>
    <row r="30" spans="1:1" ht="19.5">
      <c r="A30" s="153" t="s">
        <v>598</v>
      </c>
    </row>
    <row r="31" spans="1:1" ht="19.5">
      <c r="A31" s="153" t="s">
        <v>43</v>
      </c>
    </row>
    <row r="32" spans="1:1" ht="39">
      <c r="A32" s="154" t="s">
        <v>12</v>
      </c>
    </row>
    <row r="33" spans="1:1" ht="20" thickBot="1">
      <c r="A33" s="155" t="s">
        <v>10</v>
      </c>
    </row>
  </sheetData>
  <phoneticPr fontId="14" type="noConversion"/>
  <hyperlinks>
    <hyperlink ref="B1" location="預告統計資料發布時間表!A1" display="回發布時間表"/>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6"/>
  <sheetViews>
    <sheetView zoomScaleNormal="100" workbookViewId="0">
      <selection activeCell="A2" sqref="A2"/>
    </sheetView>
  </sheetViews>
  <sheetFormatPr defaultRowHeight="17"/>
  <cols>
    <col min="1" max="1" width="98.36328125" customWidth="1"/>
  </cols>
  <sheetData>
    <row r="1" spans="1:3" ht="19.5">
      <c r="A1" s="12" t="s">
        <v>601</v>
      </c>
      <c r="B1" s="1" t="s">
        <v>13</v>
      </c>
    </row>
    <row r="2" spans="1:3" ht="19.5">
      <c r="A2" s="13" t="s">
        <v>614</v>
      </c>
    </row>
    <row r="3" spans="1:3" ht="19.5">
      <c r="A3" s="13" t="s">
        <v>120</v>
      </c>
    </row>
    <row r="4" spans="1:3" ht="19.5">
      <c r="A4" s="14" t="s">
        <v>1</v>
      </c>
    </row>
    <row r="5" spans="1:3" ht="19.5">
      <c r="A5" s="58" t="s">
        <v>256</v>
      </c>
    </row>
    <row r="6" spans="1:3" ht="19.5">
      <c r="A6" s="58" t="s">
        <v>267</v>
      </c>
    </row>
    <row r="7" spans="1:3" ht="19.5">
      <c r="A7" s="59" t="s">
        <v>259</v>
      </c>
    </row>
    <row r="8" spans="1:3" ht="19.5">
      <c r="A8" s="59" t="s">
        <v>261</v>
      </c>
    </row>
    <row r="9" spans="1:3" ht="19.5">
      <c r="A9" s="59" t="s">
        <v>263</v>
      </c>
    </row>
    <row r="10" spans="1:3" ht="19.5">
      <c r="A10" s="57" t="s">
        <v>2</v>
      </c>
    </row>
    <row r="11" spans="1:3" ht="19.5">
      <c r="A11" s="58" t="s">
        <v>268</v>
      </c>
    </row>
    <row r="12" spans="1:3" ht="78">
      <c r="A12" s="153" t="s">
        <v>471</v>
      </c>
    </row>
    <row r="13" spans="1:3" ht="19.5">
      <c r="A13" s="14" t="s">
        <v>4</v>
      </c>
      <c r="C13" s="17"/>
    </row>
    <row r="14" spans="1:3" ht="18.5">
      <c r="A14" s="18" t="s">
        <v>603</v>
      </c>
    </row>
    <row r="15" spans="1:3" ht="19.5">
      <c r="A15" s="10" t="s">
        <v>121</v>
      </c>
    </row>
    <row r="16" spans="1:3" ht="19.5">
      <c r="A16" s="9" t="s">
        <v>5</v>
      </c>
    </row>
    <row r="17" spans="1:1" ht="39">
      <c r="A17" s="157" t="s">
        <v>604</v>
      </c>
    </row>
    <row r="18" spans="1:1" s="17" customFormat="1" ht="58.5">
      <c r="A18" s="157" t="s">
        <v>605</v>
      </c>
    </row>
    <row r="19" spans="1:1" s="17" customFormat="1" ht="58.5">
      <c r="A19" s="157" t="s">
        <v>606</v>
      </c>
    </row>
    <row r="20" spans="1:1" s="17" customFormat="1" ht="39">
      <c r="A20" s="157" t="s">
        <v>607</v>
      </c>
    </row>
    <row r="21" spans="1:1" s="17" customFormat="1" ht="19.5">
      <c r="A21" s="157" t="s">
        <v>608</v>
      </c>
    </row>
    <row r="22" spans="1:1" s="17" customFormat="1" ht="19.5">
      <c r="A22" s="157" t="s">
        <v>609</v>
      </c>
    </row>
    <row r="23" spans="1:1" s="17" customFormat="1" ht="19.5">
      <c r="A23" s="157" t="s">
        <v>610</v>
      </c>
    </row>
    <row r="24" spans="1:1" s="17" customFormat="1" ht="39">
      <c r="A24" s="157" t="s">
        <v>611</v>
      </c>
    </row>
    <row r="25" spans="1:1" ht="78">
      <c r="A25" s="10" t="s">
        <v>612</v>
      </c>
    </row>
    <row r="26" spans="1:1" ht="19.5">
      <c r="A26" s="10" t="s">
        <v>25</v>
      </c>
    </row>
    <row r="27" spans="1:1" ht="19.5">
      <c r="A27" s="10" t="s">
        <v>282</v>
      </c>
    </row>
    <row r="28" spans="1:1" ht="19.5">
      <c r="A28" s="10" t="s">
        <v>7</v>
      </c>
    </row>
    <row r="29" spans="1:1" ht="19.5">
      <c r="A29" s="14" t="s">
        <v>8</v>
      </c>
    </row>
    <row r="30" spans="1:1" ht="39">
      <c r="A30" s="10" t="s">
        <v>283</v>
      </c>
    </row>
    <row r="31" spans="1:1" ht="39">
      <c r="A31" s="10" t="s">
        <v>557</v>
      </c>
    </row>
    <row r="32" spans="1:1" ht="19.5">
      <c r="A32" s="14" t="s">
        <v>9</v>
      </c>
    </row>
    <row r="33" spans="1:1" ht="19.5">
      <c r="A33" s="10" t="s">
        <v>613</v>
      </c>
    </row>
    <row r="34" spans="1:1" ht="19.5">
      <c r="A34" s="10" t="s">
        <v>602</v>
      </c>
    </row>
    <row r="35" spans="1:1" ht="39">
      <c r="A35" s="15" t="s">
        <v>12</v>
      </c>
    </row>
    <row r="36" spans="1:1" ht="20" thickBot="1">
      <c r="A3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zoomScaleNormal="100" workbookViewId="0">
      <selection activeCell="A2" sqref="A2"/>
    </sheetView>
  </sheetViews>
  <sheetFormatPr defaultRowHeight="17"/>
  <cols>
    <col min="1" max="1" width="98.36328125" customWidth="1"/>
  </cols>
  <sheetData>
    <row r="1" spans="1:3" ht="19.5">
      <c r="A1" s="12" t="s">
        <v>615</v>
      </c>
      <c r="B1" s="1" t="s">
        <v>13</v>
      </c>
    </row>
    <row r="2" spans="1:3" ht="19.5">
      <c r="A2" s="13" t="s">
        <v>614</v>
      </c>
    </row>
    <row r="3" spans="1:3" ht="19.5">
      <c r="A3" s="13" t="s">
        <v>119</v>
      </c>
    </row>
    <row r="4" spans="1:3" ht="19.5">
      <c r="A4" s="14" t="s">
        <v>1</v>
      </c>
    </row>
    <row r="5" spans="1:3" ht="19.5">
      <c r="A5" s="61" t="s">
        <v>256</v>
      </c>
    </row>
    <row r="6" spans="1:3" ht="19.5">
      <c r="A6" s="61" t="s">
        <v>267</v>
      </c>
    </row>
    <row r="7" spans="1:3" ht="19.5">
      <c r="A7" s="62" t="s">
        <v>259</v>
      </c>
    </row>
    <row r="8" spans="1:3" ht="19.5">
      <c r="A8" s="62" t="s">
        <v>261</v>
      </c>
    </row>
    <row r="9" spans="1:3" ht="19.5">
      <c r="A9" s="62" t="s">
        <v>263</v>
      </c>
    </row>
    <row r="10" spans="1:3" ht="19.5">
      <c r="A10" s="60" t="s">
        <v>2</v>
      </c>
    </row>
    <row r="11" spans="1:3" ht="19.5">
      <c r="A11" s="61" t="s">
        <v>268</v>
      </c>
    </row>
    <row r="12" spans="1:3" ht="78">
      <c r="A12" s="153" t="s">
        <v>471</v>
      </c>
    </row>
    <row r="13" spans="1:3" ht="19.5">
      <c r="A13" s="14" t="s">
        <v>4</v>
      </c>
      <c r="C13" s="17"/>
    </row>
    <row r="14" spans="1:3" ht="18.5">
      <c r="A14" s="18" t="s">
        <v>616</v>
      </c>
    </row>
    <row r="15" spans="1:3" ht="19.5">
      <c r="A15" s="10" t="s">
        <v>150</v>
      </c>
    </row>
    <row r="16" spans="1:3" ht="19.5">
      <c r="A16" s="9" t="s">
        <v>5</v>
      </c>
    </row>
    <row r="17" spans="1:1" s="21" customFormat="1" ht="58.5">
      <c r="A17" s="20" t="s">
        <v>619</v>
      </c>
    </row>
    <row r="18" spans="1:1" s="21" customFormat="1" ht="78">
      <c r="A18" s="157" t="s">
        <v>620</v>
      </c>
    </row>
    <row r="19" spans="1:1" s="21" customFormat="1" ht="78">
      <c r="A19" s="157" t="s">
        <v>621</v>
      </c>
    </row>
    <row r="20" spans="1:1" s="21" customFormat="1" ht="58.5">
      <c r="A20" s="157" t="s">
        <v>622</v>
      </c>
    </row>
    <row r="21" spans="1:1" s="21" customFormat="1" ht="39">
      <c r="A21" s="157" t="s">
        <v>626</v>
      </c>
    </row>
    <row r="22" spans="1:1" s="21" customFormat="1" ht="58.5">
      <c r="A22" s="157" t="s">
        <v>623</v>
      </c>
    </row>
    <row r="23" spans="1:1" s="21" customFormat="1" ht="19.5">
      <c r="A23" s="157" t="s">
        <v>618</v>
      </c>
    </row>
    <row r="24" spans="1:1" s="21" customFormat="1" ht="39">
      <c r="A24" s="157" t="s">
        <v>624</v>
      </c>
    </row>
    <row r="25" spans="1:1" s="21" customFormat="1" ht="39">
      <c r="A25" s="157" t="s">
        <v>625</v>
      </c>
    </row>
    <row r="26" spans="1:1" ht="19.5">
      <c r="A26" s="10" t="s">
        <v>122</v>
      </c>
    </row>
    <row r="27" spans="1:1" ht="58.5">
      <c r="A27" s="10" t="s">
        <v>617</v>
      </c>
    </row>
    <row r="28" spans="1:1" ht="19.5">
      <c r="A28" s="10" t="s">
        <v>25</v>
      </c>
    </row>
    <row r="29" spans="1:1" ht="19.5">
      <c r="A29" s="10" t="s">
        <v>284</v>
      </c>
    </row>
    <row r="30" spans="1:1" ht="19.5">
      <c r="A30" s="10" t="s">
        <v>7</v>
      </c>
    </row>
    <row r="31" spans="1:1" ht="19.5">
      <c r="A31" s="14" t="s">
        <v>8</v>
      </c>
    </row>
    <row r="32" spans="1:1" ht="39">
      <c r="A32" s="10" t="s">
        <v>285</v>
      </c>
    </row>
    <row r="33" spans="1:1" ht="39">
      <c r="A33" s="10" t="s">
        <v>557</v>
      </c>
    </row>
    <row r="34" spans="1:1" ht="19.5">
      <c r="A34" s="14" t="s">
        <v>9</v>
      </c>
    </row>
    <row r="35" spans="1:1" ht="19.5">
      <c r="A35" s="10" t="s">
        <v>627</v>
      </c>
    </row>
    <row r="36" spans="1:1" ht="19.5">
      <c r="A36" s="10" t="s">
        <v>26</v>
      </c>
    </row>
    <row r="37" spans="1:1" ht="39">
      <c r="A37" s="15" t="s">
        <v>12</v>
      </c>
    </row>
    <row r="38" spans="1:1" ht="20" thickBot="1">
      <c r="A38"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0"/>
  <sheetViews>
    <sheetView topLeftCell="A10" workbookViewId="0">
      <selection activeCell="G29" sqref="G29"/>
    </sheetView>
  </sheetViews>
  <sheetFormatPr defaultRowHeight="17"/>
  <cols>
    <col min="1" max="1" width="92.36328125" customWidth="1"/>
  </cols>
  <sheetData>
    <row r="1" spans="1:2" ht="19.5">
      <c r="A1" s="156" t="s">
        <v>439</v>
      </c>
      <c r="B1" s="163" t="s">
        <v>13</v>
      </c>
    </row>
    <row r="2" spans="1:2" ht="19.5">
      <c r="A2" s="151" t="s">
        <v>144</v>
      </c>
      <c r="B2" s="150"/>
    </row>
    <row r="3" spans="1:2" ht="19.5">
      <c r="A3" s="151" t="s">
        <v>434</v>
      </c>
      <c r="B3" s="150"/>
    </row>
    <row r="4" spans="1:2" ht="19.5">
      <c r="A4" s="152" t="s">
        <v>1</v>
      </c>
      <c r="B4" s="150"/>
    </row>
    <row r="5" spans="1:2" ht="19.5">
      <c r="A5" s="124" t="s">
        <v>256</v>
      </c>
      <c r="B5" s="150"/>
    </row>
    <row r="6" spans="1:2" ht="19.5">
      <c r="A6" s="124" t="s">
        <v>267</v>
      </c>
      <c r="B6" s="150"/>
    </row>
    <row r="7" spans="1:2" ht="19.5">
      <c r="A7" s="125" t="s">
        <v>259</v>
      </c>
      <c r="B7" s="150"/>
    </row>
    <row r="8" spans="1:2" ht="19.5">
      <c r="A8" s="125" t="s">
        <v>261</v>
      </c>
      <c r="B8" s="150"/>
    </row>
    <row r="9" spans="1:2" ht="19.5">
      <c r="A9" s="125" t="s">
        <v>263</v>
      </c>
      <c r="B9" s="150"/>
    </row>
    <row r="10" spans="1:2" ht="19.5">
      <c r="A10" s="123" t="s">
        <v>2</v>
      </c>
      <c r="B10" s="150"/>
    </row>
    <row r="11" spans="1:2" ht="19.5">
      <c r="A11" s="124" t="s">
        <v>268</v>
      </c>
      <c r="B11" s="150"/>
    </row>
    <row r="12" spans="1:2" ht="78">
      <c r="A12" s="153" t="s">
        <v>471</v>
      </c>
      <c r="B12" s="150"/>
    </row>
    <row r="13" spans="1:2" ht="19.5">
      <c r="A13" s="152" t="s">
        <v>4</v>
      </c>
      <c r="B13" s="150"/>
    </row>
    <row r="14" spans="1:2" ht="39">
      <c r="A14" s="174" t="s">
        <v>431</v>
      </c>
      <c r="B14" s="150"/>
    </row>
    <row r="15" spans="1:2" ht="19.5">
      <c r="A15" s="171" t="s">
        <v>345</v>
      </c>
      <c r="B15" s="150"/>
    </row>
    <row r="16" spans="1:2" ht="19.5">
      <c r="A16" s="172" t="s">
        <v>5</v>
      </c>
      <c r="B16" s="150"/>
    </row>
    <row r="17" spans="1:2" ht="39">
      <c r="A17" s="171" t="s">
        <v>429</v>
      </c>
      <c r="B17" s="158"/>
    </row>
    <row r="18" spans="1:2" ht="19.5">
      <c r="A18" s="172" t="s">
        <v>432</v>
      </c>
      <c r="B18" s="158"/>
    </row>
    <row r="19" spans="1:2" ht="19.5">
      <c r="A19" s="172" t="s">
        <v>430</v>
      </c>
      <c r="B19" s="158"/>
    </row>
    <row r="20" spans="1:2" ht="19.5">
      <c r="A20" s="172" t="s">
        <v>423</v>
      </c>
      <c r="B20" s="158"/>
    </row>
    <row r="21" spans="1:2" ht="19.5">
      <c r="A21" s="172" t="s">
        <v>1064</v>
      </c>
      <c r="B21" s="158"/>
    </row>
    <row r="22" spans="1:2" ht="19.5">
      <c r="A22" s="172" t="s">
        <v>7</v>
      </c>
      <c r="B22" s="158"/>
    </row>
    <row r="23" spans="1:2" ht="19.5">
      <c r="A23" s="170" t="s">
        <v>8</v>
      </c>
      <c r="B23" s="158"/>
    </row>
    <row r="24" spans="1:2" ht="39">
      <c r="A24" s="171" t="s">
        <v>1065</v>
      </c>
      <c r="B24" s="158"/>
    </row>
    <row r="25" spans="1:2" ht="39">
      <c r="A25" s="171" t="s">
        <v>347</v>
      </c>
      <c r="B25" s="158"/>
    </row>
    <row r="26" spans="1:2" ht="19.5">
      <c r="A26" s="170" t="s">
        <v>9</v>
      </c>
      <c r="B26" s="158"/>
    </row>
    <row r="27" spans="1:2" ht="19.5">
      <c r="A27" s="171" t="s">
        <v>433</v>
      </c>
      <c r="B27" s="158"/>
    </row>
    <row r="28" spans="1:2" ht="58.5">
      <c r="A28" s="171" t="s">
        <v>425</v>
      </c>
      <c r="B28" s="158"/>
    </row>
    <row r="29" spans="1:2" ht="39">
      <c r="A29" s="169" t="s">
        <v>328</v>
      </c>
      <c r="B29" s="158"/>
    </row>
    <row r="30" spans="1:2" ht="20" thickBot="1">
      <c r="A30" s="173" t="s">
        <v>10</v>
      </c>
      <c r="B30" s="158"/>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SheetLayoutView="83" workbookViewId="0">
      <selection activeCell="A12" sqref="A12"/>
    </sheetView>
  </sheetViews>
  <sheetFormatPr defaultRowHeight="17"/>
  <cols>
    <col min="1" max="1" width="93.453125" customWidth="1"/>
  </cols>
  <sheetData>
    <row r="1" spans="1:3" ht="19.5">
      <c r="A1" s="12" t="s">
        <v>440</v>
      </c>
      <c r="B1" s="1" t="s">
        <v>27</v>
      </c>
    </row>
    <row r="2" spans="1:3" ht="19.5">
      <c r="A2" s="13" t="s">
        <v>211</v>
      </c>
    </row>
    <row r="3" spans="1:3" ht="19.5">
      <c r="A3" s="13" t="s">
        <v>28</v>
      </c>
    </row>
    <row r="4" spans="1:3" ht="19.5">
      <c r="A4" s="14" t="s">
        <v>1</v>
      </c>
    </row>
    <row r="5" spans="1:3" ht="19.5">
      <c r="A5" s="64" t="s">
        <v>256</v>
      </c>
    </row>
    <row r="6" spans="1:3" ht="19.5">
      <c r="A6" s="64" t="s">
        <v>267</v>
      </c>
    </row>
    <row r="7" spans="1:3" ht="19.5">
      <c r="A7" s="65" t="s">
        <v>259</v>
      </c>
    </row>
    <row r="8" spans="1:3" ht="19.5">
      <c r="A8" s="65" t="s">
        <v>261</v>
      </c>
    </row>
    <row r="9" spans="1:3" ht="19.5">
      <c r="A9" s="65" t="s">
        <v>263</v>
      </c>
    </row>
    <row r="10" spans="1:3" ht="19.5">
      <c r="A10" s="63" t="s">
        <v>2</v>
      </c>
    </row>
    <row r="11" spans="1:3" ht="19.5">
      <c r="A11" s="64" t="s">
        <v>268</v>
      </c>
    </row>
    <row r="12" spans="1:3" ht="78">
      <c r="A12" s="153" t="s">
        <v>471</v>
      </c>
    </row>
    <row r="13" spans="1:3" ht="19.5">
      <c r="A13" s="14" t="s">
        <v>4</v>
      </c>
      <c r="C13" s="17"/>
    </row>
    <row r="14" spans="1:3" ht="18.5">
      <c r="A14" s="8" t="s">
        <v>29</v>
      </c>
    </row>
    <row r="15" spans="1:3" ht="39">
      <c r="A15" s="10" t="s">
        <v>286</v>
      </c>
    </row>
    <row r="16" spans="1:3" ht="19.5">
      <c r="A16" s="9" t="s">
        <v>5</v>
      </c>
    </row>
    <row r="17" spans="1:1" ht="39">
      <c r="A17" s="10" t="s">
        <v>290</v>
      </c>
    </row>
    <row r="18" spans="1:1" ht="38.25" customHeight="1">
      <c r="A18" s="10" t="s">
        <v>289</v>
      </c>
    </row>
    <row r="19" spans="1:1" ht="19.5">
      <c r="A19" s="10" t="s">
        <v>287</v>
      </c>
    </row>
    <row r="20" spans="1:1" ht="19.5">
      <c r="A20" s="10" t="s">
        <v>288</v>
      </c>
    </row>
    <row r="21" spans="1:1" ht="39">
      <c r="A21" s="10" t="s">
        <v>291</v>
      </c>
    </row>
    <row r="22" spans="1:1" ht="19.5">
      <c r="A22" s="9" t="s">
        <v>30</v>
      </c>
    </row>
    <row r="23" spans="1:1" ht="39">
      <c r="A23" s="10" t="s">
        <v>292</v>
      </c>
    </row>
    <row r="24" spans="1:1" ht="19.5">
      <c r="A24" s="9" t="s">
        <v>31</v>
      </c>
    </row>
    <row r="25" spans="1:1" ht="19.5">
      <c r="A25" s="9" t="s">
        <v>271</v>
      </c>
    </row>
    <row r="26" spans="1:1" ht="19.5">
      <c r="A26" s="9" t="s">
        <v>7</v>
      </c>
    </row>
    <row r="27" spans="1:1" ht="19.5">
      <c r="A27" s="14" t="s">
        <v>8</v>
      </c>
    </row>
    <row r="28" spans="1:1" ht="39">
      <c r="A28" s="10" t="s">
        <v>293</v>
      </c>
    </row>
    <row r="29" spans="1:1" ht="39" customHeight="1">
      <c r="A29" s="10" t="s">
        <v>300</v>
      </c>
    </row>
    <row r="30" spans="1:1" ht="19.5">
      <c r="A30" s="14" t="s">
        <v>9</v>
      </c>
    </row>
    <row r="31" spans="1:1" ht="19.5">
      <c r="A31" s="10" t="s">
        <v>32</v>
      </c>
    </row>
    <row r="32" spans="1:1" ht="39">
      <c r="A32" s="10" t="s">
        <v>33</v>
      </c>
    </row>
    <row r="33" spans="1:1" ht="39">
      <c r="A33" s="15" t="s">
        <v>34</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SheetLayoutView="83" workbookViewId="0">
      <selection activeCell="A12" sqref="A12"/>
    </sheetView>
  </sheetViews>
  <sheetFormatPr defaultRowHeight="17"/>
  <cols>
    <col min="1" max="1" width="93.453125" customWidth="1"/>
  </cols>
  <sheetData>
    <row r="1" spans="1:3" ht="19.5">
      <c r="A1" s="12" t="s">
        <v>441</v>
      </c>
      <c r="B1" s="1" t="s">
        <v>27</v>
      </c>
    </row>
    <row r="2" spans="1:3" ht="19.5">
      <c r="A2" s="13" t="s">
        <v>211</v>
      </c>
    </row>
    <row r="3" spans="1:3" ht="19.5">
      <c r="A3" s="13" t="s">
        <v>35</v>
      </c>
    </row>
    <row r="4" spans="1:3" ht="19.5">
      <c r="A4" s="14" t="s">
        <v>1</v>
      </c>
    </row>
    <row r="5" spans="1:3" ht="19.5">
      <c r="A5" s="67" t="s">
        <v>256</v>
      </c>
    </row>
    <row r="6" spans="1:3" ht="19.5">
      <c r="A6" s="67" t="s">
        <v>267</v>
      </c>
    </row>
    <row r="7" spans="1:3" ht="19.5">
      <c r="A7" s="68" t="s">
        <v>259</v>
      </c>
    </row>
    <row r="8" spans="1:3" ht="19.5">
      <c r="A8" s="68" t="s">
        <v>261</v>
      </c>
    </row>
    <row r="9" spans="1:3" ht="19.5">
      <c r="A9" s="68" t="s">
        <v>263</v>
      </c>
    </row>
    <row r="10" spans="1:3" ht="19.5">
      <c r="A10" s="66" t="s">
        <v>2</v>
      </c>
    </row>
    <row r="11" spans="1:3" ht="19.5">
      <c r="A11" s="67" t="s">
        <v>268</v>
      </c>
    </row>
    <row r="12" spans="1:3" ht="78">
      <c r="A12" s="153" t="s">
        <v>471</v>
      </c>
    </row>
    <row r="13" spans="1:3" ht="19.5">
      <c r="A13" s="14" t="s">
        <v>4</v>
      </c>
      <c r="C13" s="17"/>
    </row>
    <row r="14" spans="1:3" ht="18.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295</v>
      </c>
    </row>
    <row r="21" spans="1:1" ht="19.5">
      <c r="A21" s="9" t="s">
        <v>41</v>
      </c>
    </row>
    <row r="22" spans="1:1" ht="19.5">
      <c r="A22" s="9" t="s">
        <v>271</v>
      </c>
    </row>
    <row r="23" spans="1:1" ht="19.5">
      <c r="A23" s="9" t="s">
        <v>7</v>
      </c>
    </row>
    <row r="24" spans="1:1" ht="19.5">
      <c r="A24" s="14" t="s">
        <v>8</v>
      </c>
    </row>
    <row r="25" spans="1:1" ht="39">
      <c r="A25" s="10" t="s">
        <v>294</v>
      </c>
    </row>
    <row r="26" spans="1:1" ht="39" customHeight="1">
      <c r="A26" s="10" t="s">
        <v>300</v>
      </c>
    </row>
    <row r="27" spans="1:1" ht="19.5">
      <c r="A27" s="14" t="s">
        <v>9</v>
      </c>
    </row>
    <row r="28" spans="1:1" ht="19.5">
      <c r="A28" s="10" t="s">
        <v>42</v>
      </c>
    </row>
    <row r="29" spans="1:1" ht="19.5">
      <c r="A29" s="10" t="s">
        <v>43</v>
      </c>
    </row>
    <row r="30" spans="1:1" ht="39">
      <c r="A30" s="15" t="s">
        <v>44</v>
      </c>
    </row>
    <row r="31" spans="1:1" ht="20" thickBot="1">
      <c r="A3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workbookViewId="0">
      <selection activeCell="A12" sqref="A12"/>
    </sheetView>
  </sheetViews>
  <sheetFormatPr defaultRowHeight="17"/>
  <cols>
    <col min="1" max="1" width="93.453125" customWidth="1"/>
  </cols>
  <sheetData>
    <row r="1" spans="1:3" ht="19.5">
      <c r="A1" s="12" t="s">
        <v>442</v>
      </c>
      <c r="B1" s="1" t="s">
        <v>27</v>
      </c>
    </row>
    <row r="2" spans="1:3" ht="19.5">
      <c r="A2" s="13" t="s">
        <v>211</v>
      </c>
    </row>
    <row r="3" spans="1:3" ht="19.5">
      <c r="A3" s="13" t="s">
        <v>45</v>
      </c>
    </row>
    <row r="4" spans="1:3" ht="19.5">
      <c r="A4" s="14" t="s">
        <v>1</v>
      </c>
    </row>
    <row r="5" spans="1:3" ht="19.5">
      <c r="A5" s="70" t="s">
        <v>256</v>
      </c>
    </row>
    <row r="6" spans="1:3" ht="19.5">
      <c r="A6" s="70" t="s">
        <v>267</v>
      </c>
    </row>
    <row r="7" spans="1:3" ht="19.5">
      <c r="A7" s="71" t="s">
        <v>259</v>
      </c>
    </row>
    <row r="8" spans="1:3" ht="19.5">
      <c r="A8" s="71" t="s">
        <v>261</v>
      </c>
    </row>
    <row r="9" spans="1:3" ht="19.5">
      <c r="A9" s="71" t="s">
        <v>263</v>
      </c>
    </row>
    <row r="10" spans="1:3" ht="19.5">
      <c r="A10" s="69" t="s">
        <v>2</v>
      </c>
    </row>
    <row r="11" spans="1:3" ht="19.5">
      <c r="A11" s="70" t="s">
        <v>268</v>
      </c>
    </row>
    <row r="12" spans="1:3" ht="78">
      <c r="A12" s="153" t="s">
        <v>471</v>
      </c>
    </row>
    <row r="13" spans="1:3" ht="19.5">
      <c r="A13" s="14" t="s">
        <v>4</v>
      </c>
      <c r="C13" s="17"/>
    </row>
    <row r="14" spans="1:3" ht="37">
      <c r="A14" s="18" t="s">
        <v>46</v>
      </c>
    </row>
    <row r="15" spans="1:3" ht="19.5">
      <c r="A15" s="10" t="s">
        <v>47</v>
      </c>
    </row>
    <row r="16" spans="1:3" ht="19.5">
      <c r="A16" s="9" t="s">
        <v>5</v>
      </c>
    </row>
    <row r="17" spans="1:1" ht="19.5">
      <c r="A17" s="10" t="s">
        <v>48</v>
      </c>
    </row>
    <row r="18" spans="1:1" ht="19.5">
      <c r="A18" s="10" t="s">
        <v>49</v>
      </c>
    </row>
    <row r="19" spans="1:1" ht="58.5">
      <c r="A19" s="10" t="s">
        <v>297</v>
      </c>
    </row>
    <row r="20" spans="1:1" ht="19.5">
      <c r="A20" s="10" t="s">
        <v>50</v>
      </c>
    </row>
    <row r="21" spans="1:1" ht="39">
      <c r="A21" s="10" t="s">
        <v>51</v>
      </c>
    </row>
    <row r="22" spans="1:1" ht="19.5">
      <c r="A22" s="9" t="s">
        <v>296</v>
      </c>
    </row>
    <row r="23" spans="1:1" ht="19.5">
      <c r="A23" s="9" t="s">
        <v>298</v>
      </c>
    </row>
    <row r="24" spans="1:1" ht="19.5">
      <c r="A24" s="9" t="s">
        <v>41</v>
      </c>
    </row>
    <row r="25" spans="1:1" ht="19.5">
      <c r="A25" s="9" t="s">
        <v>271</v>
      </c>
    </row>
    <row r="26" spans="1:1" ht="19.5">
      <c r="A26" s="9" t="s">
        <v>7</v>
      </c>
    </row>
    <row r="27" spans="1:1" ht="19.5">
      <c r="A27" s="14" t="s">
        <v>8</v>
      </c>
    </row>
    <row r="28" spans="1:1" ht="39">
      <c r="A28" s="10" t="s">
        <v>293</v>
      </c>
    </row>
    <row r="29" spans="1:1" ht="39" customHeight="1">
      <c r="A29" s="10" t="s">
        <v>299</v>
      </c>
    </row>
    <row r="30" spans="1:1" ht="19.5">
      <c r="A30" s="14" t="s">
        <v>9</v>
      </c>
    </row>
    <row r="31" spans="1:1" ht="19.5">
      <c r="A31" s="10" t="s">
        <v>42</v>
      </c>
    </row>
    <row r="32" spans="1:1" ht="19.5">
      <c r="A32" s="10" t="s">
        <v>43</v>
      </c>
    </row>
    <row r="33" spans="1:1" ht="39">
      <c r="A33" s="15" t="s">
        <v>44</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7"/>
  <cols>
    <col min="1" max="1" width="93.453125" customWidth="1"/>
  </cols>
  <sheetData>
    <row r="1" spans="1:3" ht="19.5">
      <c r="A1" s="12" t="s">
        <v>443</v>
      </c>
      <c r="B1" s="1" t="s">
        <v>13</v>
      </c>
    </row>
    <row r="2" spans="1:3" ht="19.5">
      <c r="A2" s="22" t="s">
        <v>212</v>
      </c>
    </row>
    <row r="3" spans="1:3" ht="19.5">
      <c r="A3" s="13" t="s">
        <v>168</v>
      </c>
    </row>
    <row r="4" spans="1:3" ht="19.5">
      <c r="A4" s="14" t="s">
        <v>1</v>
      </c>
    </row>
    <row r="5" spans="1:3" ht="19.5">
      <c r="A5" s="73" t="s">
        <v>256</v>
      </c>
    </row>
    <row r="6" spans="1:3" ht="19.5">
      <c r="A6" s="73" t="s">
        <v>267</v>
      </c>
    </row>
    <row r="7" spans="1:3" ht="19.5">
      <c r="A7" s="74" t="s">
        <v>259</v>
      </c>
    </row>
    <row r="8" spans="1:3" ht="19.5">
      <c r="A8" s="74" t="s">
        <v>261</v>
      </c>
    </row>
    <row r="9" spans="1:3" ht="19.5">
      <c r="A9" s="74" t="s">
        <v>263</v>
      </c>
    </row>
    <row r="10" spans="1:3" ht="19.5">
      <c r="A10" s="72" t="s">
        <v>2</v>
      </c>
    </row>
    <row r="11" spans="1:3" ht="19.5">
      <c r="A11" s="73" t="s">
        <v>268</v>
      </c>
    </row>
    <row r="12" spans="1:3" ht="78">
      <c r="A12" s="153" t="s">
        <v>471</v>
      </c>
    </row>
    <row r="13" spans="1:3" ht="19.5">
      <c r="A13" s="14" t="s">
        <v>4</v>
      </c>
      <c r="C13" s="17"/>
    </row>
    <row r="14" spans="1:3" ht="37">
      <c r="A14" s="18" t="s">
        <v>169</v>
      </c>
    </row>
    <row r="15" spans="1:3" ht="19.5">
      <c r="A15" s="10" t="s">
        <v>37</v>
      </c>
    </row>
    <row r="16" spans="1:3" ht="19.5">
      <c r="A16" s="9" t="s">
        <v>5</v>
      </c>
    </row>
    <row r="17" spans="1:1" ht="39">
      <c r="A17" s="10" t="s">
        <v>171</v>
      </c>
    </row>
    <row r="18" spans="1:1" ht="19.5">
      <c r="A18" s="9" t="s">
        <v>174</v>
      </c>
    </row>
    <row r="19" spans="1:1" ht="19.5">
      <c r="A19" s="9" t="s">
        <v>170</v>
      </c>
    </row>
    <row r="20" spans="1:1" ht="19.5">
      <c r="A20" s="9" t="s">
        <v>25</v>
      </c>
    </row>
    <row r="21" spans="1:1" ht="19.5">
      <c r="A21" s="9" t="s">
        <v>274</v>
      </c>
    </row>
    <row r="22" spans="1:1" ht="19.5">
      <c r="A22" s="9" t="s">
        <v>7</v>
      </c>
    </row>
    <row r="23" spans="1:1" ht="19.5">
      <c r="A23" s="14" t="s">
        <v>8</v>
      </c>
    </row>
    <row r="24" spans="1:1" ht="39">
      <c r="A24" s="10" t="s">
        <v>301</v>
      </c>
    </row>
    <row r="25" spans="1:1" ht="39">
      <c r="A25" s="10" t="s">
        <v>173</v>
      </c>
    </row>
    <row r="26" spans="1:1" ht="19.5">
      <c r="A26" s="14" t="s">
        <v>9</v>
      </c>
    </row>
    <row r="27" spans="1:1" ht="19.5">
      <c r="A27" s="10" t="s">
        <v>172</v>
      </c>
    </row>
    <row r="28" spans="1:1" ht="19.5">
      <c r="A28" s="10" t="s">
        <v>43</v>
      </c>
    </row>
    <row r="29" spans="1:1" ht="39">
      <c r="A29" s="15" t="s">
        <v>12</v>
      </c>
    </row>
    <row r="30" spans="1:1" ht="20"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42"/>
  <sheetViews>
    <sheetView zoomScaleNormal="100" zoomScaleSheetLayoutView="83" workbookViewId="0">
      <selection activeCell="A12" sqref="A12"/>
    </sheetView>
  </sheetViews>
  <sheetFormatPr defaultRowHeight="17"/>
  <cols>
    <col min="1" max="1" width="97.453125" customWidth="1"/>
  </cols>
  <sheetData>
    <row r="1" spans="1:3" ht="19.5">
      <c r="A1" s="12" t="s">
        <v>444</v>
      </c>
      <c r="B1" s="1" t="s">
        <v>13</v>
      </c>
    </row>
    <row r="2" spans="1:3" ht="19.5">
      <c r="A2" s="22" t="s">
        <v>212</v>
      </c>
    </row>
    <row r="3" spans="1:3" ht="19.5">
      <c r="A3" s="13" t="s">
        <v>175</v>
      </c>
    </row>
    <row r="4" spans="1:3" ht="19.5">
      <c r="A4" s="14" t="s">
        <v>1</v>
      </c>
    </row>
    <row r="5" spans="1:3" ht="19.5">
      <c r="A5" s="76" t="s">
        <v>256</v>
      </c>
    </row>
    <row r="6" spans="1:3" ht="19.5">
      <c r="A6" s="76" t="s">
        <v>267</v>
      </c>
    </row>
    <row r="7" spans="1:3" ht="19.5">
      <c r="A7" s="77" t="s">
        <v>259</v>
      </c>
    </row>
    <row r="8" spans="1:3" ht="19.5">
      <c r="A8" s="77" t="s">
        <v>261</v>
      </c>
    </row>
    <row r="9" spans="1:3" ht="19.5">
      <c r="A9" s="77" t="s">
        <v>263</v>
      </c>
    </row>
    <row r="10" spans="1:3" ht="19.5">
      <c r="A10" s="75" t="s">
        <v>2</v>
      </c>
    </row>
    <row r="11" spans="1:3" ht="19.5">
      <c r="A11" s="76" t="s">
        <v>268</v>
      </c>
    </row>
    <row r="12" spans="1:3" ht="78">
      <c r="A12" s="153" t="s">
        <v>471</v>
      </c>
    </row>
    <row r="13" spans="1:3" ht="19.5">
      <c r="A13" s="14" t="s">
        <v>4</v>
      </c>
      <c r="C13" s="17"/>
    </row>
    <row r="14" spans="1:3" ht="37">
      <c r="A14" s="18" t="s">
        <v>176</v>
      </c>
    </row>
    <row r="15" spans="1:3" ht="19.5">
      <c r="A15" s="10" t="s">
        <v>37</v>
      </c>
    </row>
    <row r="16" spans="1:3" ht="19.5">
      <c r="A16" s="9" t="s">
        <v>5</v>
      </c>
    </row>
    <row r="17" spans="1:1" ht="19.5">
      <c r="A17" s="20" t="s">
        <v>181</v>
      </c>
    </row>
    <row r="18" spans="1:1" ht="19.5">
      <c r="A18" s="20" t="s">
        <v>182</v>
      </c>
    </row>
    <row r="19" spans="1:1" ht="58.5">
      <c r="A19" s="20" t="s">
        <v>183</v>
      </c>
    </row>
    <row r="20" spans="1:1" ht="39">
      <c r="A20" s="20" t="s">
        <v>185</v>
      </c>
    </row>
    <row r="21" spans="1:1" ht="39">
      <c r="A21" s="20" t="s">
        <v>186</v>
      </c>
    </row>
    <row r="22" spans="1:1" ht="39">
      <c r="A22" s="20" t="s">
        <v>187</v>
      </c>
    </row>
    <row r="23" spans="1:1" ht="39">
      <c r="A23" s="20" t="s">
        <v>188</v>
      </c>
    </row>
    <row r="24" spans="1:1" ht="39">
      <c r="A24" s="20" t="s">
        <v>189</v>
      </c>
    </row>
    <row r="25" spans="1:1" ht="39">
      <c r="A25" s="20" t="s">
        <v>190</v>
      </c>
    </row>
    <row r="26" spans="1:1" ht="117">
      <c r="A26" s="20" t="s">
        <v>184</v>
      </c>
    </row>
    <row r="27" spans="1:1" ht="19.5">
      <c r="A27" s="9" t="s">
        <v>192</v>
      </c>
    </row>
    <row r="28" spans="1:1" ht="19.5">
      <c r="A28" s="9" t="s">
        <v>179</v>
      </c>
    </row>
    <row r="29" spans="1:1" ht="19.5">
      <c r="A29" s="9" t="s">
        <v>178</v>
      </c>
    </row>
    <row r="30" spans="1:1" ht="19.5">
      <c r="A30" s="9" t="s">
        <v>177</v>
      </c>
    </row>
    <row r="31" spans="1:1" ht="19.5">
      <c r="A31" s="9" t="s">
        <v>180</v>
      </c>
    </row>
    <row r="32" spans="1:1" ht="19.5">
      <c r="A32" s="9" t="s">
        <v>25</v>
      </c>
    </row>
    <row r="33" spans="1:1" ht="19.5">
      <c r="A33" s="9" t="s">
        <v>302</v>
      </c>
    </row>
    <row r="34" spans="1:1" ht="19.5">
      <c r="A34" s="9" t="s">
        <v>7</v>
      </c>
    </row>
    <row r="35" spans="1:1" ht="19.5">
      <c r="A35" s="14" t="s">
        <v>8</v>
      </c>
    </row>
    <row r="36" spans="1:1" ht="39">
      <c r="A36" s="10" t="s">
        <v>303</v>
      </c>
    </row>
    <row r="37" spans="1:1" ht="39">
      <c r="A37" s="10" t="s">
        <v>173</v>
      </c>
    </row>
    <row r="38" spans="1:1" ht="19.5">
      <c r="A38" s="14" t="s">
        <v>9</v>
      </c>
    </row>
    <row r="39" spans="1:1" ht="19.5">
      <c r="A39" s="10" t="s">
        <v>155</v>
      </c>
    </row>
    <row r="40" spans="1:1" ht="19.5">
      <c r="A40" s="10" t="s">
        <v>43</v>
      </c>
    </row>
    <row r="41" spans="1:1" ht="39">
      <c r="A41" s="15" t="s">
        <v>12</v>
      </c>
    </row>
    <row r="42" spans="1:1" ht="20" thickBot="1">
      <c r="A42"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7"/>
  <cols>
    <col min="1" max="1" width="93.453125" customWidth="1"/>
  </cols>
  <sheetData>
    <row r="1" spans="1:3" ht="19.5">
      <c r="A1" s="12" t="s">
        <v>445</v>
      </c>
      <c r="B1" s="1" t="s">
        <v>13</v>
      </c>
    </row>
    <row r="2" spans="1:3" ht="19.5">
      <c r="A2" s="22" t="s">
        <v>212</v>
      </c>
    </row>
    <row r="3" spans="1:3" ht="19.5">
      <c r="A3" s="13" t="s">
        <v>194</v>
      </c>
    </row>
    <row r="4" spans="1:3" ht="19.5">
      <c r="A4" s="14" t="s">
        <v>1</v>
      </c>
    </row>
    <row r="5" spans="1:3" ht="19.5">
      <c r="A5" s="79" t="s">
        <v>256</v>
      </c>
    </row>
    <row r="6" spans="1:3" ht="19.5">
      <c r="A6" s="79" t="s">
        <v>267</v>
      </c>
    </row>
    <row r="7" spans="1:3" ht="19.5">
      <c r="A7" s="80" t="s">
        <v>259</v>
      </c>
    </row>
    <row r="8" spans="1:3" ht="19.5">
      <c r="A8" s="80" t="s">
        <v>261</v>
      </c>
    </row>
    <row r="9" spans="1:3" ht="19.5">
      <c r="A9" s="80" t="s">
        <v>263</v>
      </c>
    </row>
    <row r="10" spans="1:3" ht="19.5">
      <c r="A10" s="78" t="s">
        <v>2</v>
      </c>
    </row>
    <row r="11" spans="1:3" ht="19.5">
      <c r="A11" s="79" t="s">
        <v>268</v>
      </c>
    </row>
    <row r="12" spans="1:3" ht="78">
      <c r="A12" s="153" t="s">
        <v>471</v>
      </c>
    </row>
    <row r="13" spans="1:3" ht="19.5">
      <c r="A13" s="14" t="s">
        <v>4</v>
      </c>
      <c r="C13" s="17"/>
    </row>
    <row r="14" spans="1:3" ht="18.5">
      <c r="A14" s="18" t="s">
        <v>195</v>
      </c>
    </row>
    <row r="15" spans="1:3" ht="19.5">
      <c r="A15" s="10" t="s">
        <v>37</v>
      </c>
    </row>
    <row r="16" spans="1:3" ht="19.5">
      <c r="A16" s="9" t="s">
        <v>5</v>
      </c>
    </row>
    <row r="17" spans="1:1" ht="19.5">
      <c r="A17" s="10" t="s">
        <v>197</v>
      </c>
    </row>
    <row r="18" spans="1:1" ht="19.5">
      <c r="A18" s="9" t="s">
        <v>191</v>
      </c>
    </row>
    <row r="19" spans="1:1" ht="58.5">
      <c r="A19" s="10" t="s">
        <v>196</v>
      </c>
    </row>
    <row r="20" spans="1:1" ht="19.5">
      <c r="A20" s="9" t="s">
        <v>25</v>
      </c>
    </row>
    <row r="21" spans="1:1" ht="19.5">
      <c r="A21" s="9" t="s">
        <v>274</v>
      </c>
    </row>
    <row r="22" spans="1:1" ht="19.5">
      <c r="A22" s="9" t="s">
        <v>193</v>
      </c>
    </row>
    <row r="23" spans="1:1" ht="19.5">
      <c r="A23" s="14" t="s">
        <v>8</v>
      </c>
    </row>
    <row r="24" spans="1:1" ht="39">
      <c r="A24" s="10" t="s">
        <v>301</v>
      </c>
    </row>
    <row r="25" spans="1:1" ht="39">
      <c r="A25" s="10" t="s">
        <v>173</v>
      </c>
    </row>
    <row r="26" spans="1:1" ht="19.5">
      <c r="A26" s="14" t="s">
        <v>9</v>
      </c>
    </row>
    <row r="27" spans="1:1" ht="19.5">
      <c r="A27" s="10" t="s">
        <v>198</v>
      </c>
    </row>
    <row r="28" spans="1:1" ht="19.5">
      <c r="A28" s="10" t="s">
        <v>43</v>
      </c>
    </row>
    <row r="29" spans="1:1" ht="39">
      <c r="A29" s="15" t="s">
        <v>12</v>
      </c>
    </row>
    <row r="30" spans="1:1" ht="20"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56"/>
  <sheetViews>
    <sheetView topLeftCell="A24" zoomScale="85" zoomScaleNormal="85" workbookViewId="0"/>
  </sheetViews>
  <sheetFormatPr defaultRowHeight="17"/>
  <cols>
    <col min="1" max="1" width="93.453125" customWidth="1"/>
  </cols>
  <sheetData>
    <row r="1" spans="1:3" ht="19.5">
      <c r="A1" s="12" t="s">
        <v>560</v>
      </c>
      <c r="B1" s="1" t="s">
        <v>18</v>
      </c>
    </row>
    <row r="2" spans="1:3" ht="19.5">
      <c r="A2" s="13" t="s">
        <v>575</v>
      </c>
    </row>
    <row r="3" spans="1:3" ht="19.5">
      <c r="A3" s="13" t="s">
        <v>558</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550</v>
      </c>
    </row>
    <row r="15" spans="1:3" ht="19.5">
      <c r="A15" s="10" t="s">
        <v>551</v>
      </c>
    </row>
    <row r="16" spans="1:3" ht="19.5">
      <c r="A16" s="9" t="s">
        <v>5</v>
      </c>
    </row>
    <row r="17" spans="1:1" ht="97.5">
      <c r="A17" s="10" t="s">
        <v>95</v>
      </c>
    </row>
    <row r="18" spans="1:1" ht="97.5">
      <c r="A18" s="10" t="s">
        <v>96</v>
      </c>
    </row>
    <row r="19" spans="1:1" ht="19.5">
      <c r="A19" s="10" t="s">
        <v>97</v>
      </c>
    </row>
    <row r="20" spans="1:1" ht="39">
      <c r="A20" s="10" t="s">
        <v>98</v>
      </c>
    </row>
    <row r="21" spans="1:1" ht="39">
      <c r="A21" s="10" t="s">
        <v>99</v>
      </c>
    </row>
    <row r="22" spans="1:1" ht="39">
      <c r="A22" s="10" t="s">
        <v>100</v>
      </c>
    </row>
    <row r="23" spans="1:1" ht="78">
      <c r="A23" s="10" t="s">
        <v>101</v>
      </c>
    </row>
    <row r="24" spans="1:1" ht="19.5">
      <c r="A24" s="10" t="s">
        <v>102</v>
      </c>
    </row>
    <row r="25" spans="1:1" ht="19.5">
      <c r="A25" s="10" t="s">
        <v>103</v>
      </c>
    </row>
    <row r="26" spans="1:1" ht="19.5">
      <c r="A26" s="10" t="s">
        <v>104</v>
      </c>
    </row>
    <row r="27" spans="1:1" ht="39">
      <c r="A27" s="10" t="s">
        <v>105</v>
      </c>
    </row>
    <row r="28" spans="1:1" ht="136.5">
      <c r="A28" s="10" t="s">
        <v>552</v>
      </c>
    </row>
    <row r="29" spans="1:1" ht="58.5">
      <c r="A29" s="10" t="s">
        <v>106</v>
      </c>
    </row>
    <row r="30" spans="1:1" ht="58.5">
      <c r="A30" s="10" t="s">
        <v>553</v>
      </c>
    </row>
    <row r="31" spans="1:1" ht="19.5">
      <c r="A31" s="10" t="s">
        <v>107</v>
      </c>
    </row>
    <row r="32" spans="1:1" ht="19.5">
      <c r="A32" s="10" t="s">
        <v>108</v>
      </c>
    </row>
    <row r="33" spans="1:1" ht="58.5">
      <c r="A33" s="10" t="s">
        <v>109</v>
      </c>
    </row>
    <row r="34" spans="1:1" ht="97.5">
      <c r="A34" s="10" t="s">
        <v>110</v>
      </c>
    </row>
    <row r="35" spans="1:1" ht="58.5">
      <c r="A35" s="10" t="s">
        <v>111</v>
      </c>
    </row>
    <row r="36" spans="1:1" ht="19.5">
      <c r="A36" s="10" t="s">
        <v>112</v>
      </c>
    </row>
    <row r="37" spans="1:1" ht="58.5">
      <c r="A37" s="10" t="s">
        <v>113</v>
      </c>
    </row>
    <row r="38" spans="1:1" ht="39">
      <c r="A38" s="10" t="s">
        <v>114</v>
      </c>
    </row>
    <row r="39" spans="1:1" ht="19.5">
      <c r="A39" s="10" t="s">
        <v>115</v>
      </c>
    </row>
    <row r="40" spans="1:1" ht="58.5">
      <c r="A40" s="10" t="s">
        <v>116</v>
      </c>
    </row>
    <row r="41" spans="1:1" ht="19.5">
      <c r="A41" s="10" t="s">
        <v>117</v>
      </c>
    </row>
    <row r="42" spans="1:1" ht="58.5">
      <c r="A42" s="10" t="s">
        <v>118</v>
      </c>
    </row>
    <row r="43" spans="1:1" ht="58.5">
      <c r="A43" s="10" t="s">
        <v>554</v>
      </c>
    </row>
    <row r="44" spans="1:1" ht="19.5">
      <c r="A44" s="9" t="s">
        <v>20</v>
      </c>
    </row>
    <row r="45" spans="1:1" ht="58.5">
      <c r="A45" s="175" t="s">
        <v>555</v>
      </c>
    </row>
    <row r="46" spans="1:1" ht="19.5">
      <c r="A46" s="126" t="s">
        <v>21</v>
      </c>
    </row>
    <row r="47" spans="1:1" ht="19.5">
      <c r="A47" s="126" t="s">
        <v>249</v>
      </c>
    </row>
    <row r="48" spans="1:1" ht="19.5">
      <c r="A48" s="126" t="s">
        <v>7</v>
      </c>
    </row>
    <row r="49" spans="1:1" ht="19.5">
      <c r="A49" s="29" t="s">
        <v>8</v>
      </c>
    </row>
    <row r="50" spans="1:1" ht="39">
      <c r="A50" s="175" t="s">
        <v>435</v>
      </c>
    </row>
    <row r="51" spans="1:1" ht="39">
      <c r="A51" s="175" t="s">
        <v>557</v>
      </c>
    </row>
    <row r="52" spans="1:1" ht="19.5">
      <c r="A52" s="29" t="s">
        <v>9</v>
      </c>
    </row>
    <row r="53" spans="1:1" ht="39">
      <c r="A53" s="175" t="s">
        <v>556</v>
      </c>
    </row>
    <row r="54" spans="1:1" ht="19.5">
      <c r="A54" s="175" t="s">
        <v>26</v>
      </c>
    </row>
    <row r="55" spans="1:1" ht="39">
      <c r="A55" s="27" t="s">
        <v>12</v>
      </c>
    </row>
    <row r="56" spans="1:1" ht="20" thickBot="1">
      <c r="A5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SheetLayoutView="83" workbookViewId="0">
      <selection activeCell="A12" sqref="A12"/>
    </sheetView>
  </sheetViews>
  <sheetFormatPr defaultRowHeight="17"/>
  <cols>
    <col min="1" max="1" width="93.453125" customWidth="1"/>
  </cols>
  <sheetData>
    <row r="1" spans="1:3" ht="19.5">
      <c r="A1" s="12" t="s">
        <v>446</v>
      </c>
      <c r="B1" s="1" t="s">
        <v>13</v>
      </c>
    </row>
    <row r="2" spans="1:3" ht="19.5">
      <c r="A2" s="22" t="s">
        <v>212</v>
      </c>
    </row>
    <row r="3" spans="1:3" ht="19.5">
      <c r="A3" s="13" t="s">
        <v>199</v>
      </c>
    </row>
    <row r="4" spans="1:3" ht="19.5">
      <c r="A4" s="14" t="s">
        <v>1</v>
      </c>
    </row>
    <row r="5" spans="1:3" ht="19.5">
      <c r="A5" s="82" t="s">
        <v>256</v>
      </c>
    </row>
    <row r="6" spans="1:3" ht="19.5">
      <c r="A6" s="82" t="s">
        <v>267</v>
      </c>
    </row>
    <row r="7" spans="1:3" ht="19.5">
      <c r="A7" s="83" t="s">
        <v>259</v>
      </c>
    </row>
    <row r="8" spans="1:3" ht="19.5">
      <c r="A8" s="83" t="s">
        <v>261</v>
      </c>
    </row>
    <row r="9" spans="1:3" ht="19.5">
      <c r="A9" s="83" t="s">
        <v>263</v>
      </c>
    </row>
    <row r="10" spans="1:3" ht="19.5">
      <c r="A10" s="81" t="s">
        <v>2</v>
      </c>
    </row>
    <row r="11" spans="1:3" ht="19.5">
      <c r="A11" s="82" t="s">
        <v>268</v>
      </c>
    </row>
    <row r="12" spans="1:3" ht="78">
      <c r="A12" s="153" t="s">
        <v>471</v>
      </c>
    </row>
    <row r="13" spans="1:3" ht="19.5">
      <c r="A13" s="14" t="s">
        <v>4</v>
      </c>
      <c r="C13" s="17"/>
    </row>
    <row r="14" spans="1:3" ht="37">
      <c r="A14" s="18" t="s">
        <v>200</v>
      </c>
    </row>
    <row r="15" spans="1:3" ht="19.5">
      <c r="A15" s="10" t="s">
        <v>37</v>
      </c>
    </row>
    <row r="16" spans="1:3" ht="19.5">
      <c r="A16" s="9" t="s">
        <v>5</v>
      </c>
    </row>
    <row r="17" spans="1:1" ht="39">
      <c r="A17" s="10" t="s">
        <v>205</v>
      </c>
    </row>
    <row r="18" spans="1:1" ht="39">
      <c r="A18" s="10" t="s">
        <v>206</v>
      </c>
    </row>
    <row r="19" spans="1:1" ht="78">
      <c r="A19" s="10" t="s">
        <v>207</v>
      </c>
    </row>
    <row r="20" spans="1:1" ht="58.5">
      <c r="A20" s="10" t="s">
        <v>208</v>
      </c>
    </row>
    <row r="21" spans="1:1" ht="19.5">
      <c r="A21" s="9" t="s">
        <v>174</v>
      </c>
    </row>
    <row r="22" spans="1:1" ht="19.5">
      <c r="A22" s="9" t="s">
        <v>179</v>
      </c>
    </row>
    <row r="23" spans="1:1" ht="39">
      <c r="A23" s="10" t="s">
        <v>201</v>
      </c>
    </row>
    <row r="24" spans="1:1" ht="19.5">
      <c r="A24" s="10" t="s">
        <v>202</v>
      </c>
    </row>
    <row r="25" spans="1:1" ht="39">
      <c r="A25" s="10" t="s">
        <v>203</v>
      </c>
    </row>
    <row r="26" spans="1:1" ht="39">
      <c r="A26" s="10" t="s">
        <v>204</v>
      </c>
    </row>
    <row r="27" spans="1:1" ht="19.5">
      <c r="A27" s="9" t="s">
        <v>25</v>
      </c>
    </row>
    <row r="28" spans="1:1" ht="19.5">
      <c r="A28" s="9" t="s">
        <v>304</v>
      </c>
    </row>
    <row r="29" spans="1:1" ht="19.5">
      <c r="A29" s="9" t="s">
        <v>7</v>
      </c>
    </row>
    <row r="30" spans="1:1" ht="19.5">
      <c r="A30" s="14" t="s">
        <v>8</v>
      </c>
    </row>
    <row r="31" spans="1:1" ht="39">
      <c r="A31" s="10" t="s">
        <v>303</v>
      </c>
    </row>
    <row r="32" spans="1:1" ht="39">
      <c r="A32" s="10" t="s">
        <v>173</v>
      </c>
    </row>
    <row r="33" spans="1:1" ht="19.5">
      <c r="A33" s="14" t="s">
        <v>9</v>
      </c>
    </row>
    <row r="34" spans="1:1" ht="19.5">
      <c r="A34" s="10" t="s">
        <v>155</v>
      </c>
    </row>
    <row r="35" spans="1:1" ht="19.5">
      <c r="A35" s="10" t="s">
        <v>43</v>
      </c>
    </row>
    <row r="36" spans="1:1" ht="39">
      <c r="A36" s="15" t="s">
        <v>12</v>
      </c>
    </row>
    <row r="37" spans="1:1" ht="20" thickBot="1">
      <c r="A37"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workbookViewId="0">
      <selection activeCell="A12" sqref="A12"/>
    </sheetView>
  </sheetViews>
  <sheetFormatPr defaultRowHeight="17"/>
  <cols>
    <col min="1" max="1" width="93.453125" customWidth="1"/>
  </cols>
  <sheetData>
    <row r="1" spans="1:3" ht="19.5">
      <c r="A1" s="12" t="s">
        <v>447</v>
      </c>
      <c r="B1" s="1" t="s">
        <v>13</v>
      </c>
    </row>
    <row r="2" spans="1:3" ht="19.5">
      <c r="A2" s="13" t="s">
        <v>145</v>
      </c>
    </row>
    <row r="3" spans="1:3" ht="19.5">
      <c r="A3" s="13" t="s">
        <v>65</v>
      </c>
    </row>
    <row r="4" spans="1:3" ht="19.5">
      <c r="A4" s="14" t="s">
        <v>1</v>
      </c>
    </row>
    <row r="5" spans="1:3" ht="19.5">
      <c r="A5" s="85" t="s">
        <v>256</v>
      </c>
    </row>
    <row r="6" spans="1:3" ht="19.5">
      <c r="A6" s="85" t="s">
        <v>267</v>
      </c>
    </row>
    <row r="7" spans="1:3" ht="19.5">
      <c r="A7" s="86" t="s">
        <v>259</v>
      </c>
    </row>
    <row r="8" spans="1:3" ht="19.5">
      <c r="A8" s="86" t="s">
        <v>261</v>
      </c>
    </row>
    <row r="9" spans="1:3" ht="19.5">
      <c r="A9" s="86" t="s">
        <v>263</v>
      </c>
    </row>
    <row r="10" spans="1:3" ht="19.5">
      <c r="A10" s="84" t="s">
        <v>2</v>
      </c>
    </row>
    <row r="11" spans="1:3" ht="19.5">
      <c r="A11" s="85" t="s">
        <v>268</v>
      </c>
    </row>
    <row r="12" spans="1:3" ht="78">
      <c r="A12" s="153" t="s">
        <v>471</v>
      </c>
    </row>
    <row r="13" spans="1:3" ht="19.5">
      <c r="A13" s="14" t="s">
        <v>4</v>
      </c>
      <c r="C13" s="17"/>
    </row>
    <row r="14" spans="1:3" ht="37">
      <c r="A14" s="18" t="s">
        <v>310</v>
      </c>
    </row>
    <row r="15" spans="1:3" ht="39">
      <c r="A15" s="10" t="s">
        <v>66</v>
      </c>
    </row>
    <row r="16" spans="1:3" ht="19.5">
      <c r="A16" s="9" t="s">
        <v>5</v>
      </c>
    </row>
    <row r="17" spans="1:1" ht="39">
      <c r="A17" s="10" t="s">
        <v>67</v>
      </c>
    </row>
    <row r="18" spans="1:1" ht="39">
      <c r="A18" s="10" t="s">
        <v>68</v>
      </c>
    </row>
    <row r="19" spans="1:1" ht="19.5">
      <c r="A19" s="10" t="s">
        <v>69</v>
      </c>
    </row>
    <row r="20" spans="1:1" ht="19.5">
      <c r="A20" s="10" t="s">
        <v>70</v>
      </c>
    </row>
    <row r="21" spans="1:1" ht="19.5">
      <c r="A21" s="10" t="s">
        <v>71</v>
      </c>
    </row>
    <row r="22" spans="1:1" ht="19.5">
      <c r="A22" s="10" t="s">
        <v>72</v>
      </c>
    </row>
    <row r="23" spans="1:1" ht="19.5">
      <c r="A23" s="10" t="s">
        <v>73</v>
      </c>
    </row>
    <row r="24" spans="1:1" ht="19.5">
      <c r="A24" s="10" t="s">
        <v>74</v>
      </c>
    </row>
    <row r="25" spans="1:1" ht="19.5">
      <c r="A25" s="10" t="s">
        <v>75</v>
      </c>
    </row>
    <row r="26" spans="1:1" ht="19.5">
      <c r="A26" s="10" t="s">
        <v>306</v>
      </c>
    </row>
    <row r="27" spans="1:1" ht="19.5">
      <c r="A27" s="10" t="s">
        <v>307</v>
      </c>
    </row>
    <row r="28" spans="1:1" ht="19.5">
      <c r="A28" s="10" t="s">
        <v>308</v>
      </c>
    </row>
    <row r="29" spans="1:1" ht="19.5">
      <c r="A29" s="9" t="s">
        <v>305</v>
      </c>
    </row>
    <row r="30" spans="1:1" ht="39">
      <c r="A30" s="10" t="s">
        <v>309</v>
      </c>
    </row>
    <row r="31" spans="1:1" ht="19.5">
      <c r="A31" s="9" t="s">
        <v>41</v>
      </c>
    </row>
    <row r="32" spans="1:1" ht="19.5">
      <c r="A32" s="9" t="s">
        <v>313</v>
      </c>
    </row>
    <row r="33" spans="1:1" ht="19.5">
      <c r="A33" s="9" t="s">
        <v>7</v>
      </c>
    </row>
    <row r="34" spans="1:1" ht="19.5">
      <c r="A34" s="14" t="s">
        <v>8</v>
      </c>
    </row>
    <row r="35" spans="1:1" ht="39">
      <c r="A35" s="10" t="s">
        <v>314</v>
      </c>
    </row>
    <row r="36" spans="1:1" ht="39" customHeight="1">
      <c r="A36" s="10" t="s">
        <v>300</v>
      </c>
    </row>
    <row r="37" spans="1:1" ht="19.5">
      <c r="A37" s="14" t="s">
        <v>9</v>
      </c>
    </row>
    <row r="38" spans="1:1" ht="19.5">
      <c r="A38" s="10" t="s">
        <v>42</v>
      </c>
    </row>
    <row r="39" spans="1:1" ht="19.5">
      <c r="A39" s="10" t="s">
        <v>61</v>
      </c>
    </row>
    <row r="40" spans="1:1" ht="39">
      <c r="A40" s="15" t="s">
        <v>44</v>
      </c>
    </row>
    <row r="41" spans="1:1" ht="20" thickBot="1">
      <c r="A4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448</v>
      </c>
      <c r="B1" s="1" t="s">
        <v>27</v>
      </c>
    </row>
    <row r="2" spans="1:3" ht="19.5">
      <c r="A2" s="13" t="s">
        <v>145</v>
      </c>
    </row>
    <row r="3" spans="1:3" ht="19.5">
      <c r="A3" s="13" t="s">
        <v>76</v>
      </c>
    </row>
    <row r="4" spans="1:3" ht="19.5">
      <c r="A4" s="14" t="s">
        <v>1</v>
      </c>
    </row>
    <row r="5" spans="1:3" ht="19.5">
      <c r="A5" s="88" t="s">
        <v>256</v>
      </c>
    </row>
    <row r="6" spans="1:3" ht="19.5">
      <c r="A6" s="88" t="s">
        <v>267</v>
      </c>
    </row>
    <row r="7" spans="1:3" ht="19.5">
      <c r="A7" s="89" t="s">
        <v>259</v>
      </c>
    </row>
    <row r="8" spans="1:3" ht="19.5">
      <c r="A8" s="89" t="s">
        <v>261</v>
      </c>
    </row>
    <row r="9" spans="1:3" ht="19.5">
      <c r="A9" s="89" t="s">
        <v>263</v>
      </c>
    </row>
    <row r="10" spans="1:3" ht="19.5">
      <c r="A10" s="87" t="s">
        <v>2</v>
      </c>
    </row>
    <row r="11" spans="1:3" ht="19.5">
      <c r="A11" s="88" t="s">
        <v>268</v>
      </c>
    </row>
    <row r="12" spans="1:3" ht="78">
      <c r="A12" s="153" t="s">
        <v>471</v>
      </c>
    </row>
    <row r="13" spans="1:3" ht="19.5">
      <c r="A13" s="14" t="s">
        <v>4</v>
      </c>
      <c r="C13" s="17"/>
    </row>
    <row r="14" spans="1:3" ht="37">
      <c r="A14" s="18" t="s">
        <v>311</v>
      </c>
    </row>
    <row r="15" spans="1:3" ht="39">
      <c r="A15" s="10" t="s">
        <v>66</v>
      </c>
    </row>
    <row r="16" spans="1:3" ht="19.5">
      <c r="A16" s="9" t="s">
        <v>5</v>
      </c>
    </row>
    <row r="17" spans="1:1" ht="58.5">
      <c r="A17" s="10" t="s">
        <v>77</v>
      </c>
    </row>
    <row r="18" spans="1:1" ht="39">
      <c r="A18" s="10" t="s">
        <v>78</v>
      </c>
    </row>
    <row r="19" spans="1:1" ht="19.5">
      <c r="A19" s="10" t="s">
        <v>79</v>
      </c>
    </row>
    <row r="20" spans="1:1" ht="58.5">
      <c r="A20" s="10" t="s">
        <v>315</v>
      </c>
    </row>
    <row r="21" spans="1:1" ht="19.5">
      <c r="A21" s="9" t="s">
        <v>316</v>
      </c>
    </row>
    <row r="22" spans="1:1" ht="58.5">
      <c r="A22" s="10" t="s">
        <v>317</v>
      </c>
    </row>
    <row r="23" spans="1:1" ht="19.5">
      <c r="A23" s="9" t="s">
        <v>80</v>
      </c>
    </row>
    <row r="24" spans="1:1" ht="19.5">
      <c r="A24" s="9" t="s">
        <v>313</v>
      </c>
    </row>
    <row r="25" spans="1:1" ht="19.5">
      <c r="A25" s="9" t="s">
        <v>7</v>
      </c>
    </row>
    <row r="26" spans="1:1" ht="19.5">
      <c r="A26" s="14" t="s">
        <v>8</v>
      </c>
    </row>
    <row r="27" spans="1:1" ht="39">
      <c r="A27" s="10" t="s">
        <v>318</v>
      </c>
    </row>
    <row r="28" spans="1:1" ht="39" customHeight="1">
      <c r="A28" s="10" t="s">
        <v>319</v>
      </c>
    </row>
    <row r="29" spans="1:1" ht="19.5">
      <c r="A29" s="14" t="s">
        <v>9</v>
      </c>
    </row>
    <row r="30" spans="1:1" ht="19.5">
      <c r="A30" s="10" t="s">
        <v>81</v>
      </c>
    </row>
    <row r="31" spans="1:1" ht="19.5">
      <c r="A31" s="10" t="s">
        <v>82</v>
      </c>
    </row>
    <row r="32" spans="1:1" ht="39">
      <c r="A32" s="15" t="s">
        <v>83</v>
      </c>
    </row>
    <row r="33" spans="1:1" ht="20" thickBot="1">
      <c r="A33" s="16" t="s">
        <v>10</v>
      </c>
    </row>
  </sheetData>
  <phoneticPr fontId="14" type="noConversion"/>
  <hyperlinks>
    <hyperlink ref="B1" location="預告統計資料發布時間表!A1" display="回發布時間表"/>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workbookViewId="0">
      <selection activeCell="A12" sqref="A12"/>
    </sheetView>
  </sheetViews>
  <sheetFormatPr defaultRowHeight="17"/>
  <cols>
    <col min="1" max="1" width="93.453125" customWidth="1"/>
  </cols>
  <sheetData>
    <row r="1" spans="1:3" ht="19.5">
      <c r="A1" s="12" t="s">
        <v>449</v>
      </c>
      <c r="B1" s="1" t="s">
        <v>27</v>
      </c>
    </row>
    <row r="2" spans="1:3" ht="19.5">
      <c r="A2" s="13" t="s">
        <v>145</v>
      </c>
    </row>
    <row r="3" spans="1:3" ht="19.5">
      <c r="A3" s="13" t="s">
        <v>84</v>
      </c>
    </row>
    <row r="4" spans="1:3" ht="19.5">
      <c r="A4" s="14" t="s">
        <v>1</v>
      </c>
    </row>
    <row r="5" spans="1:3" ht="19.5">
      <c r="A5" s="91" t="s">
        <v>256</v>
      </c>
    </row>
    <row r="6" spans="1:3" ht="19.5">
      <c r="A6" s="91" t="s">
        <v>267</v>
      </c>
    </row>
    <row r="7" spans="1:3" ht="19.5">
      <c r="A7" s="92" t="s">
        <v>259</v>
      </c>
    </row>
    <row r="8" spans="1:3" ht="19.5">
      <c r="A8" s="92" t="s">
        <v>261</v>
      </c>
    </row>
    <row r="9" spans="1:3" ht="19.5">
      <c r="A9" s="92" t="s">
        <v>263</v>
      </c>
    </row>
    <row r="10" spans="1:3" ht="19.5">
      <c r="A10" s="90" t="s">
        <v>2</v>
      </c>
    </row>
    <row r="11" spans="1:3" ht="19.5">
      <c r="A11" s="91" t="s">
        <v>268</v>
      </c>
    </row>
    <row r="12" spans="1:3" ht="78">
      <c r="A12" s="153" t="s">
        <v>471</v>
      </c>
    </row>
    <row r="13" spans="1:3" ht="19.5">
      <c r="A13" s="14" t="s">
        <v>4</v>
      </c>
      <c r="C13" s="17"/>
    </row>
    <row r="14" spans="1:3" ht="18.5">
      <c r="A14" s="127" t="s">
        <v>320</v>
      </c>
    </row>
    <row r="15" spans="1:3" ht="39">
      <c r="A15" s="128" t="s">
        <v>321</v>
      </c>
    </row>
    <row r="16" spans="1:3" ht="19.5">
      <c r="A16" s="126" t="s">
        <v>5</v>
      </c>
    </row>
    <row r="17" spans="1:1" ht="19.5">
      <c r="A17" s="128" t="s">
        <v>85</v>
      </c>
    </row>
    <row r="18" spans="1:1" ht="58.5">
      <c r="A18" s="128" t="s">
        <v>86</v>
      </c>
    </row>
    <row r="19" spans="1:1" ht="19.5">
      <c r="A19" s="128" t="s">
        <v>87</v>
      </c>
    </row>
    <row r="20" spans="1:1" ht="19.5">
      <c r="A20" s="128" t="s">
        <v>322</v>
      </c>
    </row>
    <row r="21" spans="1:1" ht="39">
      <c r="A21" s="128" t="s">
        <v>323</v>
      </c>
    </row>
    <row r="22" spans="1:1" ht="19.5">
      <c r="A22" s="126" t="s">
        <v>331</v>
      </c>
    </row>
    <row r="23" spans="1:1" ht="97.5">
      <c r="A23" s="128" t="s">
        <v>324</v>
      </c>
    </row>
    <row r="24" spans="1:1" ht="19.5">
      <c r="A24" s="126" t="s">
        <v>325</v>
      </c>
    </row>
    <row r="25" spans="1:1" ht="19.5">
      <c r="A25" s="126" t="s">
        <v>312</v>
      </c>
    </row>
    <row r="26" spans="1:1" ht="19.5">
      <c r="A26" s="126" t="s">
        <v>7</v>
      </c>
    </row>
    <row r="27" spans="1:1" ht="39" customHeight="1">
      <c r="A27" s="29" t="s">
        <v>8</v>
      </c>
    </row>
    <row r="28" spans="1:1" ht="39">
      <c r="A28" s="128" t="s">
        <v>330</v>
      </c>
    </row>
    <row r="29" spans="1:1" ht="39">
      <c r="A29" s="128" t="s">
        <v>329</v>
      </c>
    </row>
    <row r="30" spans="1:1" ht="19.5">
      <c r="A30" s="29" t="s">
        <v>9</v>
      </c>
    </row>
    <row r="31" spans="1:1" ht="19.5">
      <c r="A31" s="128" t="s">
        <v>326</v>
      </c>
    </row>
    <row r="32" spans="1:1" ht="19.5">
      <c r="A32" s="128" t="s">
        <v>327</v>
      </c>
    </row>
    <row r="33" spans="1:1" ht="39">
      <c r="A33" s="27" t="s">
        <v>328</v>
      </c>
    </row>
    <row r="34" spans="1:1" ht="20" thickBot="1">
      <c r="A34" s="28"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450</v>
      </c>
      <c r="B1" s="1" t="s">
        <v>27</v>
      </c>
    </row>
    <row r="2" spans="1:3" ht="19.5">
      <c r="A2" s="13" t="s">
        <v>145</v>
      </c>
    </row>
    <row r="3" spans="1:3" ht="19.5">
      <c r="A3" s="13" t="s">
        <v>88</v>
      </c>
    </row>
    <row r="4" spans="1:3" ht="19.5">
      <c r="A4" s="14" t="s">
        <v>1</v>
      </c>
    </row>
    <row r="5" spans="1:3" ht="19.5">
      <c r="A5" s="94" t="s">
        <v>256</v>
      </c>
    </row>
    <row r="6" spans="1:3" ht="19.5">
      <c r="A6" s="94" t="s">
        <v>267</v>
      </c>
    </row>
    <row r="7" spans="1:3" ht="19.5">
      <c r="A7" s="95" t="s">
        <v>259</v>
      </c>
    </row>
    <row r="8" spans="1:3" ht="19.5">
      <c r="A8" s="95" t="s">
        <v>261</v>
      </c>
    </row>
    <row r="9" spans="1:3" ht="19.5">
      <c r="A9" s="95" t="s">
        <v>263</v>
      </c>
    </row>
    <row r="10" spans="1:3" ht="19.5">
      <c r="A10" s="93" t="s">
        <v>2</v>
      </c>
    </row>
    <row r="11" spans="1:3" ht="19.5">
      <c r="A11" s="94" t="s">
        <v>268</v>
      </c>
    </row>
    <row r="12" spans="1:3" ht="78">
      <c r="A12" s="153" t="s">
        <v>471</v>
      </c>
    </row>
    <row r="13" spans="1:3" ht="19.5">
      <c r="A13" s="14" t="s">
        <v>4</v>
      </c>
      <c r="C13" s="17"/>
    </row>
    <row r="14" spans="1:3" ht="37">
      <c r="A14" s="127" t="s">
        <v>335</v>
      </c>
    </row>
    <row r="15" spans="1:3" ht="39">
      <c r="A15" s="129" t="s">
        <v>321</v>
      </c>
    </row>
    <row r="16" spans="1:3" ht="19.5">
      <c r="A16" s="126" t="s">
        <v>5</v>
      </c>
    </row>
    <row r="17" spans="1:1" ht="19.5">
      <c r="A17" s="126" t="s">
        <v>89</v>
      </c>
    </row>
    <row r="18" spans="1:1" ht="19.5">
      <c r="A18" s="126" t="s">
        <v>90</v>
      </c>
    </row>
    <row r="19" spans="1:1" ht="19.5">
      <c r="A19" s="126" t="s">
        <v>91</v>
      </c>
    </row>
    <row r="20" spans="1:1" ht="117">
      <c r="A20" s="129" t="s">
        <v>332</v>
      </c>
    </row>
    <row r="21" spans="1:1" ht="19.5">
      <c r="A21" s="126" t="s">
        <v>333</v>
      </c>
    </row>
    <row r="22" spans="1:1" ht="58.5">
      <c r="A22" s="129" t="s">
        <v>334</v>
      </c>
    </row>
    <row r="23" spans="1:1" ht="19.5">
      <c r="A23" s="126" t="s">
        <v>325</v>
      </c>
    </row>
    <row r="24" spans="1:1" ht="19.5">
      <c r="A24" s="126" t="s">
        <v>312</v>
      </c>
    </row>
    <row r="25" spans="1:1" ht="19.5">
      <c r="A25" s="126" t="s">
        <v>7</v>
      </c>
    </row>
    <row r="26" spans="1:1" ht="19.5">
      <c r="A26" s="29" t="s">
        <v>8</v>
      </c>
    </row>
    <row r="27" spans="1:1" ht="39" customHeight="1">
      <c r="A27" s="129" t="s">
        <v>330</v>
      </c>
    </row>
    <row r="28" spans="1:1" ht="39">
      <c r="A28" s="129" t="s">
        <v>329</v>
      </c>
    </row>
    <row r="29" spans="1:1" ht="19.5">
      <c r="A29" s="29" t="s">
        <v>9</v>
      </c>
    </row>
    <row r="30" spans="1:1" ht="19.5">
      <c r="A30" s="129" t="s">
        <v>326</v>
      </c>
    </row>
    <row r="31" spans="1:1" ht="19.5">
      <c r="A31" s="129"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451</v>
      </c>
      <c r="B1" s="1" t="s">
        <v>27</v>
      </c>
    </row>
    <row r="2" spans="1:3" ht="19.5">
      <c r="A2" s="13" t="s">
        <v>145</v>
      </c>
    </row>
    <row r="3" spans="1:3" ht="19.5">
      <c r="A3" s="13" t="s">
        <v>92</v>
      </c>
    </row>
    <row r="4" spans="1:3" ht="19.5">
      <c r="A4" s="14" t="s">
        <v>1</v>
      </c>
    </row>
    <row r="5" spans="1:3" ht="19.5">
      <c r="A5" s="97" t="s">
        <v>256</v>
      </c>
    </row>
    <row r="6" spans="1:3" ht="19.5">
      <c r="A6" s="97" t="s">
        <v>267</v>
      </c>
    </row>
    <row r="7" spans="1:3" ht="19.5">
      <c r="A7" s="98" t="s">
        <v>259</v>
      </c>
    </row>
    <row r="8" spans="1:3" ht="19.5">
      <c r="A8" s="98" t="s">
        <v>261</v>
      </c>
    </row>
    <row r="9" spans="1:3" ht="19.5">
      <c r="A9" s="98" t="s">
        <v>263</v>
      </c>
    </row>
    <row r="10" spans="1:3" ht="19.5">
      <c r="A10" s="96" t="s">
        <v>2</v>
      </c>
    </row>
    <row r="11" spans="1:3" ht="19.5">
      <c r="A11" s="97" t="s">
        <v>268</v>
      </c>
    </row>
    <row r="12" spans="1:3" ht="78">
      <c r="A12" s="153" t="s">
        <v>471</v>
      </c>
    </row>
    <row r="13" spans="1:3" ht="19.5">
      <c r="A13" s="14" t="s">
        <v>4</v>
      </c>
      <c r="C13" s="17"/>
    </row>
    <row r="14" spans="1:3" ht="37">
      <c r="A14" s="18" t="s">
        <v>336</v>
      </c>
    </row>
    <row r="15" spans="1:3" ht="39">
      <c r="A15" s="130" t="s">
        <v>321</v>
      </c>
    </row>
    <row r="16" spans="1:3" ht="19.5">
      <c r="A16" s="126" t="s">
        <v>5</v>
      </c>
    </row>
    <row r="17" spans="1:1" ht="19.5">
      <c r="A17" s="130" t="s">
        <v>341</v>
      </c>
    </row>
    <row r="18" spans="1:1" ht="19.5">
      <c r="A18" s="130" t="s">
        <v>342</v>
      </c>
    </row>
    <row r="19" spans="1:1" ht="39">
      <c r="A19" s="130" t="s">
        <v>337</v>
      </c>
    </row>
    <row r="20" spans="1:1" ht="19.5">
      <c r="A20" s="130" t="s">
        <v>338</v>
      </c>
    </row>
    <row r="21" spans="1:1" ht="19.5">
      <c r="A21" s="126" t="s">
        <v>343</v>
      </c>
    </row>
    <row r="22" spans="1:1" ht="58.5">
      <c r="A22" s="130" t="s">
        <v>339</v>
      </c>
    </row>
    <row r="23" spans="1:1" ht="19.5">
      <c r="A23" s="126" t="s">
        <v>325</v>
      </c>
    </row>
    <row r="24" spans="1:1" ht="19.5">
      <c r="A24" s="126" t="s">
        <v>340</v>
      </c>
    </row>
    <row r="25" spans="1:1" ht="19.5">
      <c r="A25" s="126" t="s">
        <v>7</v>
      </c>
    </row>
    <row r="26" spans="1:1" ht="19.5">
      <c r="A26" s="29" t="s">
        <v>8</v>
      </c>
    </row>
    <row r="27" spans="1:1" ht="39" customHeight="1">
      <c r="A27" s="130" t="s">
        <v>349</v>
      </c>
    </row>
    <row r="28" spans="1:1" ht="39">
      <c r="A28" s="130" t="s">
        <v>329</v>
      </c>
    </row>
    <row r="29" spans="1:1" ht="19.5">
      <c r="A29" s="29" t="s">
        <v>9</v>
      </c>
    </row>
    <row r="30" spans="1:1" ht="19.5">
      <c r="A30" s="130" t="s">
        <v>326</v>
      </c>
    </row>
    <row r="31" spans="1:1" ht="19.5">
      <c r="A31" s="130"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A32"/>
  <sheetViews>
    <sheetView workbookViewId="0">
      <selection activeCell="A12" sqref="A12"/>
    </sheetView>
  </sheetViews>
  <sheetFormatPr defaultRowHeight="17"/>
  <cols>
    <col min="1" max="1" width="93.26953125" customWidth="1"/>
  </cols>
  <sheetData>
    <row r="1" spans="1:1" ht="19.5">
      <c r="A1" s="156" t="s">
        <v>452</v>
      </c>
    </row>
    <row r="2" spans="1:1" ht="19.5">
      <c r="A2" s="151" t="s">
        <v>145</v>
      </c>
    </row>
    <row r="3" spans="1:1" ht="19.5">
      <c r="A3" s="151" t="s">
        <v>415</v>
      </c>
    </row>
    <row r="4" spans="1:1" ht="19.5">
      <c r="A4" s="152" t="s">
        <v>1</v>
      </c>
    </row>
    <row r="5" spans="1:1" ht="19.5">
      <c r="A5" s="124" t="s">
        <v>256</v>
      </c>
    </row>
    <row r="6" spans="1:1" ht="19.5">
      <c r="A6" s="124" t="s">
        <v>267</v>
      </c>
    </row>
    <row r="7" spans="1:1" ht="19.5">
      <c r="A7" s="125" t="s">
        <v>259</v>
      </c>
    </row>
    <row r="8" spans="1:1" ht="19.5">
      <c r="A8" s="125" t="s">
        <v>261</v>
      </c>
    </row>
    <row r="9" spans="1:1" ht="19.5">
      <c r="A9" s="125" t="s">
        <v>263</v>
      </c>
    </row>
    <row r="10" spans="1:1" ht="19.5">
      <c r="A10" s="123" t="s">
        <v>2</v>
      </c>
    </row>
    <row r="11" spans="1:1" ht="19.5">
      <c r="A11" s="124" t="s">
        <v>268</v>
      </c>
    </row>
    <row r="12" spans="1:1" ht="78">
      <c r="A12" s="153" t="s">
        <v>471</v>
      </c>
    </row>
    <row r="13" spans="1:1" ht="19.5">
      <c r="A13" s="167" t="s">
        <v>4</v>
      </c>
    </row>
    <row r="14" spans="1:1" ht="39">
      <c r="A14" s="166" t="s">
        <v>416</v>
      </c>
    </row>
    <row r="15" spans="1:1" ht="39">
      <c r="A15" s="166" t="s">
        <v>417</v>
      </c>
    </row>
    <row r="16" spans="1:1" ht="19.5">
      <c r="A16" s="168" t="s">
        <v>5</v>
      </c>
    </row>
    <row r="17" spans="1:1" ht="351">
      <c r="A17" s="166" t="s">
        <v>418</v>
      </c>
    </row>
    <row r="18" spans="1:1" ht="370.5">
      <c r="A18" s="166" t="s">
        <v>419</v>
      </c>
    </row>
    <row r="19" spans="1:1" ht="97.5">
      <c r="A19" s="166" t="s">
        <v>420</v>
      </c>
    </row>
    <row r="20" spans="1:1" ht="19.5">
      <c r="A20" s="168" t="s">
        <v>421</v>
      </c>
    </row>
    <row r="21" spans="1:1" ht="78">
      <c r="A21" s="166" t="s">
        <v>422</v>
      </c>
    </row>
    <row r="22" spans="1:1" ht="19.5">
      <c r="A22" s="168" t="s">
        <v>423</v>
      </c>
    </row>
    <row r="23" spans="1:1" ht="19.5">
      <c r="A23" s="168" t="s">
        <v>424</v>
      </c>
    </row>
    <row r="24" spans="1:1" ht="19.5">
      <c r="A24" s="168" t="s">
        <v>7</v>
      </c>
    </row>
    <row r="25" spans="1:1" ht="19.5">
      <c r="A25" s="167" t="s">
        <v>8</v>
      </c>
    </row>
    <row r="26" spans="1:1" ht="39">
      <c r="A26" s="166" t="s">
        <v>426</v>
      </c>
    </row>
    <row r="27" spans="1:1" ht="39">
      <c r="A27" s="166" t="s">
        <v>427</v>
      </c>
    </row>
    <row r="28" spans="1:1" ht="19.5">
      <c r="A28" s="167" t="s">
        <v>9</v>
      </c>
    </row>
    <row r="29" spans="1:1" ht="19.5">
      <c r="A29" s="166" t="s">
        <v>428</v>
      </c>
    </row>
    <row r="30" spans="1:1" ht="58.5">
      <c r="A30" s="166" t="s">
        <v>425</v>
      </c>
    </row>
    <row r="31" spans="1:1" ht="39">
      <c r="A31" s="165" t="s">
        <v>328</v>
      </c>
    </row>
    <row r="32" spans="1:1" ht="20" thickBot="1">
      <c r="A32" s="164"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1"/>
  <sheetViews>
    <sheetView topLeftCell="A13" workbookViewId="0">
      <selection activeCell="E24" sqref="E24"/>
    </sheetView>
  </sheetViews>
  <sheetFormatPr defaultRowHeight="17"/>
  <cols>
    <col min="1" max="1" width="93.6328125" customWidth="1"/>
  </cols>
  <sheetData>
    <row r="1" spans="1:2" ht="19.5">
      <c r="A1" s="12" t="s">
        <v>453</v>
      </c>
      <c r="B1" s="1" t="s">
        <v>13</v>
      </c>
    </row>
    <row r="2" spans="1:2" ht="19.5">
      <c r="A2" s="22" t="s">
        <v>209</v>
      </c>
    </row>
    <row r="3" spans="1:2" ht="19.5">
      <c r="A3" s="13" t="s">
        <v>151</v>
      </c>
    </row>
    <row r="4" spans="1:2" ht="19.5">
      <c r="A4" s="14" t="s">
        <v>1</v>
      </c>
    </row>
    <row r="5" spans="1:2" ht="19.5">
      <c r="A5" s="100" t="s">
        <v>256</v>
      </c>
    </row>
    <row r="6" spans="1:2" ht="19.5">
      <c r="A6" s="100" t="s">
        <v>267</v>
      </c>
    </row>
    <row r="7" spans="1:2" ht="19.5">
      <c r="A7" s="101" t="s">
        <v>259</v>
      </c>
    </row>
    <row r="8" spans="1:2" ht="19.5">
      <c r="A8" s="101" t="s">
        <v>261</v>
      </c>
    </row>
    <row r="9" spans="1:2" ht="19.5">
      <c r="A9" s="101" t="s">
        <v>263</v>
      </c>
    </row>
    <row r="10" spans="1:2" ht="19.5">
      <c r="A10" s="99" t="s">
        <v>2</v>
      </c>
    </row>
    <row r="11" spans="1:2" ht="19.5">
      <c r="A11" s="100" t="s">
        <v>268</v>
      </c>
    </row>
    <row r="12" spans="1:2" ht="78">
      <c r="A12" s="153" t="s">
        <v>471</v>
      </c>
    </row>
    <row r="13" spans="1:2" ht="19.5">
      <c r="A13" s="14" t="s">
        <v>4</v>
      </c>
    </row>
    <row r="14" spans="1:2" ht="37">
      <c r="A14" s="127" t="s">
        <v>344</v>
      </c>
    </row>
    <row r="15" spans="1:2" ht="19.5">
      <c r="A15" s="131" t="s">
        <v>345</v>
      </c>
    </row>
    <row r="16" spans="1:2" ht="19.5">
      <c r="A16" s="126" t="s">
        <v>5</v>
      </c>
    </row>
    <row r="17" spans="1:1" ht="39">
      <c r="A17" s="131" t="s">
        <v>152</v>
      </c>
    </row>
    <row r="18" spans="1:1" ht="39">
      <c r="A18" s="131" t="s">
        <v>153</v>
      </c>
    </row>
    <row r="19" spans="1:1" ht="19.5">
      <c r="A19" s="131" t="s">
        <v>350</v>
      </c>
    </row>
    <row r="20" spans="1:1" ht="39">
      <c r="A20" s="131" t="s">
        <v>346</v>
      </c>
    </row>
    <row r="21" spans="1:1" ht="19.5">
      <c r="A21" s="131" t="s">
        <v>325</v>
      </c>
    </row>
    <row r="22" spans="1:1" ht="19.5">
      <c r="A22" s="131" t="s">
        <v>1066</v>
      </c>
    </row>
    <row r="23" spans="1:1" ht="19.5">
      <c r="A23" s="131" t="s">
        <v>7</v>
      </c>
    </row>
    <row r="24" spans="1:1" ht="19.5">
      <c r="A24" s="29" t="s">
        <v>8</v>
      </c>
    </row>
    <row r="25" spans="1:1" ht="39">
      <c r="A25" s="131" t="s">
        <v>1067</v>
      </c>
    </row>
    <row r="26" spans="1:1" ht="39">
      <c r="A26" s="131" t="s">
        <v>347</v>
      </c>
    </row>
    <row r="27" spans="1:1" ht="19.5">
      <c r="A27" s="29" t="s">
        <v>9</v>
      </c>
    </row>
    <row r="28" spans="1:1" ht="19.5">
      <c r="A28" s="131" t="s">
        <v>348</v>
      </c>
    </row>
    <row r="29" spans="1:1" ht="19.5">
      <c r="A29" s="131" t="s">
        <v>327</v>
      </c>
    </row>
    <row r="30" spans="1:1" ht="39">
      <c r="A30" s="27" t="s">
        <v>328</v>
      </c>
    </row>
    <row r="31" spans="1:1" ht="20" thickBot="1">
      <c r="A31" s="28" t="s">
        <v>10</v>
      </c>
    </row>
  </sheetData>
  <phoneticPr fontId="14" type="noConversion"/>
  <hyperlinks>
    <hyperlink ref="B1" location="預告統計資料發布時間表!A1" display="回發布時間表"/>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workbookViewId="0">
      <selection activeCell="A12" sqref="A12"/>
    </sheetView>
  </sheetViews>
  <sheetFormatPr defaultRowHeight="17"/>
  <cols>
    <col min="1" max="1" width="93.6328125" customWidth="1"/>
  </cols>
  <sheetData>
    <row r="1" spans="1:2" ht="19.5">
      <c r="A1" s="12" t="s">
        <v>454</v>
      </c>
      <c r="B1" s="1" t="s">
        <v>13</v>
      </c>
    </row>
    <row r="2" spans="1:2" ht="19.5">
      <c r="A2" s="22" t="s">
        <v>210</v>
      </c>
    </row>
    <row r="3" spans="1:2" ht="19.5">
      <c r="A3" s="13" t="s">
        <v>154</v>
      </c>
    </row>
    <row r="4" spans="1:2" ht="19.5">
      <c r="A4" s="14" t="s">
        <v>1</v>
      </c>
    </row>
    <row r="5" spans="1:2" ht="19.5">
      <c r="A5" s="103" t="s">
        <v>256</v>
      </c>
    </row>
    <row r="6" spans="1:2" ht="19.5">
      <c r="A6" s="103" t="s">
        <v>267</v>
      </c>
    </row>
    <row r="7" spans="1:2" ht="19.5">
      <c r="A7" s="104" t="s">
        <v>259</v>
      </c>
    </row>
    <row r="8" spans="1:2" ht="19.5">
      <c r="A8" s="104" t="s">
        <v>261</v>
      </c>
    </row>
    <row r="9" spans="1:2" ht="19.5">
      <c r="A9" s="104" t="s">
        <v>263</v>
      </c>
    </row>
    <row r="10" spans="1:2" ht="19.5">
      <c r="A10" s="102" t="s">
        <v>2</v>
      </c>
    </row>
    <row r="11" spans="1:2" ht="19.5">
      <c r="A11" s="103" t="s">
        <v>268</v>
      </c>
    </row>
    <row r="12" spans="1:2" ht="78">
      <c r="A12" s="153" t="s">
        <v>471</v>
      </c>
    </row>
    <row r="13" spans="1:2" ht="19.5">
      <c r="A13" s="14" t="s">
        <v>4</v>
      </c>
    </row>
    <row r="14" spans="1:2" ht="37">
      <c r="A14" s="127" t="s">
        <v>351</v>
      </c>
    </row>
    <row r="15" spans="1:2" ht="19.5">
      <c r="A15" s="132" t="s">
        <v>352</v>
      </c>
    </row>
    <row r="16" spans="1:2" ht="19.5">
      <c r="A16" s="126" t="s">
        <v>5</v>
      </c>
    </row>
    <row r="17" spans="1:1" ht="19.5">
      <c r="A17" s="126" t="s">
        <v>353</v>
      </c>
    </row>
    <row r="18" spans="1:1" ht="39">
      <c r="A18" s="132" t="s">
        <v>354</v>
      </c>
    </row>
    <row r="19" spans="1:1" ht="39">
      <c r="A19" s="132" t="s">
        <v>355</v>
      </c>
    </row>
    <row r="20" spans="1:1" ht="19.5">
      <c r="A20" s="126" t="s">
        <v>356</v>
      </c>
    </row>
    <row r="21" spans="1:1" ht="19.5">
      <c r="A21" s="126" t="s">
        <v>357</v>
      </c>
    </row>
    <row r="22" spans="1:1" ht="19.5">
      <c r="A22" s="126" t="s">
        <v>358</v>
      </c>
    </row>
    <row r="23" spans="1:1" ht="19.5">
      <c r="A23" s="132" t="s">
        <v>359</v>
      </c>
    </row>
    <row r="24" spans="1:1" ht="19.5">
      <c r="A24" s="132" t="s">
        <v>360</v>
      </c>
    </row>
    <row r="25" spans="1:1" ht="19.5">
      <c r="A25" s="132" t="s">
        <v>361</v>
      </c>
    </row>
    <row r="26" spans="1:1" ht="97.5">
      <c r="A26" s="132" t="s">
        <v>362</v>
      </c>
    </row>
    <row r="27" spans="1:1" ht="19.5">
      <c r="A27" s="132" t="s">
        <v>325</v>
      </c>
    </row>
    <row r="28" spans="1:1" ht="19.5">
      <c r="A28" s="132" t="s">
        <v>363</v>
      </c>
    </row>
    <row r="29" spans="1:1" ht="19.5">
      <c r="A29" s="132" t="s">
        <v>7</v>
      </c>
    </row>
    <row r="30" spans="1:1" ht="19.5">
      <c r="A30" s="29" t="s">
        <v>8</v>
      </c>
    </row>
    <row r="31" spans="1:1" ht="39">
      <c r="A31" s="132" t="s">
        <v>367</v>
      </c>
    </row>
    <row r="32" spans="1:1" ht="39">
      <c r="A32" s="132" t="s">
        <v>365</v>
      </c>
    </row>
    <row r="33" spans="1:1" ht="19.5">
      <c r="A33" s="29" t="s">
        <v>9</v>
      </c>
    </row>
    <row r="34" spans="1:1" ht="19.5">
      <c r="A34" s="132" t="s">
        <v>366</v>
      </c>
    </row>
    <row r="35" spans="1:1" ht="19.5">
      <c r="A35" s="132" t="s">
        <v>327</v>
      </c>
    </row>
    <row r="36" spans="1:1" ht="39">
      <c r="A36" s="27" t="s">
        <v>328</v>
      </c>
    </row>
    <row r="37" spans="1:1" ht="20" thickBot="1">
      <c r="A37" s="28" t="s">
        <v>10</v>
      </c>
    </row>
  </sheetData>
  <phoneticPr fontId="14" type="noConversion"/>
  <hyperlinks>
    <hyperlink ref="B1" location="預告統計資料發布時間表!A1" display="回發布時間表"/>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7"/>
  <cols>
    <col min="1" max="1" width="93.6328125" customWidth="1"/>
  </cols>
  <sheetData>
    <row r="1" spans="1:2" ht="19.5">
      <c r="A1" s="12" t="s">
        <v>455</v>
      </c>
      <c r="B1" s="1" t="s">
        <v>13</v>
      </c>
    </row>
    <row r="2" spans="1:2" ht="19.5">
      <c r="A2" s="22" t="s">
        <v>210</v>
      </c>
    </row>
    <row r="3" spans="1:2" ht="19.5">
      <c r="A3" s="13" t="s">
        <v>156</v>
      </c>
    </row>
    <row r="4" spans="1:2" ht="19.5">
      <c r="A4" s="14" t="s">
        <v>1</v>
      </c>
    </row>
    <row r="5" spans="1:2" ht="19.5">
      <c r="A5" s="106" t="s">
        <v>256</v>
      </c>
    </row>
    <row r="6" spans="1:2" ht="19.5">
      <c r="A6" s="106" t="s">
        <v>267</v>
      </c>
    </row>
    <row r="7" spans="1:2" ht="19.5">
      <c r="A7" s="107" t="s">
        <v>259</v>
      </c>
    </row>
    <row r="8" spans="1:2" ht="19.5">
      <c r="A8" s="107" t="s">
        <v>261</v>
      </c>
    </row>
    <row r="9" spans="1:2" ht="19.5">
      <c r="A9" s="107" t="s">
        <v>263</v>
      </c>
    </row>
    <row r="10" spans="1:2" ht="19.5">
      <c r="A10" s="105" t="s">
        <v>2</v>
      </c>
    </row>
    <row r="11" spans="1:2" ht="19.5">
      <c r="A11" s="106" t="s">
        <v>268</v>
      </c>
    </row>
    <row r="12" spans="1:2" ht="78">
      <c r="A12" s="153" t="s">
        <v>471</v>
      </c>
    </row>
    <row r="13" spans="1:2" ht="19.5">
      <c r="A13" s="14" t="s">
        <v>4</v>
      </c>
    </row>
    <row r="14" spans="1:2" ht="37">
      <c r="A14" s="138" t="s">
        <v>368</v>
      </c>
    </row>
    <row r="15" spans="1:2" ht="19.5">
      <c r="A15" s="135" t="s">
        <v>369</v>
      </c>
    </row>
    <row r="16" spans="1:2" ht="19.5">
      <c r="A16" s="134" t="s">
        <v>5</v>
      </c>
    </row>
    <row r="17" spans="1:1" ht="39">
      <c r="A17" s="135" t="s">
        <v>370</v>
      </c>
    </row>
    <row r="18" spans="1:1" ht="58.5">
      <c r="A18" s="139" t="s">
        <v>371</v>
      </c>
    </row>
    <row r="19" spans="1:1" ht="39">
      <c r="A19" s="140" t="s">
        <v>372</v>
      </c>
    </row>
    <row r="20" spans="1:1" ht="39">
      <c r="A20" s="140" t="s">
        <v>373</v>
      </c>
    </row>
    <row r="21" spans="1:1" ht="19.5">
      <c r="A21" s="135" t="s">
        <v>374</v>
      </c>
    </row>
    <row r="22" spans="1:1" ht="39">
      <c r="A22" s="135" t="s">
        <v>375</v>
      </c>
    </row>
    <row r="23" spans="1:1" ht="19.5">
      <c r="A23" s="135" t="s">
        <v>325</v>
      </c>
    </row>
    <row r="24" spans="1:1" ht="19.5">
      <c r="A24" s="140" t="s">
        <v>363</v>
      </c>
    </row>
    <row r="25" spans="1:1" ht="19.5">
      <c r="A25" s="135" t="s">
        <v>7</v>
      </c>
    </row>
    <row r="26" spans="1:1" ht="19.5">
      <c r="A26" s="133" t="s">
        <v>8</v>
      </c>
    </row>
    <row r="27" spans="1:1" ht="39">
      <c r="A27" s="135" t="s">
        <v>367</v>
      </c>
    </row>
    <row r="28" spans="1:1" ht="39">
      <c r="A28" s="135" t="s">
        <v>376</v>
      </c>
    </row>
    <row r="29" spans="1:1" ht="19.5">
      <c r="A29" s="133" t="s">
        <v>9</v>
      </c>
    </row>
    <row r="30" spans="1:1" ht="19.5">
      <c r="A30" s="135" t="s">
        <v>366</v>
      </c>
    </row>
    <row r="31" spans="1:1" ht="19.5">
      <c r="A31" s="135" t="s">
        <v>327</v>
      </c>
    </row>
    <row r="32" spans="1:1" ht="39">
      <c r="A32" s="136" t="s">
        <v>328</v>
      </c>
    </row>
    <row r="33" spans="1:1" ht="20" thickBot="1">
      <c r="A33" s="137" t="s">
        <v>10</v>
      </c>
    </row>
  </sheetData>
  <phoneticPr fontId="14" type="noConversion"/>
  <hyperlinks>
    <hyperlink ref="B1" location="預告統計資料發布時間表!A1" display="回發布時間表"/>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3"/>
  <sheetViews>
    <sheetView workbookViewId="0"/>
  </sheetViews>
  <sheetFormatPr defaultColWidth="9" defaultRowHeight="17"/>
  <cols>
    <col min="1" max="1" width="100.6328125" style="150" customWidth="1"/>
    <col min="2" max="16384" width="9" style="150"/>
  </cols>
  <sheetData>
    <row r="1" spans="1:3" ht="19.5">
      <c r="A1" s="156" t="s">
        <v>762</v>
      </c>
      <c r="B1" s="163" t="s">
        <v>763</v>
      </c>
    </row>
    <row r="2" spans="1:3" ht="19.5">
      <c r="A2" s="151" t="s">
        <v>764</v>
      </c>
    </row>
    <row r="3" spans="1:3" ht="19.5">
      <c r="A3" s="151" t="s">
        <v>765</v>
      </c>
    </row>
    <row r="4" spans="1:3" ht="19.5">
      <c r="A4" s="152" t="s">
        <v>1</v>
      </c>
    </row>
    <row r="5" spans="1:3" ht="19.5">
      <c r="A5" s="143" t="s">
        <v>766</v>
      </c>
    </row>
    <row r="6" spans="1:3" ht="19.5">
      <c r="A6" s="143" t="s">
        <v>767</v>
      </c>
    </row>
    <row r="7" spans="1:3" ht="19.5">
      <c r="A7" s="26" t="s">
        <v>768</v>
      </c>
    </row>
    <row r="8" spans="1:3" ht="19.5">
      <c r="A8" s="26" t="s">
        <v>769</v>
      </c>
    </row>
    <row r="9" spans="1:3" ht="19.5">
      <c r="A9" s="26" t="s">
        <v>770</v>
      </c>
    </row>
    <row r="10" spans="1:3" ht="19.5">
      <c r="A10" s="152" t="s">
        <v>2</v>
      </c>
    </row>
    <row r="11" spans="1:3" ht="19.5">
      <c r="A11" s="143" t="s">
        <v>771</v>
      </c>
    </row>
    <row r="12" spans="1:3" ht="78">
      <c r="A12" s="153" t="s">
        <v>772</v>
      </c>
    </row>
    <row r="13" spans="1:3" ht="19.5">
      <c r="A13" s="152" t="s">
        <v>4</v>
      </c>
      <c r="C13" s="17"/>
    </row>
    <row r="14" spans="1:3" ht="19.5">
      <c r="A14" s="153" t="s">
        <v>773</v>
      </c>
    </row>
    <row r="15" spans="1:3" ht="19.5">
      <c r="A15" s="153" t="s">
        <v>774</v>
      </c>
    </row>
    <row r="16" spans="1:3" ht="19.5">
      <c r="A16" s="143" t="s">
        <v>5</v>
      </c>
    </row>
    <row r="17" spans="1:1" ht="117">
      <c r="A17" s="157" t="s">
        <v>775</v>
      </c>
    </row>
    <row r="18" spans="1:1" ht="39">
      <c r="A18" s="157" t="s">
        <v>776</v>
      </c>
    </row>
    <row r="19" spans="1:1" ht="39">
      <c r="A19" s="157" t="s">
        <v>777</v>
      </c>
    </row>
    <row r="20" spans="1:1" ht="39">
      <c r="A20" s="157" t="s">
        <v>778</v>
      </c>
    </row>
    <row r="21" spans="1:1" ht="39">
      <c r="A21" s="157" t="s">
        <v>779</v>
      </c>
    </row>
    <row r="22" spans="1:1" ht="58.5">
      <c r="A22" s="157" t="s">
        <v>780</v>
      </c>
    </row>
    <row r="23" spans="1:1" ht="19.5">
      <c r="A23" s="157" t="s">
        <v>781</v>
      </c>
    </row>
    <row r="24" spans="1:1" ht="58.5">
      <c r="A24" s="157" t="s">
        <v>782</v>
      </c>
    </row>
    <row r="25" spans="1:1" ht="39">
      <c r="A25" s="157" t="s">
        <v>783</v>
      </c>
    </row>
    <row r="26" spans="1:1" ht="19.5">
      <c r="A26" s="157" t="s">
        <v>784</v>
      </c>
    </row>
    <row r="27" spans="1:1" ht="19.5">
      <c r="A27" s="157" t="s">
        <v>785</v>
      </c>
    </row>
    <row r="28" spans="1:1" ht="19.5">
      <c r="A28" s="157" t="s">
        <v>786</v>
      </c>
    </row>
    <row r="29" spans="1:1" ht="78">
      <c r="A29" s="157" t="s">
        <v>787</v>
      </c>
    </row>
    <row r="30" spans="1:1" ht="19.5">
      <c r="A30" s="157" t="s">
        <v>788</v>
      </c>
    </row>
    <row r="31" spans="1:1" ht="19.5">
      <c r="A31" s="143" t="s">
        <v>789</v>
      </c>
    </row>
    <row r="32" spans="1:1" ht="78">
      <c r="A32" s="175" t="s">
        <v>790</v>
      </c>
    </row>
    <row r="33" spans="1:1" ht="19.5">
      <c r="A33" s="126" t="s">
        <v>791</v>
      </c>
    </row>
    <row r="34" spans="1:1" ht="19.5">
      <c r="A34" s="126" t="s">
        <v>792</v>
      </c>
    </row>
    <row r="35" spans="1:1" ht="19.5">
      <c r="A35" s="126" t="s">
        <v>7</v>
      </c>
    </row>
    <row r="36" spans="1:1" ht="19.5">
      <c r="A36" s="29" t="s">
        <v>8</v>
      </c>
    </row>
    <row r="37" spans="1:1" ht="39">
      <c r="A37" s="175" t="s">
        <v>793</v>
      </c>
    </row>
    <row r="38" spans="1:1" ht="39">
      <c r="A38" s="175" t="s">
        <v>794</v>
      </c>
    </row>
    <row r="39" spans="1:1" ht="19.5">
      <c r="A39" s="29" t="s">
        <v>795</v>
      </c>
    </row>
    <row r="40" spans="1:1" ht="39">
      <c r="A40" s="175" t="s">
        <v>796</v>
      </c>
    </row>
    <row r="41" spans="1:1" ht="19.5">
      <c r="A41" s="175" t="s">
        <v>797</v>
      </c>
    </row>
    <row r="42" spans="1:1" ht="39">
      <c r="A42" s="27" t="s">
        <v>798</v>
      </c>
    </row>
    <row r="43" spans="1:1" ht="20" thickBot="1">
      <c r="A43" s="155" t="s">
        <v>10</v>
      </c>
    </row>
  </sheetData>
  <phoneticPr fontId="14" type="noConversion"/>
  <hyperlinks>
    <hyperlink ref="B1" location="預告統計資料發布時間表!A1" display="回發布時間表"/>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7"/>
  <cols>
    <col min="1" max="1" width="93.6328125" customWidth="1"/>
  </cols>
  <sheetData>
    <row r="1" spans="1:2" ht="19.5">
      <c r="A1" s="12" t="s">
        <v>456</v>
      </c>
      <c r="B1" s="1" t="s">
        <v>13</v>
      </c>
    </row>
    <row r="2" spans="1:2" ht="19.5">
      <c r="A2" s="22" t="s">
        <v>210</v>
      </c>
    </row>
    <row r="3" spans="1:2" ht="19.5">
      <c r="A3" s="13" t="s">
        <v>158</v>
      </c>
    </row>
    <row r="4" spans="1:2" ht="19.5">
      <c r="A4" s="14" t="s">
        <v>1</v>
      </c>
    </row>
    <row r="5" spans="1:2" ht="19.5">
      <c r="A5" s="109" t="s">
        <v>256</v>
      </c>
    </row>
    <row r="6" spans="1:2" ht="19.5">
      <c r="A6" s="109" t="s">
        <v>267</v>
      </c>
    </row>
    <row r="7" spans="1:2" ht="19.5">
      <c r="A7" s="110" t="s">
        <v>259</v>
      </c>
    </row>
    <row r="8" spans="1:2" ht="19.5">
      <c r="A8" s="110" t="s">
        <v>261</v>
      </c>
    </row>
    <row r="9" spans="1:2" ht="19.5">
      <c r="A9" s="110" t="s">
        <v>263</v>
      </c>
    </row>
    <row r="10" spans="1:2" ht="19.5">
      <c r="A10" s="108" t="s">
        <v>2</v>
      </c>
    </row>
    <row r="11" spans="1:2" ht="19.5">
      <c r="A11" s="109" t="s">
        <v>268</v>
      </c>
    </row>
    <row r="12" spans="1:2" ht="78">
      <c r="A12" s="153" t="s">
        <v>471</v>
      </c>
    </row>
    <row r="13" spans="1:2" ht="19.5">
      <c r="A13" s="14" t="s">
        <v>4</v>
      </c>
    </row>
    <row r="14" spans="1:2" ht="37">
      <c r="A14" s="18" t="s">
        <v>379</v>
      </c>
    </row>
    <row r="15" spans="1:2" ht="19.5">
      <c r="A15" s="141" t="s">
        <v>369</v>
      </c>
    </row>
    <row r="16" spans="1:2" ht="19.5">
      <c r="A16" s="126" t="s">
        <v>5</v>
      </c>
    </row>
    <row r="17" spans="1:1" ht="39">
      <c r="A17" s="141" t="s">
        <v>159</v>
      </c>
    </row>
    <row r="18" spans="1:1" ht="58.5">
      <c r="A18" s="141" t="s">
        <v>377</v>
      </c>
    </row>
    <row r="19" spans="1:1" ht="39">
      <c r="A19" s="141" t="s">
        <v>372</v>
      </c>
    </row>
    <row r="20" spans="1:1" ht="39">
      <c r="A20" s="141" t="s">
        <v>373</v>
      </c>
    </row>
    <row r="21" spans="1:1" ht="19.5">
      <c r="A21" s="141" t="s">
        <v>374</v>
      </c>
    </row>
    <row r="22" spans="1:1" ht="39">
      <c r="A22" s="141" t="s">
        <v>375</v>
      </c>
    </row>
    <row r="23" spans="1:1" ht="19.5">
      <c r="A23" s="141" t="s">
        <v>325</v>
      </c>
    </row>
    <row r="24" spans="1:1" ht="19.5">
      <c r="A24" s="141" t="s">
        <v>363</v>
      </c>
    </row>
    <row r="25" spans="1:1" ht="19.5">
      <c r="A25" s="141" t="s">
        <v>7</v>
      </c>
    </row>
    <row r="26" spans="1:1" ht="19.5">
      <c r="A26" s="29" t="s">
        <v>8</v>
      </c>
    </row>
    <row r="27" spans="1:1" ht="39">
      <c r="A27" s="141" t="s">
        <v>367</v>
      </c>
    </row>
    <row r="28" spans="1:1" ht="39">
      <c r="A28" s="141" t="s">
        <v>365</v>
      </c>
    </row>
    <row r="29" spans="1:1" ht="19.5">
      <c r="A29" s="29" t="s">
        <v>9</v>
      </c>
    </row>
    <row r="30" spans="1:1" ht="19.5">
      <c r="A30" s="141" t="s">
        <v>378</v>
      </c>
    </row>
    <row r="31" spans="1:1" ht="19.5">
      <c r="A31" s="141"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44"/>
  <sheetViews>
    <sheetView workbookViewId="0">
      <selection activeCell="A12" sqref="A12"/>
    </sheetView>
  </sheetViews>
  <sheetFormatPr defaultRowHeight="17"/>
  <cols>
    <col min="1" max="1" width="93.6328125" customWidth="1"/>
  </cols>
  <sheetData>
    <row r="1" spans="1:2" ht="39">
      <c r="A1" s="24" t="s">
        <v>457</v>
      </c>
      <c r="B1" s="1" t="s">
        <v>13</v>
      </c>
    </row>
    <row r="2" spans="1:2" ht="19.5">
      <c r="A2" s="22" t="s">
        <v>210</v>
      </c>
    </row>
    <row r="3" spans="1:2" ht="19.5">
      <c r="A3" s="25" t="s">
        <v>160</v>
      </c>
    </row>
    <row r="4" spans="1:2" ht="19.5">
      <c r="A4" s="14" t="s">
        <v>1</v>
      </c>
    </row>
    <row r="5" spans="1:2" ht="19.5">
      <c r="A5" s="112" t="s">
        <v>256</v>
      </c>
    </row>
    <row r="6" spans="1:2" ht="19.5">
      <c r="A6" s="112" t="s">
        <v>267</v>
      </c>
    </row>
    <row r="7" spans="1:2" ht="19.5">
      <c r="A7" s="113" t="s">
        <v>259</v>
      </c>
    </row>
    <row r="8" spans="1:2" ht="19.5">
      <c r="A8" s="113" t="s">
        <v>261</v>
      </c>
    </row>
    <row r="9" spans="1:2" ht="19.5">
      <c r="A9" s="113" t="s">
        <v>263</v>
      </c>
    </row>
    <row r="10" spans="1:2" ht="19.5">
      <c r="A10" s="111" t="s">
        <v>2</v>
      </c>
    </row>
    <row r="11" spans="1:2" ht="19.5">
      <c r="A11" s="112" t="s">
        <v>268</v>
      </c>
    </row>
    <row r="12" spans="1:2" ht="78">
      <c r="A12" s="153" t="s">
        <v>471</v>
      </c>
    </row>
    <row r="13" spans="1:2" ht="19.5">
      <c r="A13" s="14" t="s">
        <v>4</v>
      </c>
    </row>
    <row r="14" spans="1:2" ht="37">
      <c r="A14" s="147" t="s">
        <v>380</v>
      </c>
    </row>
    <row r="15" spans="1:2" ht="19.5">
      <c r="A15" s="144" t="s">
        <v>381</v>
      </c>
    </row>
    <row r="16" spans="1:2" ht="19.5">
      <c r="A16" s="143" t="s">
        <v>5</v>
      </c>
    </row>
    <row r="17" spans="1:1" ht="19.5">
      <c r="A17" s="148" t="s">
        <v>382</v>
      </c>
    </row>
    <row r="18" spans="1:1" ht="19.5">
      <c r="A18" s="148" t="s">
        <v>383</v>
      </c>
    </row>
    <row r="19" spans="1:1" ht="39">
      <c r="A19" s="148" t="s">
        <v>384</v>
      </c>
    </row>
    <row r="20" spans="1:1" ht="19.5">
      <c r="A20" s="148" t="s">
        <v>385</v>
      </c>
    </row>
    <row r="21" spans="1:1" ht="39">
      <c r="A21" s="148" t="s">
        <v>386</v>
      </c>
    </row>
    <row r="22" spans="1:1" ht="19.5">
      <c r="A22" s="148" t="s">
        <v>387</v>
      </c>
    </row>
    <row r="23" spans="1:1" ht="58.5">
      <c r="A23" s="148" t="s">
        <v>388</v>
      </c>
    </row>
    <row r="24" spans="1:1" ht="19.5">
      <c r="A24" s="148" t="s">
        <v>389</v>
      </c>
    </row>
    <row r="25" spans="1:1" ht="19.5">
      <c r="A25" s="148" t="s">
        <v>390</v>
      </c>
    </row>
    <row r="26" spans="1:1" ht="58.5">
      <c r="A26" s="148" t="s">
        <v>391</v>
      </c>
    </row>
    <row r="27" spans="1:1" ht="39">
      <c r="A27" s="148" t="s">
        <v>392</v>
      </c>
    </row>
    <row r="28" spans="1:1" ht="58.5">
      <c r="A28" s="148" t="s">
        <v>393</v>
      </c>
    </row>
    <row r="29" spans="1:1" ht="19.5">
      <c r="A29" s="148" t="s">
        <v>394</v>
      </c>
    </row>
    <row r="30" spans="1:1" ht="39">
      <c r="A30" s="148" t="s">
        <v>395</v>
      </c>
    </row>
    <row r="31" spans="1:1" ht="19.5">
      <c r="A31" s="148" t="s">
        <v>396</v>
      </c>
    </row>
    <row r="32" spans="1:1" ht="19.5">
      <c r="A32" s="144" t="s">
        <v>399</v>
      </c>
    </row>
    <row r="33" spans="1:1" ht="39">
      <c r="A33" s="144" t="s">
        <v>397</v>
      </c>
    </row>
    <row r="34" spans="1:1" ht="19.5">
      <c r="A34" s="144" t="s">
        <v>325</v>
      </c>
    </row>
    <row r="35" spans="1:1" ht="19.5">
      <c r="A35" s="144" t="s">
        <v>363</v>
      </c>
    </row>
    <row r="36" spans="1:1" ht="19.5">
      <c r="A36" s="144" t="s">
        <v>7</v>
      </c>
    </row>
    <row r="37" spans="1:1" ht="19.5">
      <c r="A37" s="142" t="s">
        <v>8</v>
      </c>
    </row>
    <row r="38" spans="1:1" ht="58.5">
      <c r="A38" s="144" t="s">
        <v>364</v>
      </c>
    </row>
    <row r="39" spans="1:1" ht="39">
      <c r="A39" s="144" t="s">
        <v>365</v>
      </c>
    </row>
    <row r="40" spans="1:1" ht="19.5">
      <c r="A40" s="142" t="s">
        <v>9</v>
      </c>
    </row>
    <row r="41" spans="1:1" ht="39">
      <c r="A41" s="144" t="s">
        <v>398</v>
      </c>
    </row>
    <row r="42" spans="1:1" ht="19.5">
      <c r="A42" s="144" t="s">
        <v>327</v>
      </c>
    </row>
    <row r="43" spans="1:1" ht="39">
      <c r="A43" s="145" t="s">
        <v>328</v>
      </c>
    </row>
    <row r="44" spans="1:1" ht="20" thickBot="1">
      <c r="A44" s="146" t="s">
        <v>10</v>
      </c>
    </row>
  </sheetData>
  <phoneticPr fontId="14" type="noConversion"/>
  <hyperlinks>
    <hyperlink ref="B1" location="預告統計資料發布時間表!A1" display="回發布時間表"/>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workbookViewId="0"/>
  </sheetViews>
  <sheetFormatPr defaultRowHeight="17"/>
  <cols>
    <col min="1" max="1" width="93.6328125" customWidth="1"/>
  </cols>
  <sheetData>
    <row r="1" spans="1:2" ht="19.5">
      <c r="A1" s="12" t="s">
        <v>458</v>
      </c>
      <c r="B1" s="1" t="s">
        <v>13</v>
      </c>
    </row>
    <row r="2" spans="1:2" ht="19.5">
      <c r="A2" s="22" t="s">
        <v>213</v>
      </c>
    </row>
    <row r="3" spans="1:2" ht="19.5">
      <c r="A3" s="13" t="s">
        <v>214</v>
      </c>
    </row>
    <row r="4" spans="1:2" ht="19.5">
      <c r="A4" s="14" t="s">
        <v>1</v>
      </c>
    </row>
    <row r="5" spans="1:2" ht="19.5">
      <c r="A5" s="115" t="s">
        <v>256</v>
      </c>
    </row>
    <row r="6" spans="1:2" ht="19.5">
      <c r="A6" s="115" t="s">
        <v>267</v>
      </c>
    </row>
    <row r="7" spans="1:2" ht="19.5">
      <c r="A7" s="116" t="s">
        <v>259</v>
      </c>
    </row>
    <row r="8" spans="1:2" ht="19.5">
      <c r="A8" s="116" t="s">
        <v>261</v>
      </c>
    </row>
    <row r="9" spans="1:2" ht="19.5">
      <c r="A9" s="116" t="s">
        <v>263</v>
      </c>
    </row>
    <row r="10" spans="1:2" ht="19.5">
      <c r="A10" s="114" t="s">
        <v>2</v>
      </c>
    </row>
    <row r="11" spans="1:2" ht="19.5">
      <c r="A11" s="115" t="s">
        <v>268</v>
      </c>
    </row>
    <row r="12" spans="1:2" ht="78">
      <c r="A12" s="153" t="s">
        <v>471</v>
      </c>
    </row>
    <row r="13" spans="1:2" ht="19.5">
      <c r="A13" s="14" t="s">
        <v>4</v>
      </c>
    </row>
    <row r="14" spans="1:2" ht="37">
      <c r="A14" s="127" t="s">
        <v>404</v>
      </c>
    </row>
    <row r="15" spans="1:2" ht="19.5">
      <c r="A15" s="149" t="s">
        <v>403</v>
      </c>
    </row>
    <row r="16" spans="1:2" ht="19.5">
      <c r="A16" s="9" t="s">
        <v>5</v>
      </c>
    </row>
    <row r="17" spans="1:1" ht="39">
      <c r="A17" s="20" t="s">
        <v>216</v>
      </c>
    </row>
    <row r="18" spans="1:1" ht="19.5">
      <c r="A18" s="20" t="s">
        <v>218</v>
      </c>
    </row>
    <row r="19" spans="1:1" ht="39">
      <c r="A19" s="20" t="s">
        <v>217</v>
      </c>
    </row>
    <row r="20" spans="1:1" ht="39">
      <c r="A20" s="20" t="s">
        <v>219</v>
      </c>
    </row>
    <row r="21" spans="1:1" ht="19.5">
      <c r="A21" s="20" t="s">
        <v>220</v>
      </c>
    </row>
    <row r="22" spans="1:1" ht="19.5">
      <c r="A22" s="10" t="s">
        <v>157</v>
      </c>
    </row>
    <row r="23" spans="1:1" ht="39">
      <c r="A23" s="10" t="s">
        <v>215</v>
      </c>
    </row>
    <row r="24" spans="1:1" ht="19.5">
      <c r="A24" s="10" t="s">
        <v>25</v>
      </c>
    </row>
    <row r="25" spans="1:1" ht="19.5">
      <c r="A25" s="149" t="s">
        <v>1058</v>
      </c>
    </row>
    <row r="26" spans="1:1" ht="19.5">
      <c r="A26" s="10" t="s">
        <v>402</v>
      </c>
    </row>
    <row r="27" spans="1:1" ht="19.5">
      <c r="A27" s="14" t="s">
        <v>8</v>
      </c>
    </row>
    <row r="28" spans="1:1" ht="39">
      <c r="A28" s="10" t="s">
        <v>1059</v>
      </c>
    </row>
    <row r="29" spans="1:1" ht="39">
      <c r="A29" s="10" t="s">
        <v>401</v>
      </c>
    </row>
    <row r="30" spans="1:1" ht="19.5">
      <c r="A30" s="14" t="s">
        <v>9</v>
      </c>
    </row>
    <row r="31" spans="1:1" ht="78">
      <c r="A31" s="10" t="s">
        <v>400</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I22" sqref="I22"/>
    </sheetView>
  </sheetViews>
  <sheetFormatPr defaultRowHeight="17"/>
  <cols>
    <col min="1" max="1" width="97.453125" customWidth="1"/>
  </cols>
  <sheetData>
    <row r="1" spans="1:2" ht="19.5">
      <c r="A1" s="12" t="s">
        <v>459</v>
      </c>
      <c r="B1" s="1" t="s">
        <v>13</v>
      </c>
    </row>
    <row r="2" spans="1:2" ht="19.5">
      <c r="A2" s="22" t="s">
        <v>223</v>
      </c>
    </row>
    <row r="3" spans="1:2" ht="19.5">
      <c r="A3" s="13" t="s">
        <v>222</v>
      </c>
    </row>
    <row r="4" spans="1:2" ht="19.5">
      <c r="A4" s="14" t="s">
        <v>1</v>
      </c>
    </row>
    <row r="5" spans="1:2" ht="19.5">
      <c r="A5" s="118" t="s">
        <v>256</v>
      </c>
    </row>
    <row r="6" spans="1:2" ht="19.5">
      <c r="A6" s="118" t="s">
        <v>267</v>
      </c>
    </row>
    <row r="7" spans="1:2" ht="19.5">
      <c r="A7" s="119" t="s">
        <v>259</v>
      </c>
    </row>
    <row r="8" spans="1:2" ht="19.5">
      <c r="A8" s="119" t="s">
        <v>261</v>
      </c>
    </row>
    <row r="9" spans="1:2" ht="19.5">
      <c r="A9" s="119" t="s">
        <v>263</v>
      </c>
    </row>
    <row r="10" spans="1:2" ht="19.5">
      <c r="A10" s="117" t="s">
        <v>2</v>
      </c>
    </row>
    <row r="11" spans="1:2" ht="19.5">
      <c r="A11" s="118" t="s">
        <v>268</v>
      </c>
    </row>
    <row r="12" spans="1:2" ht="78">
      <c r="A12" s="153" t="s">
        <v>471</v>
      </c>
    </row>
    <row r="13" spans="1:2" ht="19.5">
      <c r="A13" s="14" t="s">
        <v>4</v>
      </c>
    </row>
    <row r="14" spans="1:2" ht="37">
      <c r="A14" s="160" t="s">
        <v>411</v>
      </c>
    </row>
    <row r="15" spans="1:2" ht="19.5">
      <c r="A15" s="157" t="s">
        <v>405</v>
      </c>
    </row>
    <row r="16" spans="1:2" ht="19.5">
      <c r="A16" s="161" t="s">
        <v>5</v>
      </c>
    </row>
    <row r="17" spans="1:1" ht="19.5">
      <c r="A17" s="160" t="s">
        <v>406</v>
      </c>
    </row>
    <row r="18" spans="1:1" ht="55.5">
      <c r="A18" s="160" t="s">
        <v>407</v>
      </c>
    </row>
    <row r="19" spans="1:1" ht="18.5">
      <c r="A19" s="160" t="s">
        <v>408</v>
      </c>
    </row>
    <row r="20" spans="1:1" ht="19.5">
      <c r="A20" s="157" t="s">
        <v>6</v>
      </c>
    </row>
    <row r="21" spans="1:1" ht="19.5">
      <c r="A21" s="157" t="s">
        <v>409</v>
      </c>
    </row>
    <row r="22" spans="1:1" ht="19.5">
      <c r="A22" s="157" t="s">
        <v>325</v>
      </c>
    </row>
    <row r="23" spans="1:1" ht="19.5">
      <c r="A23" s="159" t="s">
        <v>1056</v>
      </c>
    </row>
    <row r="24" spans="1:1" ht="19.5">
      <c r="A24" s="157" t="s">
        <v>7</v>
      </c>
    </row>
    <row r="25" spans="1:1" ht="19.5">
      <c r="A25" s="162" t="s">
        <v>8</v>
      </c>
    </row>
    <row r="26" spans="1:1" ht="39">
      <c r="A26" s="157" t="s">
        <v>1057</v>
      </c>
    </row>
    <row r="27" spans="1:1" ht="39">
      <c r="A27" s="157" t="s">
        <v>347</v>
      </c>
    </row>
    <row r="28" spans="1:1" ht="19.5">
      <c r="A28" s="162" t="s">
        <v>9</v>
      </c>
    </row>
    <row r="29" spans="1:1" ht="58.5">
      <c r="A29" s="157" t="s">
        <v>410</v>
      </c>
    </row>
    <row r="30" spans="1:1" ht="19.5">
      <c r="A30" s="153" t="s">
        <v>327</v>
      </c>
    </row>
    <row r="31" spans="1:1" ht="39">
      <c r="A31" s="154" t="s">
        <v>328</v>
      </c>
    </row>
    <row r="32" spans="1:1" ht="20" thickBot="1">
      <c r="A32" s="155" t="s">
        <v>10</v>
      </c>
    </row>
  </sheetData>
  <phoneticPr fontId="5" type="noConversion"/>
  <hyperlinks>
    <hyperlink ref="B1" location="預告統計資料發布時間表!A1" display="回發布時間表"/>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topLeftCell="A22" workbookViewId="0">
      <selection activeCell="H40" sqref="H40"/>
    </sheetView>
  </sheetViews>
  <sheetFormatPr defaultRowHeight="17"/>
  <cols>
    <col min="1" max="1" width="94.453125" customWidth="1"/>
  </cols>
  <sheetData>
    <row r="1" spans="1:2" ht="19.5">
      <c r="A1" s="12" t="s">
        <v>460</v>
      </c>
      <c r="B1" s="1" t="s">
        <v>13</v>
      </c>
    </row>
    <row r="2" spans="1:2" ht="19.5">
      <c r="A2" s="22" t="s">
        <v>225</v>
      </c>
    </row>
    <row r="3" spans="1:2" ht="19.5">
      <c r="A3" s="13" t="s">
        <v>224</v>
      </c>
    </row>
    <row r="4" spans="1:2" ht="19.5">
      <c r="A4" s="14" t="s">
        <v>1</v>
      </c>
    </row>
    <row r="5" spans="1:2" ht="19.5">
      <c r="A5" s="121" t="s">
        <v>256</v>
      </c>
    </row>
    <row r="6" spans="1:2" ht="19.5">
      <c r="A6" s="121" t="s">
        <v>267</v>
      </c>
    </row>
    <row r="7" spans="1:2" ht="19.5">
      <c r="A7" s="122" t="s">
        <v>259</v>
      </c>
    </row>
    <row r="8" spans="1:2" ht="19.5">
      <c r="A8" s="122" t="s">
        <v>261</v>
      </c>
    </row>
    <row r="9" spans="1:2" ht="19.5">
      <c r="A9" s="122" t="s">
        <v>263</v>
      </c>
    </row>
    <row r="10" spans="1:2" ht="19.5">
      <c r="A10" s="120" t="s">
        <v>2</v>
      </c>
    </row>
    <row r="11" spans="1:2" ht="19.5">
      <c r="A11" s="121" t="s">
        <v>268</v>
      </c>
    </row>
    <row r="12" spans="1:2" ht="78">
      <c r="A12" s="153" t="s">
        <v>471</v>
      </c>
    </row>
    <row r="13" spans="1:2" ht="19.5">
      <c r="A13" s="14" t="s">
        <v>4</v>
      </c>
    </row>
    <row r="14" spans="1:2" ht="37">
      <c r="A14" s="18" t="s">
        <v>412</v>
      </c>
    </row>
    <row r="15" spans="1:2" ht="19.5">
      <c r="A15" s="10" t="s">
        <v>248</v>
      </c>
    </row>
    <row r="16" spans="1:2" ht="19.5">
      <c r="A16" s="9" t="s">
        <v>5</v>
      </c>
    </row>
    <row r="17" spans="1:1" ht="19.5">
      <c r="A17" s="20" t="s">
        <v>226</v>
      </c>
    </row>
    <row r="18" spans="1:1" ht="39">
      <c r="A18" s="20" t="s">
        <v>235</v>
      </c>
    </row>
    <row r="19" spans="1:1" ht="19.5">
      <c r="A19" s="20" t="s">
        <v>227</v>
      </c>
    </row>
    <row r="20" spans="1:1" ht="19.5">
      <c r="A20" s="20" t="s">
        <v>228</v>
      </c>
    </row>
    <row r="21" spans="1:1" ht="19.5">
      <c r="A21" s="20" t="s">
        <v>229</v>
      </c>
    </row>
    <row r="22" spans="1:1" ht="19.5">
      <c r="A22" s="20" t="s">
        <v>230</v>
      </c>
    </row>
    <row r="23" spans="1:1" ht="19.5">
      <c r="A23" s="20" t="s">
        <v>231</v>
      </c>
    </row>
    <row r="24" spans="1:1" ht="19.5">
      <c r="A24" s="20" t="s">
        <v>232</v>
      </c>
    </row>
    <row r="25" spans="1:1" ht="58.5">
      <c r="A25" s="20" t="s">
        <v>233</v>
      </c>
    </row>
    <row r="26" spans="1:1" ht="58.5">
      <c r="A26" s="20" t="s">
        <v>234</v>
      </c>
    </row>
    <row r="27" spans="1:1" ht="39">
      <c r="A27" s="20" t="s">
        <v>236</v>
      </c>
    </row>
    <row r="28" spans="1:1" ht="19.5">
      <c r="A28" s="10" t="s">
        <v>246</v>
      </c>
    </row>
    <row r="29" spans="1:1" ht="39">
      <c r="A29" s="10" t="s">
        <v>247</v>
      </c>
    </row>
    <row r="30" spans="1:1" ht="19.5">
      <c r="A30" s="10" t="s">
        <v>25</v>
      </c>
    </row>
    <row r="31" spans="1:1" ht="19.5">
      <c r="A31" s="10" t="s">
        <v>1060</v>
      </c>
    </row>
    <row r="32" spans="1:1" ht="19.5">
      <c r="A32" s="10" t="s">
        <v>7</v>
      </c>
    </row>
    <row r="33" spans="1:1" ht="19.5">
      <c r="A33" s="14" t="s">
        <v>244</v>
      </c>
    </row>
    <row r="34" spans="1:1" ht="39">
      <c r="A34" s="10" t="s">
        <v>1061</v>
      </c>
    </row>
    <row r="35" spans="1:1" ht="39">
      <c r="A35" s="10" t="s">
        <v>245</v>
      </c>
    </row>
    <row r="36" spans="1:1" ht="19.5">
      <c r="A36" s="14" t="s">
        <v>9</v>
      </c>
    </row>
    <row r="37" spans="1:1" ht="19.5">
      <c r="A37" s="10" t="s">
        <v>155</v>
      </c>
    </row>
    <row r="38" spans="1:1" ht="19.5">
      <c r="A38" s="10" t="s">
        <v>26</v>
      </c>
    </row>
    <row r="39" spans="1:1" ht="39">
      <c r="A39" s="15" t="s">
        <v>12</v>
      </c>
    </row>
    <row r="40" spans="1:1" ht="20" thickBot="1">
      <c r="A4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topLeftCell="A13" workbookViewId="0">
      <selection activeCell="C26" sqref="C26"/>
    </sheetView>
  </sheetViews>
  <sheetFormatPr defaultRowHeight="17"/>
  <cols>
    <col min="1" max="1" width="95.26953125" customWidth="1"/>
  </cols>
  <sheetData>
    <row r="1" spans="1:2" ht="19.5">
      <c r="A1" s="12" t="s">
        <v>461</v>
      </c>
      <c r="B1" s="1" t="s">
        <v>13</v>
      </c>
    </row>
    <row r="2" spans="1:2" ht="19.5">
      <c r="A2" s="22" t="s">
        <v>225</v>
      </c>
    </row>
    <row r="3" spans="1:2" ht="19.5">
      <c r="A3" s="13" t="s">
        <v>237</v>
      </c>
    </row>
    <row r="4" spans="1:2" ht="19.5">
      <c r="A4" s="14"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4" t="s">
        <v>4</v>
      </c>
    </row>
    <row r="14" spans="1:2" ht="37">
      <c r="A14" s="18" t="s">
        <v>414</v>
      </c>
    </row>
    <row r="15" spans="1:2" ht="19.5">
      <c r="A15" s="10" t="s">
        <v>221</v>
      </c>
    </row>
    <row r="16" spans="1:2" ht="19.5">
      <c r="A16" s="9" t="s">
        <v>5</v>
      </c>
    </row>
    <row r="17" spans="1:1" ht="78">
      <c r="A17" s="20" t="s">
        <v>239</v>
      </c>
    </row>
    <row r="18" spans="1:1" ht="58.5">
      <c r="A18" s="20" t="s">
        <v>240</v>
      </c>
    </row>
    <row r="19" spans="1:1" ht="19.5">
      <c r="A19" s="10" t="s">
        <v>242</v>
      </c>
    </row>
    <row r="20" spans="1:1" ht="39">
      <c r="A20" s="10" t="s">
        <v>238</v>
      </c>
    </row>
    <row r="21" spans="1:1" ht="19.5">
      <c r="A21" s="10" t="s">
        <v>25</v>
      </c>
    </row>
    <row r="22" spans="1:1" ht="19.5">
      <c r="A22" s="10" t="s">
        <v>1060</v>
      </c>
    </row>
    <row r="23" spans="1:1" ht="19.5">
      <c r="A23" s="10" t="s">
        <v>7</v>
      </c>
    </row>
    <row r="24" spans="1:1" ht="19.5">
      <c r="A24" s="14" t="s">
        <v>8</v>
      </c>
    </row>
    <row r="25" spans="1:1" ht="39">
      <c r="A25" s="10" t="s">
        <v>1062</v>
      </c>
    </row>
    <row r="26" spans="1:1" ht="39">
      <c r="A26" s="10" t="s">
        <v>413</v>
      </c>
    </row>
    <row r="27" spans="1:1" ht="19.5">
      <c r="A27" s="14" t="s">
        <v>9</v>
      </c>
    </row>
    <row r="28" spans="1:1" ht="39">
      <c r="A28" s="10" t="s">
        <v>241</v>
      </c>
    </row>
    <row r="29" spans="1:1" ht="19.5">
      <c r="A29" s="10" t="s">
        <v>26</v>
      </c>
    </row>
    <row r="30" spans="1:1" ht="39">
      <c r="A30" s="15" t="s">
        <v>12</v>
      </c>
    </row>
    <row r="31" spans="1:1" ht="20" thickBot="1">
      <c r="A31" s="16" t="s">
        <v>10</v>
      </c>
    </row>
  </sheetData>
  <phoneticPr fontId="14" type="noConversion"/>
  <hyperlinks>
    <hyperlink ref="B1" location="預告統計資料發布時間表!A1" display="回發布時間表"/>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J1" workbookViewId="0">
      <selection activeCell="AA2" sqref="AA2"/>
    </sheetView>
  </sheetViews>
  <sheetFormatPr defaultRowHeight="17"/>
  <cols>
    <col min="3" max="3" width="15.54296875" customWidth="1"/>
    <col min="4" max="4" width="9.6328125" bestFit="1" customWidth="1"/>
    <col min="6" max="6" width="9.6328125" bestFit="1" customWidth="1"/>
    <col min="9" max="9" width="9.6328125" bestFit="1" customWidth="1"/>
    <col min="10" max="10" width="17.26953125" bestFit="1" customWidth="1"/>
    <col min="12" max="12" width="9.6328125" bestFit="1" customWidth="1"/>
    <col min="27" max="27" width="4.08984375" style="254" customWidth="1"/>
  </cols>
  <sheetData>
    <row r="1" spans="1:27" ht="20" thickBot="1">
      <c r="A1" s="951" t="s">
        <v>1077</v>
      </c>
      <c r="B1" s="952"/>
      <c r="C1" s="243"/>
      <c r="D1" s="244"/>
      <c r="E1" s="245"/>
      <c r="F1" s="245"/>
      <c r="G1" s="245"/>
      <c r="H1" s="245"/>
      <c r="I1" s="246"/>
      <c r="J1" s="246"/>
      <c r="K1" s="246"/>
      <c r="L1" s="246"/>
      <c r="M1" s="246"/>
      <c r="N1" s="245"/>
      <c r="O1" s="245"/>
      <c r="P1" s="245"/>
      <c r="Q1" s="247"/>
      <c r="R1" s="247"/>
      <c r="S1" s="247"/>
      <c r="T1" s="247"/>
      <c r="U1" s="953" t="s">
        <v>1078</v>
      </c>
      <c r="V1" s="954"/>
      <c r="W1" s="955" t="s">
        <v>1079</v>
      </c>
      <c r="X1" s="956"/>
      <c r="Y1" s="956"/>
      <c r="Z1" s="957"/>
      <c r="AA1" s="271"/>
    </row>
    <row r="2" spans="1:27" ht="20" thickBot="1">
      <c r="A2" s="951" t="s">
        <v>1080</v>
      </c>
      <c r="B2" s="952"/>
      <c r="C2" s="248" t="s">
        <v>1081</v>
      </c>
      <c r="D2" s="249"/>
      <c r="E2" s="250"/>
      <c r="F2" s="250"/>
      <c r="G2" s="250"/>
      <c r="H2" s="250"/>
      <c r="I2" s="251"/>
      <c r="J2" s="251"/>
      <c r="K2" s="251"/>
      <c r="L2" s="251"/>
      <c r="M2" s="251"/>
      <c r="N2" s="250"/>
      <c r="O2" s="250"/>
      <c r="P2" s="250"/>
      <c r="Q2" s="250"/>
      <c r="R2" s="250"/>
      <c r="S2" s="250"/>
      <c r="T2" s="252"/>
      <c r="U2" s="958" t="s">
        <v>1083</v>
      </c>
      <c r="V2" s="959"/>
      <c r="W2" s="958" t="s">
        <v>1084</v>
      </c>
      <c r="X2" s="960"/>
      <c r="Y2" s="960"/>
      <c r="Z2" s="959"/>
      <c r="AA2" s="294" t="s">
        <v>1140</v>
      </c>
    </row>
    <row r="3" spans="1:27" ht="47.5">
      <c r="A3" s="942" t="s">
        <v>1085</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295"/>
    </row>
    <row r="4" spans="1:27" ht="24.5" thickBot="1">
      <c r="A4" s="943" t="s">
        <v>1086</v>
      </c>
      <c r="B4" s="943"/>
      <c r="C4" s="943"/>
      <c r="D4" s="943"/>
      <c r="E4" s="943"/>
      <c r="F4" s="943"/>
      <c r="G4" s="943"/>
      <c r="H4" s="943"/>
      <c r="I4" s="943"/>
      <c r="J4" s="943"/>
      <c r="K4" s="943"/>
      <c r="L4" s="943"/>
      <c r="M4" s="943"/>
      <c r="N4" s="943"/>
      <c r="O4" s="943"/>
      <c r="P4" s="943"/>
      <c r="Q4" s="943"/>
      <c r="R4" s="943"/>
      <c r="S4" s="943"/>
      <c r="T4" s="943"/>
      <c r="U4" s="943"/>
      <c r="V4" s="943"/>
      <c r="W4" s="253"/>
      <c r="X4" s="254"/>
      <c r="Y4" s="255"/>
      <c r="Z4" s="256" t="s">
        <v>1087</v>
      </c>
      <c r="AA4" s="253"/>
    </row>
    <row r="5" spans="1:27" ht="21.5">
      <c r="A5" s="944" t="s">
        <v>1088</v>
      </c>
      <c r="B5" s="945"/>
      <c r="C5" s="948" t="s">
        <v>1090</v>
      </c>
      <c r="D5" s="932" t="s">
        <v>1091</v>
      </c>
      <c r="E5" s="932" t="s">
        <v>1092</v>
      </c>
      <c r="F5" s="932" t="s">
        <v>1093</v>
      </c>
      <c r="G5" s="932" t="s">
        <v>1094</v>
      </c>
      <c r="H5" s="932" t="s">
        <v>1095</v>
      </c>
      <c r="I5" s="932" t="s">
        <v>1096</v>
      </c>
      <c r="J5" s="932" t="s">
        <v>1097</v>
      </c>
      <c r="K5" s="932" t="s">
        <v>1098</v>
      </c>
      <c r="L5" s="932" t="s">
        <v>1099</v>
      </c>
      <c r="M5" s="932" t="s">
        <v>1100</v>
      </c>
      <c r="N5" s="932" t="s">
        <v>1101</v>
      </c>
      <c r="O5" s="932" t="s">
        <v>1102</v>
      </c>
      <c r="P5" s="932" t="s">
        <v>1103</v>
      </c>
      <c r="Q5" s="932" t="s">
        <v>1104</v>
      </c>
      <c r="R5" s="932" t="s">
        <v>1105</v>
      </c>
      <c r="S5" s="932" t="s">
        <v>1106</v>
      </c>
      <c r="T5" s="932" t="s">
        <v>1107</v>
      </c>
      <c r="U5" s="932" t="s">
        <v>1108</v>
      </c>
      <c r="V5" s="932" t="s">
        <v>1109</v>
      </c>
      <c r="W5" s="932" t="s">
        <v>1110</v>
      </c>
      <c r="X5" s="932" t="s">
        <v>1111</v>
      </c>
      <c r="Y5" s="932" t="s">
        <v>1112</v>
      </c>
      <c r="Z5" s="937" t="s">
        <v>1113</v>
      </c>
      <c r="AA5" s="296"/>
    </row>
    <row r="6" spans="1:27" ht="21.5">
      <c r="A6" s="946"/>
      <c r="B6" s="947"/>
      <c r="C6" s="949"/>
      <c r="D6" s="935"/>
      <c r="E6" s="935"/>
      <c r="F6" s="935"/>
      <c r="G6" s="935"/>
      <c r="H6" s="935"/>
      <c r="I6" s="935"/>
      <c r="J6" s="935"/>
      <c r="K6" s="935"/>
      <c r="L6" s="935"/>
      <c r="M6" s="935"/>
      <c r="N6" s="935"/>
      <c r="O6" s="935"/>
      <c r="P6" s="935"/>
      <c r="Q6" s="935"/>
      <c r="R6" s="935"/>
      <c r="S6" s="935"/>
      <c r="T6" s="935"/>
      <c r="U6" s="935"/>
      <c r="V6" s="933"/>
      <c r="W6" s="933"/>
      <c r="X6" s="935"/>
      <c r="Y6" s="935"/>
      <c r="Z6" s="938"/>
      <c r="AA6" s="296"/>
    </row>
    <row r="7" spans="1:27" ht="22" thickBot="1">
      <c r="A7" s="946"/>
      <c r="B7" s="947"/>
      <c r="C7" s="950"/>
      <c r="D7" s="936"/>
      <c r="E7" s="936"/>
      <c r="F7" s="936"/>
      <c r="G7" s="936"/>
      <c r="H7" s="936"/>
      <c r="I7" s="936"/>
      <c r="J7" s="936"/>
      <c r="K7" s="936"/>
      <c r="L7" s="936"/>
      <c r="M7" s="936"/>
      <c r="N7" s="936"/>
      <c r="O7" s="936"/>
      <c r="P7" s="936"/>
      <c r="Q7" s="936"/>
      <c r="R7" s="936"/>
      <c r="S7" s="936"/>
      <c r="T7" s="936"/>
      <c r="U7" s="936"/>
      <c r="V7" s="934"/>
      <c r="W7" s="934"/>
      <c r="X7" s="936"/>
      <c r="Y7" s="936"/>
      <c r="Z7" s="939"/>
      <c r="AA7" s="296"/>
    </row>
    <row r="8" spans="1:27" ht="21.5">
      <c r="A8" s="940" t="s">
        <v>1114</v>
      </c>
      <c r="B8" s="941"/>
      <c r="C8" s="257">
        <v>201348</v>
      </c>
      <c r="D8" s="257">
        <v>58311</v>
      </c>
      <c r="E8" s="257">
        <v>6562</v>
      </c>
      <c r="F8" s="257">
        <v>15318</v>
      </c>
      <c r="G8" s="257">
        <v>4490</v>
      </c>
      <c r="H8" s="257">
        <v>6184</v>
      </c>
      <c r="I8" s="257">
        <v>24009</v>
      </c>
      <c r="J8" s="257">
        <v>29831</v>
      </c>
      <c r="K8" s="258" t="s">
        <v>1116</v>
      </c>
      <c r="L8" s="245">
        <v>27.890999999999998</v>
      </c>
      <c r="M8" s="245">
        <v>610</v>
      </c>
      <c r="N8" s="257">
        <v>8334</v>
      </c>
      <c r="O8" s="257">
        <v>1000</v>
      </c>
      <c r="P8" s="258" t="s">
        <v>1115</v>
      </c>
      <c r="Q8" s="258" t="s">
        <v>1117</v>
      </c>
      <c r="R8" s="245">
        <v>177</v>
      </c>
      <c r="S8" s="245">
        <v>150</v>
      </c>
      <c r="T8" s="245">
        <v>479</v>
      </c>
      <c r="U8" s="258" t="s">
        <v>1118</v>
      </c>
      <c r="V8" s="258" t="s">
        <v>1116</v>
      </c>
      <c r="W8" s="245">
        <v>150</v>
      </c>
      <c r="X8" s="258" t="s">
        <v>1118</v>
      </c>
      <c r="Y8" s="258" t="s">
        <v>1117</v>
      </c>
      <c r="Z8" s="259" t="s">
        <v>1118</v>
      </c>
      <c r="AA8" s="297"/>
    </row>
    <row r="9" spans="1:27" ht="58.5">
      <c r="A9" s="930" t="s">
        <v>1119</v>
      </c>
      <c r="B9" s="260" t="s">
        <v>1120</v>
      </c>
      <c r="C9" s="261">
        <v>65031</v>
      </c>
      <c r="D9" s="257">
        <v>8123</v>
      </c>
      <c r="E9" s="257">
        <v>6542</v>
      </c>
      <c r="F9" s="257">
        <v>4283</v>
      </c>
      <c r="G9" s="257">
        <v>4355</v>
      </c>
      <c r="H9" s="257">
        <v>4615</v>
      </c>
      <c r="I9" s="257">
        <v>5384</v>
      </c>
      <c r="J9" s="257">
        <v>4639</v>
      </c>
      <c r="K9" s="258" t="s">
        <v>1118</v>
      </c>
      <c r="L9" s="258" t="s">
        <v>1116</v>
      </c>
      <c r="M9" s="245">
        <v>610</v>
      </c>
      <c r="N9" s="257">
        <v>8284</v>
      </c>
      <c r="O9" s="257">
        <v>479</v>
      </c>
      <c r="P9" s="262" t="s">
        <v>1121</v>
      </c>
      <c r="Q9" s="262" t="s">
        <v>1121</v>
      </c>
      <c r="R9" s="258" t="s">
        <v>1121</v>
      </c>
      <c r="S9" s="245">
        <v>40</v>
      </c>
      <c r="T9" s="245">
        <v>479</v>
      </c>
      <c r="U9" s="258" t="s">
        <v>1122</v>
      </c>
      <c r="V9" s="258" t="s">
        <v>1115</v>
      </c>
      <c r="W9" s="258" t="s">
        <v>1118</v>
      </c>
      <c r="X9" s="258" t="s">
        <v>1121</v>
      </c>
      <c r="Y9" s="258" t="s">
        <v>1118</v>
      </c>
      <c r="Z9" s="259" t="s">
        <v>1116</v>
      </c>
      <c r="AA9" s="271"/>
    </row>
    <row r="10" spans="1:27" ht="58.5">
      <c r="A10" s="930"/>
      <c r="B10" s="260" t="s">
        <v>1124</v>
      </c>
      <c r="C10" s="261">
        <v>133433</v>
      </c>
      <c r="D10" s="257">
        <v>48428</v>
      </c>
      <c r="E10" s="245" t="s">
        <v>1115</v>
      </c>
      <c r="F10" s="257">
        <v>11035</v>
      </c>
      <c r="G10" s="245">
        <v>135</v>
      </c>
      <c r="H10" s="257">
        <v>1559</v>
      </c>
      <c r="I10" s="257">
        <v>18625</v>
      </c>
      <c r="J10" s="257">
        <v>24952</v>
      </c>
      <c r="K10" s="258" t="s">
        <v>1121</v>
      </c>
      <c r="L10" s="257">
        <v>27891</v>
      </c>
      <c r="M10" s="258" t="s">
        <v>1117</v>
      </c>
      <c r="N10" s="258" t="s">
        <v>1121</v>
      </c>
      <c r="O10" s="245">
        <v>521</v>
      </c>
      <c r="P10" s="258" t="s">
        <v>1125</v>
      </c>
      <c r="Q10" s="258" t="s">
        <v>1121</v>
      </c>
      <c r="R10" s="245">
        <v>177</v>
      </c>
      <c r="S10" s="245">
        <v>110</v>
      </c>
      <c r="T10" s="258" t="s">
        <v>1117</v>
      </c>
      <c r="U10" s="258" t="s">
        <v>1118</v>
      </c>
      <c r="V10" s="258" t="s">
        <v>1121</v>
      </c>
      <c r="W10" s="258" t="s">
        <v>1121</v>
      </c>
      <c r="X10" s="258" t="s">
        <v>1117</v>
      </c>
      <c r="Y10" s="258" t="s">
        <v>1121</v>
      </c>
      <c r="Z10" s="259" t="s">
        <v>1121</v>
      </c>
      <c r="AA10" s="271"/>
    </row>
    <row r="11" spans="1:27" ht="78">
      <c r="A11" s="931"/>
      <c r="B11" s="263" t="s">
        <v>1126</v>
      </c>
      <c r="C11" s="257">
        <v>1760</v>
      </c>
      <c r="D11" s="257">
        <v>1760</v>
      </c>
      <c r="E11" s="258" t="s">
        <v>1118</v>
      </c>
      <c r="F11" s="258" t="s">
        <v>1121</v>
      </c>
      <c r="G11" s="258" t="s">
        <v>1121</v>
      </c>
      <c r="H11" s="258" t="s">
        <v>1121</v>
      </c>
      <c r="I11" s="258" t="s">
        <v>1121</v>
      </c>
      <c r="J11" s="258" t="s">
        <v>1117</v>
      </c>
      <c r="K11" s="258" t="s">
        <v>1116</v>
      </c>
      <c r="L11" s="258" t="s">
        <v>1125</v>
      </c>
      <c r="M11" s="258" t="s">
        <v>1121</v>
      </c>
      <c r="N11" s="258" t="s">
        <v>1121</v>
      </c>
      <c r="O11" s="258" t="s">
        <v>1121</v>
      </c>
      <c r="P11" s="258" t="s">
        <v>1116</v>
      </c>
      <c r="Q11" s="258" t="s">
        <v>1121</v>
      </c>
      <c r="R11" s="258" t="s">
        <v>1121</v>
      </c>
      <c r="S11" s="258" t="s">
        <v>1115</v>
      </c>
      <c r="T11" s="258" t="s">
        <v>1118</v>
      </c>
      <c r="U11" s="258" t="s">
        <v>1116</v>
      </c>
      <c r="V11" s="258" t="s">
        <v>1116</v>
      </c>
      <c r="W11" s="258" t="s">
        <v>1121</v>
      </c>
      <c r="X11" s="258" t="s">
        <v>1121</v>
      </c>
      <c r="Y11" s="258" t="s">
        <v>1115</v>
      </c>
      <c r="Z11" s="259" t="s">
        <v>1121</v>
      </c>
      <c r="AA11" s="271"/>
    </row>
    <row r="12" spans="1:27" ht="21.5">
      <c r="A12" s="264"/>
      <c r="B12" s="265"/>
      <c r="C12" s="266"/>
      <c r="D12" s="245"/>
      <c r="E12" s="245"/>
      <c r="F12" s="245"/>
      <c r="G12" s="245"/>
      <c r="H12" s="245"/>
      <c r="I12" s="245"/>
      <c r="J12" s="245"/>
      <c r="K12" s="245"/>
      <c r="L12" s="245"/>
      <c r="M12" s="245"/>
      <c r="N12" s="245"/>
      <c r="O12" s="245"/>
      <c r="P12" s="245"/>
      <c r="Q12" s="245"/>
      <c r="R12" s="245"/>
      <c r="S12" s="245"/>
      <c r="T12" s="245"/>
      <c r="U12" s="245"/>
      <c r="V12" s="245"/>
      <c r="W12" s="245"/>
      <c r="X12" s="245"/>
      <c r="Y12" s="245"/>
      <c r="Z12" s="267"/>
      <c r="AA12" s="271"/>
    </row>
    <row r="13" spans="1:27" ht="22" thickBot="1">
      <c r="A13" s="268"/>
      <c r="B13" s="269"/>
      <c r="C13" s="270"/>
      <c r="D13" s="250"/>
      <c r="E13" s="250"/>
      <c r="F13" s="250"/>
      <c r="G13" s="250"/>
      <c r="H13" s="250"/>
      <c r="I13" s="250"/>
      <c r="J13" s="250"/>
      <c r="K13" s="250"/>
      <c r="L13" s="250"/>
      <c r="M13" s="250"/>
      <c r="N13" s="250"/>
      <c r="O13" s="250"/>
      <c r="P13" s="250"/>
      <c r="Q13" s="250"/>
      <c r="R13" s="250"/>
      <c r="S13" s="250"/>
      <c r="T13" s="250"/>
      <c r="U13" s="250"/>
      <c r="V13" s="250"/>
      <c r="W13" s="250"/>
      <c r="X13" s="250"/>
      <c r="Y13" s="250"/>
      <c r="Z13" s="252"/>
      <c r="AA13" s="271"/>
    </row>
    <row r="14" spans="1:27" ht="21.5">
      <c r="A14" s="271"/>
      <c r="B14" s="272"/>
      <c r="C14" s="273"/>
      <c r="D14" s="245"/>
      <c r="E14" s="245"/>
      <c r="F14" s="245"/>
      <c r="G14" s="245"/>
      <c r="H14" s="245"/>
      <c r="I14" s="245"/>
      <c r="J14" s="245"/>
      <c r="K14" s="245"/>
      <c r="L14" s="245"/>
      <c r="M14" s="245"/>
      <c r="N14" s="245"/>
      <c r="O14" s="245"/>
      <c r="P14" s="245"/>
      <c r="Q14" s="245"/>
      <c r="R14" s="245"/>
      <c r="S14" s="245"/>
      <c r="T14" s="274"/>
      <c r="U14" s="274"/>
      <c r="V14" s="274"/>
      <c r="W14" s="274"/>
      <c r="X14" s="274"/>
      <c r="Y14" s="274"/>
      <c r="Z14" s="275" t="s">
        <v>1127</v>
      </c>
      <c r="AA14" s="271"/>
    </row>
    <row r="15" spans="1:27" ht="21.5">
      <c r="A15" s="271"/>
      <c r="B15" s="272"/>
      <c r="C15" s="273"/>
      <c r="D15" s="245"/>
      <c r="E15" s="245"/>
      <c r="F15" s="245"/>
      <c r="G15" s="245"/>
      <c r="H15" s="245"/>
      <c r="I15" s="245"/>
      <c r="J15" s="245"/>
      <c r="K15" s="245"/>
      <c r="L15" s="245"/>
      <c r="M15" s="245"/>
      <c r="N15" s="245"/>
      <c r="O15" s="245"/>
      <c r="P15" s="245"/>
      <c r="Q15" s="245"/>
      <c r="R15" s="245"/>
      <c r="S15" s="245"/>
      <c r="T15" s="271"/>
      <c r="U15" s="245"/>
      <c r="V15" s="271"/>
      <c r="W15" s="271"/>
      <c r="X15" s="271"/>
      <c r="Y15" s="276"/>
      <c r="Z15" s="245"/>
      <c r="AA15" s="271"/>
    </row>
    <row r="16" spans="1:27" ht="19.5">
      <c r="A16" s="277"/>
      <c r="B16" s="278" t="s">
        <v>1129</v>
      </c>
      <c r="C16" s="278"/>
      <c r="D16" s="278"/>
      <c r="E16" s="279"/>
      <c r="F16" s="278" t="s">
        <v>1130</v>
      </c>
      <c r="G16" s="280"/>
      <c r="H16" s="280"/>
      <c r="I16" s="277"/>
      <c r="J16" s="278" t="s">
        <v>1132</v>
      </c>
      <c r="K16" s="278"/>
      <c r="L16" s="280"/>
      <c r="M16" s="280"/>
      <c r="N16" s="277"/>
      <c r="O16" s="277"/>
      <c r="P16" s="278" t="s">
        <v>1133</v>
      </c>
      <c r="Q16" s="277"/>
      <c r="R16" s="279"/>
      <c r="S16" s="279"/>
      <c r="T16" s="279"/>
      <c r="U16" s="279"/>
      <c r="V16" s="279"/>
      <c r="W16" s="279"/>
      <c r="X16" s="279"/>
      <c r="Y16" s="277"/>
      <c r="Z16" s="280"/>
      <c r="AA16" s="280"/>
    </row>
    <row r="17" spans="1:27" ht="19.5">
      <c r="A17" s="271"/>
      <c r="B17" s="281"/>
      <c r="C17" s="281"/>
      <c r="D17" s="282"/>
      <c r="E17" s="282"/>
      <c r="F17" s="281"/>
      <c r="G17" s="280"/>
      <c r="H17" s="280"/>
      <c r="I17" s="271"/>
      <c r="J17" s="281" t="s">
        <v>1135</v>
      </c>
      <c r="K17" s="281"/>
      <c r="L17" s="282"/>
      <c r="M17" s="282"/>
      <c r="N17" s="282"/>
      <c r="O17" s="282"/>
      <c r="P17" s="283"/>
      <c r="Q17" s="282"/>
      <c r="R17" s="282"/>
      <c r="S17" s="282"/>
      <c r="T17" s="282"/>
      <c r="U17" s="282"/>
      <c r="V17" s="282"/>
      <c r="W17" s="282"/>
      <c r="X17" s="282"/>
      <c r="Y17" s="284"/>
      <c r="Z17" s="277"/>
      <c r="AA17" s="280"/>
    </row>
    <row r="18" spans="1:27" ht="19.5">
      <c r="A18" s="271"/>
      <c r="B18" s="281"/>
      <c r="C18" s="281"/>
      <c r="D18" s="282"/>
      <c r="E18" s="282"/>
      <c r="F18" s="281"/>
      <c r="G18" s="280"/>
      <c r="H18" s="280"/>
      <c r="I18" s="271"/>
      <c r="J18" s="281"/>
      <c r="K18" s="281"/>
      <c r="L18" s="282"/>
      <c r="M18" s="282"/>
      <c r="N18" s="282"/>
      <c r="O18" s="282"/>
      <c r="P18" s="283"/>
      <c r="Q18" s="282"/>
      <c r="R18" s="282"/>
      <c r="S18" s="282"/>
      <c r="T18" s="282"/>
      <c r="U18" s="282"/>
      <c r="V18" s="282"/>
      <c r="W18" s="282"/>
      <c r="X18" s="282"/>
      <c r="Y18" s="284"/>
      <c r="Z18" s="277"/>
      <c r="AA18" s="280"/>
    </row>
    <row r="19" spans="1:27" ht="21.5">
      <c r="A19" s="285" t="s">
        <v>1136</v>
      </c>
      <c r="B19" s="286"/>
      <c r="C19" s="285"/>
      <c r="D19" s="287"/>
      <c r="E19" s="287"/>
      <c r="F19" s="287"/>
      <c r="G19" s="287"/>
      <c r="H19" s="287"/>
      <c r="I19" s="287"/>
      <c r="J19" s="288"/>
      <c r="K19" s="288"/>
      <c r="L19" s="288"/>
      <c r="M19" s="288"/>
      <c r="N19" s="288"/>
      <c r="O19" s="288"/>
      <c r="P19" s="286"/>
      <c r="Q19" s="288"/>
      <c r="R19" s="288"/>
      <c r="S19" s="288"/>
      <c r="T19" s="288"/>
      <c r="U19" s="288"/>
      <c r="V19" s="288"/>
      <c r="W19" s="288"/>
      <c r="X19" s="288"/>
      <c r="Y19" s="288"/>
      <c r="Z19" s="288"/>
      <c r="AA19" s="298"/>
    </row>
    <row r="20" spans="1:27" ht="21.5">
      <c r="A20" s="289" t="s">
        <v>1137</v>
      </c>
      <c r="B20" s="286"/>
      <c r="C20" s="285"/>
      <c r="D20" s="290"/>
      <c r="E20" s="287"/>
      <c r="F20" s="287"/>
      <c r="G20" s="291"/>
      <c r="H20" s="291"/>
      <c r="I20" s="291"/>
      <c r="J20" s="292"/>
      <c r="K20" s="292"/>
      <c r="L20" s="286"/>
      <c r="M20" s="286"/>
      <c r="N20" s="286"/>
      <c r="O20" s="286"/>
      <c r="P20" s="286"/>
      <c r="Q20" s="286"/>
      <c r="R20" s="286"/>
      <c r="S20" s="286"/>
      <c r="T20" s="286"/>
      <c r="U20" s="286"/>
      <c r="V20" s="286"/>
      <c r="W20" s="286"/>
      <c r="X20" s="286"/>
      <c r="Y20" s="286"/>
      <c r="Z20" s="286"/>
      <c r="AA20" s="286"/>
    </row>
    <row r="21" spans="1:27" ht="21.5">
      <c r="A21" s="293" t="s">
        <v>1138</v>
      </c>
      <c r="B21" s="286"/>
      <c r="C21" s="285"/>
      <c r="D21" s="290"/>
      <c r="E21" s="287"/>
      <c r="F21" s="287"/>
      <c r="G21" s="291"/>
      <c r="H21" s="291"/>
      <c r="I21" s="291"/>
      <c r="J21" s="286"/>
      <c r="K21" s="286"/>
      <c r="L21" s="286"/>
      <c r="M21" s="286"/>
      <c r="N21" s="286"/>
      <c r="O21" s="286"/>
      <c r="P21" s="286"/>
      <c r="Q21" s="286"/>
      <c r="R21" s="286"/>
      <c r="S21" s="286"/>
      <c r="T21" s="286"/>
      <c r="U21" s="286"/>
      <c r="V21" s="286"/>
      <c r="W21" s="286"/>
      <c r="X21" s="286"/>
      <c r="Y21" s="286"/>
      <c r="Z21" s="286"/>
      <c r="AA21" s="286"/>
    </row>
    <row r="22" spans="1:27" ht="21.5">
      <c r="A22" s="293" t="s">
        <v>1139</v>
      </c>
      <c r="B22" s="286"/>
      <c r="C22" s="285"/>
      <c r="D22" s="290"/>
      <c r="E22" s="287"/>
      <c r="F22" s="287"/>
      <c r="G22" s="291"/>
      <c r="H22" s="291"/>
      <c r="I22" s="291"/>
      <c r="J22" s="286"/>
      <c r="K22" s="286"/>
      <c r="L22" s="286"/>
      <c r="M22" s="286"/>
      <c r="N22" s="286"/>
      <c r="O22" s="286"/>
      <c r="P22" s="286"/>
      <c r="Q22" s="286"/>
      <c r="R22" s="286"/>
      <c r="S22" s="286"/>
      <c r="T22" s="286"/>
      <c r="U22" s="286"/>
      <c r="V22" s="286"/>
      <c r="W22" s="286"/>
      <c r="X22" s="286"/>
      <c r="Y22" s="286"/>
      <c r="Z22" s="286"/>
      <c r="AA22" s="286"/>
    </row>
    <row r="23" spans="1:27" ht="19.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271"/>
    </row>
    <row r="24" spans="1:27" ht="19.5">
      <c r="AA24" s="271"/>
    </row>
    <row r="25" spans="1:27" ht="19.5">
      <c r="AA25" s="271"/>
    </row>
    <row r="26" spans="1:27" ht="19.5">
      <c r="AA26" s="271"/>
    </row>
  </sheetData>
  <mergeCells count="35">
    <mergeCell ref="A1:B1"/>
    <mergeCell ref="U1:V1"/>
    <mergeCell ref="W1:Z1"/>
    <mergeCell ref="A2:B2"/>
    <mergeCell ref="U2:V2"/>
    <mergeCell ref="W2:Z2"/>
    <mergeCell ref="A3:Z3"/>
    <mergeCell ref="A4:V4"/>
    <mergeCell ref="A5:B7"/>
    <mergeCell ref="C5:C7"/>
    <mergeCell ref="D5:D7"/>
    <mergeCell ref="E5:E7"/>
    <mergeCell ref="F5:F7"/>
    <mergeCell ref="G5:G7"/>
    <mergeCell ref="H5:H7"/>
    <mergeCell ref="I5:I7"/>
    <mergeCell ref="Z5:Z7"/>
    <mergeCell ref="A8:B8"/>
    <mergeCell ref="P5:P7"/>
    <mergeCell ref="Q5:Q7"/>
    <mergeCell ref="R5:R7"/>
    <mergeCell ref="S5:S7"/>
    <mergeCell ref="T5:T7"/>
    <mergeCell ref="U5:U7"/>
    <mergeCell ref="J5:J7"/>
    <mergeCell ref="K5:K7"/>
    <mergeCell ref="L5:L7"/>
    <mergeCell ref="M5:M7"/>
    <mergeCell ref="N5:N7"/>
    <mergeCell ref="O5:O7"/>
    <mergeCell ref="A9:A11"/>
    <mergeCell ref="V5:V7"/>
    <mergeCell ref="W5:W7"/>
    <mergeCell ref="X5:X7"/>
    <mergeCell ref="Y5:Y7"/>
  </mergeCells>
  <phoneticPr fontId="14"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7"/>
  <cols>
    <col min="1" max="1" width="10.08984375" customWidth="1"/>
    <col min="3" max="3" width="33" bestFit="1" customWidth="1"/>
    <col min="4" max="4" width="24.36328125" bestFit="1" customWidth="1"/>
    <col min="5" max="5" width="6.54296875" bestFit="1" customWidth="1"/>
    <col min="6" max="6" width="30.81640625" bestFit="1" customWidth="1"/>
  </cols>
  <sheetData>
    <row r="1" spans="1:7" ht="17.5" thickBot="1">
      <c r="A1" s="300" t="s">
        <v>1142</v>
      </c>
      <c r="B1" s="301"/>
      <c r="C1" s="301"/>
      <c r="D1" s="300" t="s">
        <v>1143</v>
      </c>
      <c r="E1" s="979" t="s">
        <v>1079</v>
      </c>
      <c r="F1" s="980"/>
      <c r="G1" s="302"/>
    </row>
    <row r="2" spans="1:7" ht="17.5" thickBot="1">
      <c r="A2" s="300" t="s">
        <v>1144</v>
      </c>
      <c r="B2" s="303" t="s">
        <v>1145</v>
      </c>
      <c r="C2" s="304"/>
      <c r="D2" s="300" t="s">
        <v>1146</v>
      </c>
      <c r="E2" s="979" t="s">
        <v>1148</v>
      </c>
      <c r="F2" s="980"/>
      <c r="G2" s="305" t="s">
        <v>1149</v>
      </c>
    </row>
    <row r="3" spans="1:7" ht="27.5">
      <c r="A3" s="981" t="s">
        <v>1150</v>
      </c>
      <c r="B3" s="981"/>
      <c r="C3" s="981"/>
      <c r="D3" s="981"/>
      <c r="E3" s="981"/>
      <c r="F3" s="981"/>
      <c r="G3" s="301"/>
    </row>
    <row r="4" spans="1:7">
      <c r="A4" s="982"/>
      <c r="B4" s="982"/>
      <c r="C4" s="982"/>
      <c r="D4" s="982"/>
      <c r="E4" s="982"/>
      <c r="F4" s="982"/>
      <c r="G4" s="301"/>
    </row>
    <row r="5" spans="1:7" ht="17.5" thickBot="1">
      <c r="A5" s="983" t="s">
        <v>1151</v>
      </c>
      <c r="B5" s="983"/>
      <c r="C5" s="983"/>
      <c r="D5" s="983"/>
      <c r="E5" s="983"/>
      <c r="F5" s="983"/>
      <c r="G5" s="301"/>
    </row>
    <row r="6" spans="1:7">
      <c r="A6" s="984" t="s">
        <v>1152</v>
      </c>
      <c r="B6" s="984"/>
      <c r="C6" s="945"/>
      <c r="D6" s="987" t="s">
        <v>1154</v>
      </c>
      <c r="E6" s="306"/>
      <c r="F6" s="989" t="s">
        <v>1156</v>
      </c>
      <c r="G6" s="301"/>
    </row>
    <row r="7" spans="1:7" ht="78.5" thickBot="1">
      <c r="A7" s="985"/>
      <c r="B7" s="985"/>
      <c r="C7" s="986"/>
      <c r="D7" s="988"/>
      <c r="E7" s="307" t="s">
        <v>1157</v>
      </c>
      <c r="F7" s="990"/>
      <c r="G7" s="301"/>
    </row>
    <row r="8" spans="1:7" ht="19.5">
      <c r="A8" s="967" t="s">
        <v>1159</v>
      </c>
      <c r="B8" s="969" t="s">
        <v>1089</v>
      </c>
      <c r="C8" s="970"/>
      <c r="D8" s="308">
        <v>102</v>
      </c>
      <c r="E8" s="309"/>
      <c r="F8" s="310">
        <v>1.4</v>
      </c>
      <c r="G8" s="301"/>
    </row>
    <row r="9" spans="1:7" ht="19.5">
      <c r="A9" s="967"/>
      <c r="B9" s="971" t="s">
        <v>1160</v>
      </c>
      <c r="C9" s="972"/>
      <c r="D9" s="311">
        <v>102</v>
      </c>
      <c r="E9" s="312"/>
      <c r="F9" s="313">
        <v>1.4</v>
      </c>
      <c r="G9" s="301"/>
    </row>
    <row r="10" spans="1:7" ht="19.5">
      <c r="A10" s="967"/>
      <c r="B10" s="973" t="s">
        <v>1161</v>
      </c>
      <c r="C10" s="974"/>
      <c r="D10" s="311"/>
      <c r="E10" s="312"/>
      <c r="F10" s="314"/>
      <c r="G10" s="301"/>
    </row>
    <row r="11" spans="1:7" ht="19.5">
      <c r="A11" s="968"/>
      <c r="B11" s="964" t="s">
        <v>1162</v>
      </c>
      <c r="C11" s="975"/>
      <c r="D11" s="311"/>
      <c r="E11" s="312"/>
      <c r="F11" s="314"/>
      <c r="G11" s="301"/>
    </row>
    <row r="12" spans="1:7" ht="19.5">
      <c r="A12" s="976" t="s">
        <v>1163</v>
      </c>
      <c r="B12" s="973" t="s">
        <v>1164</v>
      </c>
      <c r="C12" s="974"/>
      <c r="D12" s="311"/>
      <c r="E12" s="312"/>
      <c r="F12" s="314"/>
      <c r="G12" s="301"/>
    </row>
    <row r="13" spans="1:7" ht="19.5">
      <c r="A13" s="977"/>
      <c r="B13" s="973" t="s">
        <v>1165</v>
      </c>
      <c r="C13" s="974"/>
      <c r="D13" s="311">
        <v>102</v>
      </c>
      <c r="E13" s="312"/>
      <c r="F13" s="315"/>
      <c r="G13" s="301"/>
    </row>
    <row r="14" spans="1:7" ht="19.5">
      <c r="A14" s="977"/>
      <c r="B14" s="973" t="s">
        <v>1167</v>
      </c>
      <c r="C14" s="974"/>
      <c r="D14" s="311">
        <v>102</v>
      </c>
      <c r="E14" s="312"/>
      <c r="F14" s="315"/>
      <c r="G14" s="301"/>
    </row>
    <row r="15" spans="1:7" ht="19.5">
      <c r="A15" s="977"/>
      <c r="B15" s="962" t="s">
        <v>1168</v>
      </c>
      <c r="C15" s="316" t="s">
        <v>1169</v>
      </c>
      <c r="D15" s="317" t="s">
        <v>1170</v>
      </c>
      <c r="E15" s="309"/>
      <c r="F15" s="318"/>
      <c r="G15" s="301"/>
    </row>
    <row r="16" spans="1:7" ht="19.5">
      <c r="A16" s="977"/>
      <c r="B16" s="962"/>
      <c r="C16" s="319" t="s">
        <v>1171</v>
      </c>
      <c r="D16" s="311"/>
      <c r="E16" s="312"/>
      <c r="F16" s="315"/>
      <c r="G16" s="301"/>
    </row>
    <row r="17" spans="1:7" ht="19.5">
      <c r="A17" s="977"/>
      <c r="B17" s="963"/>
      <c r="C17" s="319" t="s">
        <v>1172</v>
      </c>
      <c r="D17" s="311"/>
      <c r="E17" s="312"/>
      <c r="F17" s="315"/>
      <c r="G17" s="301"/>
    </row>
    <row r="18" spans="1:7" ht="19.5">
      <c r="A18" s="977"/>
      <c r="B18" s="961" t="s">
        <v>1173</v>
      </c>
      <c r="C18" s="319" t="s">
        <v>1174</v>
      </c>
      <c r="D18" s="320">
        <v>101.85</v>
      </c>
      <c r="E18" s="312"/>
      <c r="F18" s="315"/>
      <c r="G18" s="301"/>
    </row>
    <row r="19" spans="1:7" ht="19.5">
      <c r="A19" s="977"/>
      <c r="B19" s="962"/>
      <c r="C19" s="319" t="s">
        <v>1175</v>
      </c>
      <c r="D19" s="321">
        <v>101.85</v>
      </c>
      <c r="E19" s="312"/>
      <c r="F19" s="315"/>
      <c r="G19" s="301"/>
    </row>
    <row r="20" spans="1:7" ht="19.5">
      <c r="A20" s="977"/>
      <c r="B20" s="963"/>
      <c r="C20" s="319" t="s">
        <v>1172</v>
      </c>
      <c r="D20" s="322" t="s">
        <v>1125</v>
      </c>
      <c r="E20" s="312"/>
      <c r="F20" s="315"/>
      <c r="G20" s="301"/>
    </row>
    <row r="21" spans="1:7" ht="19.5">
      <c r="A21" s="977"/>
      <c r="B21" s="964" t="s">
        <v>1176</v>
      </c>
      <c r="C21" s="319" t="s">
        <v>1177</v>
      </c>
      <c r="D21" s="323"/>
      <c r="E21" s="323"/>
      <c r="F21" s="314"/>
      <c r="G21" s="301"/>
    </row>
    <row r="22" spans="1:7" ht="19.5">
      <c r="A22" s="977"/>
      <c r="B22" s="964"/>
      <c r="C22" s="319" t="s">
        <v>1179</v>
      </c>
      <c r="D22" s="323"/>
      <c r="E22" s="323"/>
      <c r="F22" s="314"/>
      <c r="G22" s="301"/>
    </row>
    <row r="23" spans="1:7" ht="19.5">
      <c r="A23" s="978"/>
      <c r="B23" s="964"/>
      <c r="C23" s="319" t="s">
        <v>1180</v>
      </c>
      <c r="D23" s="323"/>
      <c r="E23" s="323"/>
      <c r="F23" s="313">
        <v>1.4</v>
      </c>
      <c r="G23" s="301"/>
    </row>
    <row r="24" spans="1:7" ht="20" thickBot="1">
      <c r="A24" s="965" t="s">
        <v>1181</v>
      </c>
      <c r="B24" s="965"/>
      <c r="C24" s="966"/>
      <c r="D24" s="324">
        <v>0.15</v>
      </c>
      <c r="E24" s="325"/>
      <c r="F24" s="326"/>
      <c r="G24" s="301"/>
    </row>
    <row r="25" spans="1:7">
      <c r="A25" s="327" t="s">
        <v>1128</v>
      </c>
      <c r="B25" s="301" t="s">
        <v>1183</v>
      </c>
      <c r="C25" s="301" t="s">
        <v>1184</v>
      </c>
      <c r="D25" s="301" t="s">
        <v>1185</v>
      </c>
      <c r="E25" s="327"/>
      <c r="F25" s="328"/>
      <c r="G25" s="301"/>
    </row>
    <row r="26" spans="1:7">
      <c r="A26" s="329"/>
      <c r="B26" s="329"/>
      <c r="C26" s="329" t="s">
        <v>1186</v>
      </c>
      <c r="D26" s="329"/>
      <c r="E26" s="329"/>
      <c r="F26" s="330" t="s">
        <v>1187</v>
      </c>
      <c r="G26" s="301"/>
    </row>
    <row r="27" spans="1:7">
      <c r="A27" s="301"/>
      <c r="B27" s="301"/>
      <c r="C27" s="328"/>
      <c r="D27" s="301"/>
      <c r="E27" s="301"/>
      <c r="F27" s="328"/>
      <c r="G27" s="301"/>
    </row>
    <row r="28" spans="1:7">
      <c r="A28" s="301"/>
      <c r="B28" s="301"/>
      <c r="C28" s="328"/>
      <c r="D28" s="301"/>
      <c r="E28" s="301"/>
      <c r="F28" s="328"/>
      <c r="G28" s="301"/>
    </row>
    <row r="29" spans="1:7">
      <c r="A29" s="331" t="s">
        <v>1188</v>
      </c>
      <c r="B29" s="301"/>
      <c r="C29" s="328"/>
      <c r="D29" s="301"/>
      <c r="E29" s="301"/>
      <c r="F29" s="328"/>
      <c r="G29" s="301"/>
    </row>
    <row r="30" spans="1:7">
      <c r="A30" s="331" t="s">
        <v>1189</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1" sqref="M1"/>
    </sheetView>
  </sheetViews>
  <sheetFormatPr defaultRowHeight="17"/>
  <sheetData>
    <row r="1" spans="1:13" ht="18">
      <c r="A1" s="332" t="s">
        <v>1191</v>
      </c>
      <c r="B1" s="333"/>
      <c r="C1" s="334"/>
      <c r="D1" s="335"/>
      <c r="E1" s="335"/>
      <c r="F1" s="335"/>
      <c r="G1" s="334"/>
      <c r="H1" s="334"/>
      <c r="I1" s="1007" t="s">
        <v>1192</v>
      </c>
      <c r="J1" s="1007"/>
      <c r="K1" s="1007" t="s">
        <v>1194</v>
      </c>
      <c r="L1" s="1007"/>
      <c r="M1" s="336" t="s">
        <v>1140</v>
      </c>
    </row>
    <row r="2" spans="1:13" ht="19.5">
      <c r="A2" s="332" t="s">
        <v>1195</v>
      </c>
      <c r="B2" s="337" t="s">
        <v>1196</v>
      </c>
      <c r="C2" s="334"/>
      <c r="D2" s="338"/>
      <c r="E2" s="338"/>
      <c r="F2" s="338"/>
      <c r="G2" s="337"/>
      <c r="H2" s="334"/>
      <c r="I2" s="1007" t="s">
        <v>1082</v>
      </c>
      <c r="J2" s="1007"/>
      <c r="K2" s="1007" t="s">
        <v>1197</v>
      </c>
      <c r="L2" s="1007"/>
      <c r="M2" s="339"/>
    </row>
    <row r="3" spans="1:13" ht="25">
      <c r="A3" s="1008" t="s">
        <v>1198</v>
      </c>
      <c r="B3" s="1009"/>
      <c r="C3" s="1009"/>
      <c r="D3" s="1009"/>
      <c r="E3" s="1009"/>
      <c r="F3" s="1009"/>
      <c r="G3" s="1009"/>
      <c r="H3" s="1009"/>
      <c r="I3" s="1009"/>
      <c r="J3" s="1009"/>
      <c r="K3" s="1009"/>
      <c r="L3" s="1009"/>
      <c r="M3" s="340"/>
    </row>
    <row r="4" spans="1:13" ht="20" thickBot="1">
      <c r="A4" s="341"/>
      <c r="B4" s="342"/>
      <c r="C4" s="342"/>
      <c r="D4" s="342"/>
      <c r="E4" s="342"/>
      <c r="F4" s="1010" t="s">
        <v>1199</v>
      </c>
      <c r="G4" s="1010"/>
      <c r="H4" s="1010"/>
      <c r="I4" s="342"/>
      <c r="J4" s="342"/>
      <c r="K4" s="1011" t="s">
        <v>1200</v>
      </c>
      <c r="L4" s="1011"/>
      <c r="M4" s="343"/>
    </row>
    <row r="5" spans="1:13">
      <c r="A5" s="994" t="s">
        <v>1201</v>
      </c>
      <c r="B5" s="997" t="s">
        <v>1202</v>
      </c>
      <c r="C5" s="1000" t="s">
        <v>1204</v>
      </c>
      <c r="D5" s="1001"/>
      <c r="E5" s="1001"/>
      <c r="F5" s="1001"/>
      <c r="G5" s="1001"/>
      <c r="H5" s="1001"/>
      <c r="I5" s="1001"/>
      <c r="J5" s="1002" t="s">
        <v>1205</v>
      </c>
      <c r="K5" s="1003"/>
      <c r="L5" s="1000"/>
      <c r="M5" s="344"/>
    </row>
    <row r="6" spans="1:13">
      <c r="A6" s="995"/>
      <c r="B6" s="998"/>
      <c r="C6" s="1004" t="s">
        <v>1206</v>
      </c>
      <c r="D6" s="1006" t="s">
        <v>1207</v>
      </c>
      <c r="E6" s="1006"/>
      <c r="F6" s="1006"/>
      <c r="G6" s="1006" t="s">
        <v>1208</v>
      </c>
      <c r="H6" s="1006"/>
      <c r="I6" s="1006"/>
      <c r="J6" s="1006" t="s">
        <v>1209</v>
      </c>
      <c r="K6" s="1006"/>
      <c r="L6" s="1006"/>
      <c r="M6" s="344"/>
    </row>
    <row r="7" spans="1:13" ht="17.5" thickBot="1">
      <c r="A7" s="996"/>
      <c r="B7" s="999"/>
      <c r="C7" s="1005"/>
      <c r="D7" s="345" t="s">
        <v>1211</v>
      </c>
      <c r="E7" s="345" t="s">
        <v>1212</v>
      </c>
      <c r="F7" s="345" t="s">
        <v>1213</v>
      </c>
      <c r="G7" s="345" t="s">
        <v>1214</v>
      </c>
      <c r="H7" s="345" t="s">
        <v>1215</v>
      </c>
      <c r="I7" s="345" t="s">
        <v>1216</v>
      </c>
      <c r="J7" s="345" t="s">
        <v>1214</v>
      </c>
      <c r="K7" s="345" t="s">
        <v>1217</v>
      </c>
      <c r="L7" s="345" t="s">
        <v>1216</v>
      </c>
      <c r="M7" s="344"/>
    </row>
    <row r="8" spans="1:13">
      <c r="A8" s="346" t="s">
        <v>1218</v>
      </c>
      <c r="B8" s="347">
        <v>213</v>
      </c>
      <c r="C8" s="347">
        <v>183</v>
      </c>
      <c r="D8" s="347" t="s">
        <v>1219</v>
      </c>
      <c r="E8" s="347" t="s">
        <v>1219</v>
      </c>
      <c r="F8" s="347" t="s">
        <v>1220</v>
      </c>
      <c r="G8" s="347" t="s">
        <v>1221</v>
      </c>
      <c r="H8" s="347">
        <v>183</v>
      </c>
      <c r="I8" s="347">
        <v>183</v>
      </c>
      <c r="J8" s="347">
        <v>30</v>
      </c>
      <c r="K8" s="347">
        <v>30</v>
      </c>
      <c r="L8" s="348" t="s">
        <v>1221</v>
      </c>
      <c r="M8" s="344"/>
    </row>
    <row r="9" spans="1:13">
      <c r="A9" s="349" t="s">
        <v>1222</v>
      </c>
      <c r="B9" s="350" t="s">
        <v>1219</v>
      </c>
      <c r="C9" s="350" t="s">
        <v>1219</v>
      </c>
      <c r="D9" s="350" t="s">
        <v>1219</v>
      </c>
      <c r="E9" s="350" t="s">
        <v>1221</v>
      </c>
      <c r="F9" s="350" t="s">
        <v>1221</v>
      </c>
      <c r="G9" s="350" t="s">
        <v>1221</v>
      </c>
      <c r="H9" s="350" t="s">
        <v>1221</v>
      </c>
      <c r="I9" s="350" t="s">
        <v>1221</v>
      </c>
      <c r="J9" s="350" t="s">
        <v>1221</v>
      </c>
      <c r="K9" s="350" t="s">
        <v>1221</v>
      </c>
      <c r="L9" s="351" t="s">
        <v>1221</v>
      </c>
      <c r="M9" s="344"/>
    </row>
    <row r="10" spans="1:13">
      <c r="A10" s="349" t="s">
        <v>1223</v>
      </c>
      <c r="B10" s="350">
        <v>130</v>
      </c>
      <c r="C10" s="350">
        <v>100</v>
      </c>
      <c r="D10" s="350" t="s">
        <v>1221</v>
      </c>
      <c r="E10" s="350" t="s">
        <v>1221</v>
      </c>
      <c r="F10" s="350" t="s">
        <v>1221</v>
      </c>
      <c r="G10" s="350">
        <v>100</v>
      </c>
      <c r="H10" s="350">
        <v>100</v>
      </c>
      <c r="I10" s="350" t="s">
        <v>1221</v>
      </c>
      <c r="J10" s="350">
        <v>30</v>
      </c>
      <c r="K10" s="350">
        <v>30</v>
      </c>
      <c r="L10" s="351" t="s">
        <v>1221</v>
      </c>
      <c r="M10" s="344"/>
    </row>
    <row r="11" spans="1:13" ht="17.5" thickBot="1">
      <c r="A11" s="352" t="s">
        <v>1224</v>
      </c>
      <c r="B11" s="353">
        <v>83</v>
      </c>
      <c r="C11" s="353">
        <v>83</v>
      </c>
      <c r="D11" s="353" t="s">
        <v>1221</v>
      </c>
      <c r="E11" s="353" t="s">
        <v>1221</v>
      </c>
      <c r="F11" s="353" t="s">
        <v>1221</v>
      </c>
      <c r="G11" s="353">
        <v>83</v>
      </c>
      <c r="H11" s="353">
        <v>83</v>
      </c>
      <c r="I11" s="353" t="s">
        <v>1221</v>
      </c>
      <c r="J11" s="353" t="s">
        <v>1221</v>
      </c>
      <c r="K11" s="353" t="s">
        <v>1221</v>
      </c>
      <c r="L11" s="354" t="s">
        <v>1221</v>
      </c>
      <c r="M11" s="344"/>
    </row>
    <row r="12" spans="1:13">
      <c r="A12" s="355" t="s">
        <v>1225</v>
      </c>
      <c r="B12" s="343"/>
      <c r="C12" s="343"/>
      <c r="D12" s="343" t="s">
        <v>1130</v>
      </c>
      <c r="E12" s="356"/>
      <c r="F12" s="355" t="s">
        <v>1132</v>
      </c>
      <c r="G12" s="343"/>
      <c r="H12" s="343"/>
      <c r="I12" s="343"/>
      <c r="J12" s="357" t="s">
        <v>1133</v>
      </c>
      <c r="K12" s="358"/>
      <c r="L12" s="358"/>
      <c r="M12" s="343"/>
    </row>
    <row r="13" spans="1:13">
      <c r="A13" s="343"/>
      <c r="B13" s="343"/>
      <c r="C13" s="343"/>
      <c r="D13" s="356"/>
      <c r="E13" s="356"/>
      <c r="F13" s="343" t="s">
        <v>1226</v>
      </c>
      <c r="G13" s="343"/>
      <c r="H13" s="343"/>
      <c r="I13" s="343"/>
      <c r="J13" s="343"/>
      <c r="K13" s="991"/>
      <c r="L13" s="991"/>
      <c r="M13" s="343"/>
    </row>
    <row r="14" spans="1:13">
      <c r="A14" s="355"/>
      <c r="B14" s="343"/>
      <c r="C14" s="343"/>
      <c r="D14" s="356"/>
      <c r="E14" s="356"/>
      <c r="F14" s="356"/>
      <c r="G14" s="343"/>
      <c r="H14" s="343"/>
      <c r="I14" s="343"/>
      <c r="J14" s="343"/>
      <c r="K14" s="343"/>
      <c r="L14" s="343"/>
      <c r="M14" s="343"/>
    </row>
    <row r="15" spans="1:13">
      <c r="A15" s="359" t="s">
        <v>1227</v>
      </c>
      <c r="B15" s="359"/>
      <c r="C15" s="359"/>
      <c r="D15" s="359"/>
      <c r="E15" s="359"/>
      <c r="F15" s="359"/>
      <c r="G15" s="359"/>
      <c r="H15" s="343"/>
      <c r="I15" s="343"/>
      <c r="J15" s="343"/>
      <c r="K15" s="343"/>
      <c r="L15" s="343"/>
      <c r="M15" s="343"/>
    </row>
    <row r="16" spans="1:13">
      <c r="A16" s="992" t="s">
        <v>1228</v>
      </c>
      <c r="B16" s="992"/>
      <c r="C16" s="992"/>
      <c r="D16" s="992"/>
      <c r="E16" s="992"/>
      <c r="F16" s="992"/>
      <c r="G16" s="992"/>
      <c r="H16" s="992"/>
      <c r="I16" s="992"/>
      <c r="J16" s="992"/>
      <c r="K16" s="992"/>
      <c r="L16" s="992"/>
      <c r="M16" s="343"/>
    </row>
    <row r="17" spans="1:13">
      <c r="A17" s="993" t="s">
        <v>1229</v>
      </c>
      <c r="B17" s="993"/>
      <c r="C17" s="993"/>
      <c r="D17" s="993"/>
      <c r="E17" s="993"/>
      <c r="F17" s="993"/>
      <c r="G17" s="993"/>
      <c r="H17" s="993"/>
      <c r="I17" s="993"/>
      <c r="J17" s="993"/>
      <c r="K17" s="993"/>
      <c r="L17" s="993"/>
      <c r="M17" s="359"/>
    </row>
    <row r="18" spans="1:13">
      <c r="A18" s="993" t="s">
        <v>1230</v>
      </c>
      <c r="B18" s="993"/>
      <c r="C18" s="993"/>
      <c r="D18" s="993"/>
      <c r="E18" s="993"/>
      <c r="F18" s="993"/>
      <c r="G18" s="993"/>
      <c r="H18" s="993"/>
      <c r="I18" s="993"/>
      <c r="J18" s="993"/>
      <c r="K18" s="993"/>
      <c r="L18" s="993"/>
      <c r="M18" s="359"/>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7"/>
  <cols>
    <col min="2" max="7" width="6.54296875" bestFit="1" customWidth="1"/>
    <col min="8" max="8" width="12.08984375" customWidth="1"/>
    <col min="9" max="9" width="6.54296875" bestFit="1" customWidth="1"/>
    <col min="10" max="10" width="10" bestFit="1" customWidth="1"/>
    <col min="11" max="11" width="9.36328125" customWidth="1"/>
    <col min="12" max="12" width="53" bestFit="1" customWidth="1"/>
  </cols>
  <sheetData>
    <row r="1" spans="1:13" ht="17.5" thickBot="1">
      <c r="A1" s="360" t="s">
        <v>1232</v>
      </c>
      <c r="B1" s="361"/>
      <c r="C1" s="361"/>
      <c r="D1" s="361"/>
      <c r="E1" s="361"/>
      <c r="F1" s="361"/>
      <c r="G1" s="361"/>
      <c r="H1" s="361"/>
      <c r="I1" s="361"/>
      <c r="J1" s="362" t="s">
        <v>1078</v>
      </c>
      <c r="K1" s="1015" t="s">
        <v>1193</v>
      </c>
      <c r="L1" s="1016"/>
      <c r="M1" s="363"/>
    </row>
    <row r="2" spans="1:13" ht="17.5" thickBot="1">
      <c r="A2" s="360" t="s">
        <v>1233</v>
      </c>
      <c r="B2" s="1017" t="s">
        <v>1234</v>
      </c>
      <c r="C2" s="1017"/>
      <c r="D2" s="364"/>
      <c r="E2" s="364"/>
      <c r="F2" s="364"/>
      <c r="G2" s="364"/>
      <c r="H2" s="365"/>
      <c r="I2" s="366"/>
      <c r="J2" s="362" t="s">
        <v>1235</v>
      </c>
      <c r="K2" s="1016" t="s">
        <v>1236</v>
      </c>
      <c r="L2" s="1016"/>
      <c r="M2" s="336" t="s">
        <v>1140</v>
      </c>
    </row>
    <row r="3" spans="1:13" ht="27.5">
      <c r="A3" s="1018" t="s">
        <v>1237</v>
      </c>
      <c r="B3" s="1018"/>
      <c r="C3" s="1018"/>
      <c r="D3" s="1018"/>
      <c r="E3" s="1018"/>
      <c r="F3" s="1018"/>
      <c r="G3" s="1018"/>
      <c r="H3" s="1018"/>
      <c r="I3" s="1018"/>
      <c r="J3" s="1018"/>
      <c r="K3" s="1018"/>
      <c r="L3" s="1018"/>
      <c r="M3" s="363"/>
    </row>
    <row r="4" spans="1:13" ht="20" thickBot="1">
      <c r="A4" s="367"/>
      <c r="B4" s="368"/>
      <c r="C4" s="368"/>
      <c r="D4" s="368"/>
      <c r="E4" s="1019" t="s">
        <v>1238</v>
      </c>
      <c r="F4" s="1019"/>
      <c r="G4" s="1019"/>
      <c r="H4" s="1019"/>
      <c r="I4" s="368"/>
      <c r="J4" s="368"/>
      <c r="K4" s="368"/>
      <c r="L4" s="369" t="s">
        <v>1239</v>
      </c>
      <c r="M4" s="363"/>
    </row>
    <row r="5" spans="1:13" ht="20" thickBot="1">
      <c r="A5" s="1020" t="s">
        <v>1240</v>
      </c>
      <c r="B5" s="1021" t="s">
        <v>1241</v>
      </c>
      <c r="C5" s="1021" t="s">
        <v>1242</v>
      </c>
      <c r="D5" s="1021"/>
      <c r="E5" s="1021"/>
      <c r="F5" s="1021"/>
      <c r="G5" s="1021"/>
      <c r="H5" s="1021"/>
      <c r="I5" s="1021"/>
      <c r="J5" s="1022" t="s">
        <v>1243</v>
      </c>
      <c r="K5" s="1022"/>
      <c r="L5" s="1022"/>
      <c r="M5" s="363"/>
    </row>
    <row r="6" spans="1:13" ht="20" thickBot="1">
      <c r="A6" s="1020"/>
      <c r="B6" s="1021"/>
      <c r="C6" s="1013" t="s">
        <v>1244</v>
      </c>
      <c r="D6" s="1013" t="s">
        <v>1245</v>
      </c>
      <c r="E6" s="1013"/>
      <c r="F6" s="1013"/>
      <c r="G6" s="1013" t="s">
        <v>1246</v>
      </c>
      <c r="H6" s="1013"/>
      <c r="I6" s="1013"/>
      <c r="J6" s="1014" t="s">
        <v>1245</v>
      </c>
      <c r="K6" s="1014"/>
      <c r="L6" s="1014"/>
      <c r="M6" s="363"/>
    </row>
    <row r="7" spans="1:13" ht="19.5">
      <c r="A7" s="1020"/>
      <c r="B7" s="1021"/>
      <c r="C7" s="1021"/>
      <c r="D7" s="370" t="s">
        <v>1247</v>
      </c>
      <c r="E7" s="370" t="s">
        <v>1248</v>
      </c>
      <c r="F7" s="370" t="s">
        <v>1249</v>
      </c>
      <c r="G7" s="370" t="s">
        <v>1247</v>
      </c>
      <c r="H7" s="370" t="s">
        <v>1248</v>
      </c>
      <c r="I7" s="370" t="s">
        <v>1249</v>
      </c>
      <c r="J7" s="370" t="s">
        <v>1247</v>
      </c>
      <c r="K7" s="370" t="s">
        <v>1248</v>
      </c>
      <c r="L7" s="371" t="s">
        <v>1249</v>
      </c>
      <c r="M7" s="363"/>
    </row>
    <row r="8" spans="1:13" ht="19.5">
      <c r="A8" s="372" t="s">
        <v>1241</v>
      </c>
      <c r="B8" s="373" t="s">
        <v>1220</v>
      </c>
      <c r="C8" s="374" t="s">
        <v>1221</v>
      </c>
      <c r="D8" s="374" t="s">
        <v>1220</v>
      </c>
      <c r="E8" s="374" t="s">
        <v>1221</v>
      </c>
      <c r="F8" s="374" t="s">
        <v>1220</v>
      </c>
      <c r="G8" s="374" t="s">
        <v>1221</v>
      </c>
      <c r="H8" s="374" t="s">
        <v>1220</v>
      </c>
      <c r="I8" s="374" t="s">
        <v>1221</v>
      </c>
      <c r="J8" s="374" t="s">
        <v>1220</v>
      </c>
      <c r="K8" s="374" t="s">
        <v>1250</v>
      </c>
      <c r="L8" s="374" t="s">
        <v>1250</v>
      </c>
      <c r="M8" s="363"/>
    </row>
    <row r="9" spans="1:13" ht="19.5">
      <c r="A9" s="375" t="s">
        <v>1251</v>
      </c>
      <c r="B9" s="376" t="s">
        <v>1221</v>
      </c>
      <c r="C9" s="377" t="s">
        <v>1221</v>
      </c>
      <c r="D9" s="377" t="s">
        <v>1221</v>
      </c>
      <c r="E9" s="377" t="s">
        <v>1220</v>
      </c>
      <c r="F9" s="377" t="s">
        <v>1221</v>
      </c>
      <c r="G9" s="377" t="s">
        <v>1220</v>
      </c>
      <c r="H9" s="377" t="s">
        <v>1220</v>
      </c>
      <c r="I9" s="377" t="s">
        <v>1221</v>
      </c>
      <c r="J9" s="377" t="s">
        <v>1221</v>
      </c>
      <c r="K9" s="377" t="s">
        <v>1221</v>
      </c>
      <c r="L9" s="377" t="s">
        <v>1221</v>
      </c>
      <c r="M9" s="363"/>
    </row>
    <row r="10" spans="1:13" ht="19.5">
      <c r="A10" s="375" t="s">
        <v>1252</v>
      </c>
      <c r="B10" s="377" t="s">
        <v>1221</v>
      </c>
      <c r="C10" s="377" t="s">
        <v>1221</v>
      </c>
      <c r="D10" s="377" t="s">
        <v>1221</v>
      </c>
      <c r="E10" s="377" t="s">
        <v>1221</v>
      </c>
      <c r="F10" s="377" t="s">
        <v>1221</v>
      </c>
      <c r="G10" s="377" t="s">
        <v>1221</v>
      </c>
      <c r="H10" s="377" t="s">
        <v>1221</v>
      </c>
      <c r="I10" s="377" t="s">
        <v>1221</v>
      </c>
      <c r="J10" s="377" t="s">
        <v>1221</v>
      </c>
      <c r="K10" s="377" t="s">
        <v>1221</v>
      </c>
      <c r="L10" s="377" t="s">
        <v>1221</v>
      </c>
      <c r="M10" s="363"/>
    </row>
    <row r="11" spans="1:13" ht="20" thickBot="1">
      <c r="A11" s="378" t="s">
        <v>1253</v>
      </c>
      <c r="B11" s="383" t="s">
        <v>1221</v>
      </c>
      <c r="C11" s="379" t="s">
        <v>1221</v>
      </c>
      <c r="D11" s="379" t="s">
        <v>1221</v>
      </c>
      <c r="E11" s="379" t="s">
        <v>1221</v>
      </c>
      <c r="F11" s="379" t="s">
        <v>1221</v>
      </c>
      <c r="G11" s="379" t="s">
        <v>1221</v>
      </c>
      <c r="H11" s="379" t="s">
        <v>1221</v>
      </c>
      <c r="I11" s="379" t="s">
        <v>1221</v>
      </c>
      <c r="J11" s="379" t="s">
        <v>1221</v>
      </c>
      <c r="K11" s="379" t="s">
        <v>1221</v>
      </c>
      <c r="L11" s="379" t="s">
        <v>1221</v>
      </c>
      <c r="M11" s="363"/>
    </row>
    <row r="12" spans="1:13" ht="19.5">
      <c r="A12" s="1012" t="s">
        <v>1254</v>
      </c>
      <c r="B12" s="1012"/>
      <c r="C12" s="1012"/>
      <c r="D12" s="1012"/>
      <c r="E12" s="1012"/>
      <c r="F12" s="1012"/>
      <c r="G12" s="1012"/>
      <c r="H12" s="1012"/>
      <c r="I12" s="1012"/>
      <c r="J12" s="1012"/>
      <c r="K12" s="1012"/>
      <c r="L12" s="1012"/>
      <c r="M12" s="363"/>
    </row>
    <row r="13" spans="1:13" ht="19.5">
      <c r="A13" s="1012" t="s">
        <v>1255</v>
      </c>
      <c r="B13" s="1012"/>
      <c r="C13" s="1012"/>
      <c r="D13" s="1012"/>
      <c r="E13" s="1012"/>
      <c r="F13" s="1012"/>
      <c r="G13" s="1012"/>
      <c r="H13" s="1012"/>
      <c r="I13" s="1012"/>
      <c r="J13" s="1012"/>
      <c r="K13" s="1012"/>
      <c r="L13" s="1012"/>
      <c r="M13" s="363"/>
    </row>
    <row r="14" spans="1:13" ht="19.5">
      <c r="A14" s="380"/>
      <c r="B14" s="380"/>
      <c r="C14" s="380"/>
      <c r="D14" s="380"/>
      <c r="E14" s="380"/>
      <c r="F14" s="380"/>
      <c r="G14" s="380"/>
      <c r="H14" s="380"/>
      <c r="I14" s="380"/>
      <c r="J14" s="380"/>
      <c r="K14" s="380"/>
      <c r="L14" s="381" t="s">
        <v>1256</v>
      </c>
      <c r="M14" s="363"/>
    </row>
    <row r="15" spans="1:13" ht="19.5">
      <c r="A15" s="1012" t="s">
        <v>1257</v>
      </c>
      <c r="B15" s="1012"/>
      <c r="C15" s="1012"/>
      <c r="D15" s="1012"/>
      <c r="E15" s="1012"/>
      <c r="F15" s="1012"/>
      <c r="G15" s="1012"/>
      <c r="H15" s="1012"/>
      <c r="I15" s="1012"/>
      <c r="J15" s="1012"/>
      <c r="K15" s="1012"/>
      <c r="L15" s="1012"/>
      <c r="M15" s="363"/>
    </row>
    <row r="16" spans="1:13" ht="19.5">
      <c r="A16" s="382" t="s">
        <v>1258</v>
      </c>
      <c r="B16" s="1012" t="s">
        <v>1259</v>
      </c>
      <c r="C16" s="1012"/>
      <c r="D16" s="1012"/>
      <c r="E16" s="1012"/>
      <c r="F16" s="1012"/>
      <c r="G16" s="1012"/>
      <c r="H16" s="1012"/>
      <c r="I16" s="1012"/>
      <c r="J16" s="1012"/>
      <c r="K16" s="1012"/>
      <c r="L16" s="1012"/>
      <c r="M16" s="363"/>
    </row>
    <row r="17" spans="1:13" ht="19.5">
      <c r="A17" s="382"/>
      <c r="B17" s="1012" t="s">
        <v>1260</v>
      </c>
      <c r="C17" s="1012"/>
      <c r="D17" s="1012"/>
      <c r="E17" s="1012"/>
      <c r="F17" s="1012"/>
      <c r="G17" s="1012"/>
      <c r="H17" s="1012"/>
      <c r="I17" s="1012"/>
      <c r="J17" s="1012"/>
      <c r="K17" s="1012"/>
      <c r="L17" s="1012"/>
      <c r="M17" s="363"/>
    </row>
    <row r="18" spans="1:13" ht="19.5">
      <c r="A18" s="382"/>
      <c r="B18" s="1012" t="s">
        <v>1261</v>
      </c>
      <c r="C18" s="1012"/>
      <c r="D18" s="1012"/>
      <c r="E18" s="1012"/>
      <c r="F18" s="1012"/>
      <c r="G18" s="1012"/>
      <c r="H18" s="1012"/>
      <c r="I18" s="1012"/>
      <c r="J18" s="1012"/>
      <c r="K18" s="1012"/>
      <c r="L18" s="1012"/>
      <c r="M18" s="363"/>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hyperlink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4"/>
  <sheetViews>
    <sheetView workbookViewId="0"/>
  </sheetViews>
  <sheetFormatPr defaultRowHeight="17"/>
  <cols>
    <col min="1" max="1" width="100.6328125" customWidth="1"/>
  </cols>
  <sheetData>
    <row r="1" spans="1:3" ht="19.5">
      <c r="A1" s="12" t="s">
        <v>561</v>
      </c>
      <c r="B1" s="1" t="s">
        <v>18</v>
      </c>
    </row>
    <row r="2" spans="1:3" ht="19.5">
      <c r="A2" s="13" t="s">
        <v>575</v>
      </c>
    </row>
    <row r="3" spans="1:3" ht="19.5">
      <c r="A3" s="13" t="s">
        <v>23</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437</v>
      </c>
    </row>
    <row r="15" spans="1:3" ht="19.5">
      <c r="A15" s="10" t="s">
        <v>533</v>
      </c>
    </row>
    <row r="16" spans="1:3" ht="19.5">
      <c r="A16" s="9" t="s">
        <v>5</v>
      </c>
    </row>
    <row r="17" spans="1:1" ht="136.5">
      <c r="A17" s="20" t="s">
        <v>534</v>
      </c>
    </row>
    <row r="18" spans="1:1" ht="58.5">
      <c r="A18" s="20" t="s">
        <v>535</v>
      </c>
    </row>
    <row r="19" spans="1:1" s="150" customFormat="1" ht="58.5">
      <c r="A19" s="157" t="s">
        <v>536</v>
      </c>
    </row>
    <row r="20" spans="1:1" ht="58.5">
      <c r="A20" s="20" t="s">
        <v>537</v>
      </c>
    </row>
    <row r="21" spans="1:1" ht="39">
      <c r="A21" s="20" t="s">
        <v>538</v>
      </c>
    </row>
    <row r="22" spans="1:1" ht="58.5">
      <c r="A22" s="20" t="s">
        <v>539</v>
      </c>
    </row>
    <row r="23" spans="1:1" ht="78">
      <c r="A23" s="20" t="s">
        <v>543</v>
      </c>
    </row>
    <row r="24" spans="1:1" ht="39">
      <c r="A24" s="20" t="s">
        <v>541</v>
      </c>
    </row>
    <row r="25" spans="1:1" ht="58.5">
      <c r="A25" s="20" t="s">
        <v>540</v>
      </c>
    </row>
    <row r="26" spans="1:1" ht="58.5">
      <c r="A26" s="20" t="s">
        <v>542</v>
      </c>
    </row>
    <row r="27" spans="1:1" ht="19.5">
      <c r="A27" s="20" t="s">
        <v>544</v>
      </c>
    </row>
    <row r="28" spans="1:1" ht="19.5">
      <c r="A28" s="20" t="s">
        <v>545</v>
      </c>
    </row>
    <row r="29" spans="1:1" ht="19.5">
      <c r="A29" s="20" t="s">
        <v>546</v>
      </c>
    </row>
    <row r="30" spans="1:1" ht="78">
      <c r="A30" s="20" t="s">
        <v>547</v>
      </c>
    </row>
    <row r="31" spans="1:1" ht="39">
      <c r="A31" s="20" t="s">
        <v>548</v>
      </c>
    </row>
    <row r="32" spans="1:1" ht="19.5">
      <c r="A32" s="9" t="s">
        <v>24</v>
      </c>
    </row>
    <row r="33" spans="1:1" ht="117">
      <c r="A33" s="175" t="s">
        <v>549</v>
      </c>
    </row>
    <row r="34" spans="1:1" ht="19.5">
      <c r="A34" s="126" t="s">
        <v>21</v>
      </c>
    </row>
    <row r="35" spans="1:1" ht="19.5">
      <c r="A35" s="126" t="s">
        <v>249</v>
      </c>
    </row>
    <row r="36" spans="1:1" ht="19.5">
      <c r="A36" s="126" t="s">
        <v>7</v>
      </c>
    </row>
    <row r="37" spans="1:1" ht="19.5">
      <c r="A37" s="29" t="s">
        <v>8</v>
      </c>
    </row>
    <row r="38" spans="1:1" ht="39">
      <c r="A38" s="175" t="s">
        <v>436</v>
      </c>
    </row>
    <row r="39" spans="1:1" ht="39">
      <c r="A39" s="175" t="s">
        <v>22</v>
      </c>
    </row>
    <row r="40" spans="1:1" ht="19.5">
      <c r="A40" s="29" t="s">
        <v>255</v>
      </c>
    </row>
    <row r="41" spans="1:1" ht="39">
      <c r="A41" s="175" t="s">
        <v>147</v>
      </c>
    </row>
    <row r="42" spans="1:1" ht="19.5">
      <c r="A42" s="175" t="s">
        <v>26</v>
      </c>
    </row>
    <row r="43" spans="1:1" ht="39">
      <c r="A43" s="27" t="s">
        <v>12</v>
      </c>
    </row>
    <row r="44" spans="1:1" ht="20" thickBot="1">
      <c r="A44" s="16" t="s">
        <v>10</v>
      </c>
    </row>
  </sheetData>
  <phoneticPr fontId="14" type="noConversion"/>
  <hyperlinks>
    <hyperlink ref="B1" location="預告統計資料發布時間表!A1" display="回發布時間表"/>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RowHeight="17"/>
  <cols>
    <col min="1" max="1" width="18.81640625" customWidth="1"/>
    <col min="2" max="2" width="24.1796875" bestFit="1" customWidth="1"/>
    <col min="3" max="3" width="25.36328125" bestFit="1" customWidth="1"/>
    <col min="4" max="4" width="35.90625" bestFit="1" customWidth="1"/>
    <col min="5" max="5" width="12.453125" customWidth="1"/>
    <col min="6" max="6" width="14.7265625" bestFit="1" customWidth="1"/>
    <col min="7" max="7" width="12.36328125" bestFit="1" customWidth="1"/>
  </cols>
  <sheetData>
    <row r="1" spans="1:7">
      <c r="A1" s="384" t="s">
        <v>1264</v>
      </c>
      <c r="B1" s="385"/>
      <c r="C1" s="385"/>
      <c r="D1" s="386"/>
      <c r="E1" s="384" t="s">
        <v>1265</v>
      </c>
      <c r="F1" s="387" t="s">
        <v>1193</v>
      </c>
      <c r="G1" s="386"/>
    </row>
    <row r="2" spans="1:7">
      <c r="A2" s="384" t="s">
        <v>1266</v>
      </c>
      <c r="B2" s="388" t="s">
        <v>1268</v>
      </c>
      <c r="C2" s="389"/>
      <c r="D2" s="386"/>
      <c r="E2" s="384" t="s">
        <v>1270</v>
      </c>
      <c r="F2" s="384" t="s">
        <v>1271</v>
      </c>
      <c r="G2" s="336" t="s">
        <v>1272</v>
      </c>
    </row>
    <row r="3" spans="1:7" ht="31">
      <c r="A3" s="1027" t="s">
        <v>1273</v>
      </c>
      <c r="B3" s="1028"/>
      <c r="C3" s="1028"/>
      <c r="D3" s="1028"/>
      <c r="E3" s="1028"/>
      <c r="F3" s="1028"/>
      <c r="G3" s="390"/>
    </row>
    <row r="4" spans="1:7" ht="19.5">
      <c r="A4" s="1029" t="s">
        <v>1274</v>
      </c>
      <c r="B4" s="1029"/>
      <c r="C4" s="1029"/>
      <c r="D4" s="1029"/>
      <c r="E4" s="1029"/>
      <c r="F4" s="391" t="s">
        <v>1275</v>
      </c>
      <c r="G4" s="392"/>
    </row>
    <row r="5" spans="1:7">
      <c r="A5" s="1030" t="s">
        <v>1276</v>
      </c>
      <c r="B5" s="1032" t="s">
        <v>1277</v>
      </c>
      <c r="C5" s="1032" t="s">
        <v>1279</v>
      </c>
      <c r="D5" s="1032"/>
      <c r="E5" s="1032"/>
      <c r="F5" s="1033" t="s">
        <v>1280</v>
      </c>
      <c r="G5" s="393"/>
    </row>
    <row r="6" spans="1:7">
      <c r="A6" s="1031"/>
      <c r="B6" s="1032"/>
      <c r="C6" s="384" t="s">
        <v>1214</v>
      </c>
      <c r="D6" s="384" t="s">
        <v>1281</v>
      </c>
      <c r="E6" s="384" t="s">
        <v>1282</v>
      </c>
      <c r="F6" s="1034"/>
      <c r="G6" s="393"/>
    </row>
    <row r="7" spans="1:7">
      <c r="A7" s="394" t="s">
        <v>1283</v>
      </c>
      <c r="B7" s="395">
        <v>14</v>
      </c>
      <c r="C7" s="395">
        <v>14</v>
      </c>
      <c r="D7" s="395" t="s">
        <v>1250</v>
      </c>
      <c r="E7" s="395" t="s">
        <v>1250</v>
      </c>
      <c r="F7" s="396" t="s">
        <v>1220</v>
      </c>
      <c r="G7" s="393"/>
    </row>
    <row r="8" spans="1:7">
      <c r="A8" s="394" t="s">
        <v>1284</v>
      </c>
      <c r="B8" s="395" t="s">
        <v>1221</v>
      </c>
      <c r="C8" s="395" t="s">
        <v>1221</v>
      </c>
      <c r="D8" s="397" t="s">
        <v>1221</v>
      </c>
      <c r="E8" s="397" t="s">
        <v>1221</v>
      </c>
      <c r="F8" s="398" t="s">
        <v>1250</v>
      </c>
      <c r="G8" s="393"/>
    </row>
    <row r="9" spans="1:7">
      <c r="A9" s="394" t="s">
        <v>1285</v>
      </c>
      <c r="B9" s="395">
        <v>7</v>
      </c>
      <c r="C9" s="395">
        <v>7</v>
      </c>
      <c r="D9" s="397" t="s">
        <v>1250</v>
      </c>
      <c r="E9" s="397" t="s">
        <v>1250</v>
      </c>
      <c r="F9" s="398" t="s">
        <v>1250</v>
      </c>
      <c r="G9" s="393"/>
    </row>
    <row r="10" spans="1:7">
      <c r="A10" s="394" t="s">
        <v>1286</v>
      </c>
      <c r="B10" s="395">
        <v>7</v>
      </c>
      <c r="C10" s="395">
        <v>7</v>
      </c>
      <c r="D10" s="397" t="s">
        <v>1221</v>
      </c>
      <c r="E10" s="397" t="s">
        <v>1250</v>
      </c>
      <c r="F10" s="398" t="s">
        <v>1250</v>
      </c>
      <c r="G10" s="393"/>
    </row>
    <row r="11" spans="1:7">
      <c r="A11" s="399" t="s">
        <v>1225</v>
      </c>
      <c r="B11" s="399" t="s">
        <v>1287</v>
      </c>
      <c r="C11" s="400" t="s">
        <v>1288</v>
      </c>
      <c r="D11" s="389" t="s">
        <v>1289</v>
      </c>
      <c r="E11" s="1023" t="s">
        <v>1290</v>
      </c>
      <c r="F11" s="1023"/>
      <c r="G11" s="386"/>
    </row>
    <row r="12" spans="1:7">
      <c r="A12" s="386"/>
      <c r="B12" s="386"/>
      <c r="C12" s="399" t="s">
        <v>1291</v>
      </c>
      <c r="D12" s="389" t="s">
        <v>1289</v>
      </c>
      <c r="E12" s="386"/>
      <c r="F12" s="386"/>
      <c r="G12" s="386"/>
    </row>
    <row r="13" spans="1:7">
      <c r="A13" s="402"/>
      <c r="B13" s="392"/>
      <c r="C13" s="403"/>
      <c r="D13" s="403"/>
      <c r="E13" s="403"/>
      <c r="F13" s="403"/>
      <c r="G13" s="392"/>
    </row>
    <row r="14" spans="1:7">
      <c r="A14" s="392" t="s">
        <v>1292</v>
      </c>
      <c r="B14" s="392"/>
      <c r="C14" s="403"/>
      <c r="D14" s="403"/>
      <c r="E14" s="1024"/>
      <c r="F14" s="1024"/>
      <c r="G14" s="392"/>
    </row>
    <row r="15" spans="1:7">
      <c r="A15" s="1025" t="s">
        <v>1293</v>
      </c>
      <c r="B15" s="1026"/>
      <c r="C15" s="1026"/>
      <c r="D15" s="1026"/>
      <c r="E15" s="1026"/>
      <c r="F15" s="1026"/>
      <c r="G15" s="404"/>
    </row>
    <row r="16" spans="1:7">
      <c r="A16" s="405" t="s">
        <v>1294</v>
      </c>
      <c r="B16" s="406"/>
      <c r="C16" s="406"/>
      <c r="D16" s="406"/>
      <c r="E16" s="406"/>
      <c r="F16" s="406"/>
      <c r="G16" s="404"/>
    </row>
    <row r="17" spans="1:7">
      <c r="A17" s="405" t="s">
        <v>1295</v>
      </c>
      <c r="B17" s="406"/>
      <c r="C17" s="406"/>
      <c r="D17" s="406"/>
      <c r="E17" s="406"/>
      <c r="F17" s="406" t="s">
        <v>1296</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E1" workbookViewId="0">
      <selection activeCell="U2" sqref="U2"/>
    </sheetView>
  </sheetViews>
  <sheetFormatPr defaultRowHeight="17"/>
  <sheetData>
    <row r="1" spans="1:21">
      <c r="A1" s="407" t="s">
        <v>1263</v>
      </c>
      <c r="B1" s="408"/>
      <c r="C1" s="409"/>
      <c r="D1" s="410"/>
      <c r="E1" s="410"/>
      <c r="F1" s="410"/>
      <c r="G1" s="410"/>
      <c r="H1" s="410"/>
      <c r="I1" s="410"/>
      <c r="J1" s="410"/>
      <c r="K1" s="410"/>
      <c r="L1" s="410"/>
      <c r="M1" s="410"/>
      <c r="N1" s="410"/>
      <c r="O1" s="410"/>
      <c r="P1" s="410"/>
      <c r="Q1" s="1053" t="s">
        <v>1143</v>
      </c>
      <c r="R1" s="1053"/>
      <c r="S1" s="1054" t="s">
        <v>1297</v>
      </c>
      <c r="T1" s="1055"/>
      <c r="U1" s="386"/>
    </row>
    <row r="2" spans="1:21">
      <c r="A2" s="407" t="s">
        <v>1298</v>
      </c>
      <c r="B2" s="388" t="s">
        <v>1267</v>
      </c>
      <c r="C2" s="411"/>
      <c r="D2" s="412"/>
      <c r="E2" s="412"/>
      <c r="F2" s="412"/>
      <c r="G2" s="412"/>
      <c r="H2" s="412"/>
      <c r="I2" s="412"/>
      <c r="J2" s="412"/>
      <c r="K2" s="412"/>
      <c r="L2" s="412"/>
      <c r="M2" s="412"/>
      <c r="N2" s="412"/>
      <c r="O2" s="412"/>
      <c r="P2" s="412"/>
      <c r="Q2" s="1053" t="s">
        <v>1299</v>
      </c>
      <c r="R2" s="1053"/>
      <c r="S2" s="1053" t="s">
        <v>1300</v>
      </c>
      <c r="T2" s="1053"/>
      <c r="U2" s="336" t="s">
        <v>1301</v>
      </c>
    </row>
    <row r="3" spans="1:21" ht="31">
      <c r="A3" s="1056" t="s">
        <v>1302</v>
      </c>
      <c r="B3" s="1057"/>
      <c r="C3" s="1057"/>
      <c r="D3" s="1057"/>
      <c r="E3" s="1057"/>
      <c r="F3" s="1057"/>
      <c r="G3" s="1057"/>
      <c r="H3" s="1057"/>
      <c r="I3" s="1057"/>
      <c r="J3" s="1057"/>
      <c r="K3" s="1057"/>
      <c r="L3" s="1057"/>
      <c r="M3" s="1057"/>
      <c r="N3" s="1057"/>
      <c r="O3" s="1057"/>
      <c r="P3" s="1057"/>
      <c r="Q3" s="1057"/>
      <c r="R3" s="1057"/>
      <c r="S3" s="1057"/>
      <c r="T3" s="1057"/>
      <c r="U3" s="336"/>
    </row>
    <row r="4" spans="1:21">
      <c r="A4" s="413"/>
      <c r="B4" s="413"/>
      <c r="C4" s="413"/>
      <c r="D4" s="413"/>
      <c r="E4" s="413"/>
      <c r="F4" s="413"/>
      <c r="G4" s="413"/>
      <c r="H4" s="413"/>
      <c r="I4" s="414" t="s">
        <v>1303</v>
      </c>
      <c r="J4" s="413"/>
      <c r="K4" s="413"/>
      <c r="L4" s="413"/>
      <c r="M4" s="413"/>
      <c r="N4" s="413"/>
      <c r="O4" s="413"/>
      <c r="P4" s="413"/>
      <c r="Q4" s="413"/>
      <c r="R4" s="413"/>
      <c r="S4" s="1058" t="s">
        <v>1239</v>
      </c>
      <c r="T4" s="1058"/>
      <c r="U4" s="336"/>
    </row>
    <row r="5" spans="1:21">
      <c r="A5" s="1046" t="s">
        <v>1304</v>
      </c>
      <c r="B5" s="1049" t="s">
        <v>1305</v>
      </c>
      <c r="C5" s="1036" t="s">
        <v>1306</v>
      </c>
      <c r="D5" s="1037"/>
      <c r="E5" s="1037"/>
      <c r="F5" s="1037"/>
      <c r="G5" s="1037"/>
      <c r="H5" s="1052"/>
      <c r="I5" s="1036" t="s">
        <v>1307</v>
      </c>
      <c r="J5" s="1037"/>
      <c r="K5" s="1037"/>
      <c r="L5" s="1037"/>
      <c r="M5" s="1037"/>
      <c r="N5" s="1052"/>
      <c r="O5" s="1036" t="s">
        <v>1308</v>
      </c>
      <c r="P5" s="1037"/>
      <c r="Q5" s="1037"/>
      <c r="R5" s="1037"/>
      <c r="S5" s="1037"/>
      <c r="T5" s="1037"/>
      <c r="U5" s="393"/>
    </row>
    <row r="6" spans="1:21">
      <c r="A6" s="1047"/>
      <c r="B6" s="1050"/>
      <c r="C6" s="1036" t="s">
        <v>1309</v>
      </c>
      <c r="D6" s="1037"/>
      <c r="E6" s="1052"/>
      <c r="F6" s="1036" t="s">
        <v>1310</v>
      </c>
      <c r="G6" s="1037"/>
      <c r="H6" s="1052"/>
      <c r="I6" s="1036" t="s">
        <v>1311</v>
      </c>
      <c r="J6" s="1037"/>
      <c r="K6" s="1052"/>
      <c r="L6" s="1037" t="s">
        <v>1310</v>
      </c>
      <c r="M6" s="1037"/>
      <c r="N6" s="1052"/>
      <c r="O6" s="1036" t="s">
        <v>1312</v>
      </c>
      <c r="P6" s="1037"/>
      <c r="Q6" s="1052"/>
      <c r="R6" s="1036" t="s">
        <v>1313</v>
      </c>
      <c r="S6" s="1037"/>
      <c r="T6" s="1037"/>
      <c r="U6" s="393"/>
    </row>
    <row r="7" spans="1:21">
      <c r="A7" s="1048"/>
      <c r="B7" s="1051"/>
      <c r="C7" s="415" t="s">
        <v>1314</v>
      </c>
      <c r="D7" s="415" t="s">
        <v>1315</v>
      </c>
      <c r="E7" s="416" t="s">
        <v>1316</v>
      </c>
      <c r="F7" s="415" t="s">
        <v>1210</v>
      </c>
      <c r="G7" s="415" t="s">
        <v>1315</v>
      </c>
      <c r="H7" s="416" t="s">
        <v>1317</v>
      </c>
      <c r="I7" s="415" t="s">
        <v>1318</v>
      </c>
      <c r="J7" s="415" t="s">
        <v>1315</v>
      </c>
      <c r="K7" s="416" t="s">
        <v>1319</v>
      </c>
      <c r="L7" s="415" t="s">
        <v>1318</v>
      </c>
      <c r="M7" s="415" t="s">
        <v>1278</v>
      </c>
      <c r="N7" s="416" t="s">
        <v>1317</v>
      </c>
      <c r="O7" s="415" t="s">
        <v>1314</v>
      </c>
      <c r="P7" s="415" t="s">
        <v>1278</v>
      </c>
      <c r="Q7" s="416" t="s">
        <v>1280</v>
      </c>
      <c r="R7" s="417" t="s">
        <v>1318</v>
      </c>
      <c r="S7" s="415" t="s">
        <v>1320</v>
      </c>
      <c r="T7" s="418" t="s">
        <v>1280</v>
      </c>
      <c r="U7" s="393"/>
    </row>
    <row r="8" spans="1:21">
      <c r="A8" s="419" t="s">
        <v>1321</v>
      </c>
      <c r="B8" s="420">
        <v>6</v>
      </c>
      <c r="C8" s="421">
        <v>6</v>
      </c>
      <c r="D8" s="421" t="s">
        <v>1322</v>
      </c>
      <c r="E8" s="421">
        <v>6</v>
      </c>
      <c r="F8" s="421" t="s">
        <v>1322</v>
      </c>
      <c r="G8" s="421" t="s">
        <v>1115</v>
      </c>
      <c r="H8" s="421" t="s">
        <v>1322</v>
      </c>
      <c r="I8" s="421" t="s">
        <v>1115</v>
      </c>
      <c r="J8" s="421" t="s">
        <v>1322</v>
      </c>
      <c r="K8" s="421" t="s">
        <v>1322</v>
      </c>
      <c r="L8" s="421" t="s">
        <v>1322</v>
      </c>
      <c r="M8" s="421" t="s">
        <v>1322</v>
      </c>
      <c r="N8" s="421" t="s">
        <v>1322</v>
      </c>
      <c r="O8" s="421" t="s">
        <v>1115</v>
      </c>
      <c r="P8" s="421" t="s">
        <v>1322</v>
      </c>
      <c r="Q8" s="421" t="s">
        <v>1322</v>
      </c>
      <c r="R8" s="421" t="s">
        <v>1322</v>
      </c>
      <c r="S8" s="421" t="s">
        <v>1115</v>
      </c>
      <c r="T8" s="421" t="s">
        <v>1322</v>
      </c>
      <c r="U8" s="393"/>
    </row>
    <row r="9" spans="1:21">
      <c r="A9" s="422" t="s">
        <v>1323</v>
      </c>
      <c r="B9" s="423">
        <v>4</v>
      </c>
      <c r="C9" s="424">
        <v>4</v>
      </c>
      <c r="D9" s="421" t="s">
        <v>1121</v>
      </c>
      <c r="E9" s="424">
        <v>4</v>
      </c>
      <c r="F9" s="421" t="s">
        <v>1324</v>
      </c>
      <c r="G9" s="421" t="s">
        <v>1322</v>
      </c>
      <c r="H9" s="421" t="s">
        <v>1170</v>
      </c>
      <c r="I9" s="421" t="s">
        <v>1115</v>
      </c>
      <c r="J9" s="421" t="s">
        <v>1121</v>
      </c>
      <c r="K9" s="421" t="s">
        <v>1121</v>
      </c>
      <c r="L9" s="421" t="s">
        <v>1121</v>
      </c>
      <c r="M9" s="421" t="s">
        <v>1324</v>
      </c>
      <c r="N9" s="421" t="s">
        <v>1170</v>
      </c>
      <c r="O9" s="421" t="s">
        <v>1322</v>
      </c>
      <c r="P9" s="421" t="s">
        <v>1121</v>
      </c>
      <c r="Q9" s="421" t="s">
        <v>1121</v>
      </c>
      <c r="R9" s="421" t="s">
        <v>1121</v>
      </c>
      <c r="S9" s="421" t="s">
        <v>1121</v>
      </c>
      <c r="T9" s="421" t="s">
        <v>1322</v>
      </c>
      <c r="U9" s="393"/>
    </row>
    <row r="10" spans="1:21">
      <c r="A10" s="422" t="s">
        <v>1325</v>
      </c>
      <c r="B10" s="423">
        <v>2</v>
      </c>
      <c r="C10" s="424">
        <v>2</v>
      </c>
      <c r="D10" s="424" t="s">
        <v>1121</v>
      </c>
      <c r="E10" s="424">
        <v>2</v>
      </c>
      <c r="F10" s="421" t="s">
        <v>1121</v>
      </c>
      <c r="G10" s="421" t="s">
        <v>1121</v>
      </c>
      <c r="H10" s="421" t="s">
        <v>1121</v>
      </c>
      <c r="I10" s="421" t="s">
        <v>1121</v>
      </c>
      <c r="J10" s="421" t="s">
        <v>1121</v>
      </c>
      <c r="K10" s="421" t="s">
        <v>1121</v>
      </c>
      <c r="L10" s="421" t="s">
        <v>1115</v>
      </c>
      <c r="M10" s="421" t="s">
        <v>1115</v>
      </c>
      <c r="N10" s="421" t="s">
        <v>1121</v>
      </c>
      <c r="O10" s="421" t="s">
        <v>1322</v>
      </c>
      <c r="P10" s="421" t="s">
        <v>1322</v>
      </c>
      <c r="Q10" s="421" t="s">
        <v>1115</v>
      </c>
      <c r="R10" s="421" t="s">
        <v>1322</v>
      </c>
      <c r="S10" s="421" t="s">
        <v>1121</v>
      </c>
      <c r="T10" s="421" t="s">
        <v>1322</v>
      </c>
      <c r="U10" s="393"/>
    </row>
    <row r="11" spans="1:21">
      <c r="A11" s="399" t="s">
        <v>1225</v>
      </c>
      <c r="B11" s="393"/>
      <c r="C11" s="393"/>
      <c r="D11" s="393" t="s">
        <v>1130</v>
      </c>
      <c r="E11" s="401"/>
      <c r="F11" s="393"/>
      <c r="G11" s="393"/>
      <c r="H11" s="1038" t="s">
        <v>1288</v>
      </c>
      <c r="I11" s="1039"/>
      <c r="J11" s="1039"/>
      <c r="K11" s="1039"/>
      <c r="L11" s="1039"/>
      <c r="M11" s="393"/>
      <c r="N11" s="385" t="s">
        <v>1326</v>
      </c>
      <c r="O11" s="1040" t="s">
        <v>1327</v>
      </c>
      <c r="P11" s="1040"/>
      <c r="Q11" s="1040"/>
      <c r="R11" s="1040"/>
      <c r="S11" s="1040"/>
      <c r="T11" s="1040"/>
      <c r="U11" s="386"/>
    </row>
    <row r="12" spans="1:21">
      <c r="A12" s="393"/>
      <c r="B12" s="393"/>
      <c r="C12" s="393"/>
      <c r="D12" s="393"/>
      <c r="E12" s="393"/>
      <c r="F12" s="393"/>
      <c r="G12" s="393"/>
      <c r="H12" s="1024" t="s">
        <v>1328</v>
      </c>
      <c r="I12" s="1041"/>
      <c r="J12" s="1041"/>
      <c r="K12" s="1041"/>
      <c r="L12" s="1041"/>
      <c r="M12" s="393"/>
      <c r="N12" s="393"/>
      <c r="O12" s="393"/>
      <c r="P12" s="393"/>
      <c r="Q12" s="393"/>
      <c r="R12" s="393"/>
      <c r="S12" s="393"/>
      <c r="T12" s="393"/>
      <c r="U12" s="386"/>
    </row>
    <row r="13" spans="1:21">
      <c r="A13" s="425"/>
      <c r="B13" s="425"/>
      <c r="C13" s="425"/>
      <c r="D13" s="425"/>
      <c r="E13" s="425"/>
      <c r="F13" s="425"/>
      <c r="G13" s="425"/>
      <c r="H13" s="425"/>
      <c r="I13" s="425"/>
      <c r="J13" s="425"/>
      <c r="K13" s="425"/>
      <c r="L13" s="425"/>
      <c r="M13" s="425"/>
      <c r="N13" s="425"/>
      <c r="O13" s="426"/>
      <c r="P13" s="426"/>
      <c r="Q13" s="426"/>
      <c r="R13" s="426"/>
      <c r="S13" s="426"/>
      <c r="T13" s="426"/>
      <c r="U13" s="392"/>
    </row>
    <row r="14" spans="1:21">
      <c r="A14" s="392" t="s">
        <v>1329</v>
      </c>
      <c r="B14" s="392"/>
      <c r="C14" s="403"/>
      <c r="D14" s="403"/>
      <c r="E14" s="392"/>
      <c r="F14" s="392"/>
      <c r="G14" s="392"/>
      <c r="H14" s="392"/>
      <c r="I14" s="392"/>
      <c r="J14" s="392"/>
      <c r="K14" s="392"/>
      <c r="L14" s="392"/>
      <c r="M14" s="392"/>
      <c r="N14" s="392"/>
      <c r="O14" s="1042"/>
      <c r="P14" s="1042"/>
      <c r="Q14" s="1042"/>
      <c r="R14" s="1042"/>
      <c r="S14" s="1042"/>
      <c r="T14" s="1042"/>
      <c r="U14" s="392"/>
    </row>
    <row r="15" spans="1:21">
      <c r="A15" s="1043" t="s">
        <v>1330</v>
      </c>
      <c r="B15" s="1044"/>
      <c r="C15" s="1044"/>
      <c r="D15" s="1044"/>
      <c r="E15" s="1044"/>
      <c r="F15" s="1044"/>
      <c r="G15" s="1045"/>
      <c r="H15" s="1045"/>
      <c r="I15" s="1045"/>
      <c r="J15" s="1045"/>
      <c r="K15" s="1045"/>
      <c r="L15" s="1045"/>
      <c r="M15" s="1045"/>
      <c r="N15" s="1045"/>
      <c r="O15" s="1045"/>
      <c r="P15" s="1045"/>
      <c r="Q15" s="1045"/>
      <c r="R15" s="1045"/>
      <c r="S15" s="1045"/>
      <c r="T15" s="1045"/>
      <c r="U15" s="404"/>
    </row>
    <row r="16" spans="1:21">
      <c r="A16" s="1035" t="s">
        <v>1331</v>
      </c>
      <c r="B16" s="1035"/>
      <c r="C16" s="1035"/>
      <c r="D16" s="1035"/>
      <c r="E16" s="1035"/>
      <c r="F16" s="1035"/>
      <c r="G16" s="1035"/>
      <c r="H16" s="1035"/>
      <c r="I16" s="1035"/>
      <c r="J16" s="1035"/>
      <c r="K16" s="1035"/>
      <c r="L16" s="1035"/>
      <c r="M16" s="427"/>
      <c r="N16" s="427"/>
      <c r="O16" s="427"/>
      <c r="P16" s="427"/>
      <c r="Q16" s="427"/>
      <c r="R16" s="427"/>
      <c r="S16" s="427"/>
      <c r="T16" s="427"/>
      <c r="U16" s="404"/>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hyperlink ref="U2" location="預告統計資料發布時間表!A1" display="回發布時間表"/>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2" max="2" width="17.54296875" customWidth="1"/>
    <col min="3" max="3" width="6.1796875" bestFit="1" customWidth="1"/>
    <col min="5" max="5" width="14.7265625" bestFit="1" customWidth="1"/>
    <col min="6" max="6" width="11.7265625" bestFit="1" customWidth="1"/>
    <col min="7" max="7" width="11.81640625" bestFit="1" customWidth="1"/>
    <col min="8" max="8" width="18" customWidth="1"/>
  </cols>
  <sheetData>
    <row r="1" spans="1:9" ht="19.5">
      <c r="A1" s="428" t="s">
        <v>1332</v>
      </c>
      <c r="B1" s="429"/>
      <c r="C1" s="430"/>
      <c r="D1" s="431"/>
      <c r="E1" s="430"/>
      <c r="F1" s="428" t="s">
        <v>1143</v>
      </c>
      <c r="G1" s="1064" t="s">
        <v>1193</v>
      </c>
      <c r="H1" s="1064"/>
      <c r="I1" s="430"/>
    </row>
    <row r="2" spans="1:9" ht="19.5">
      <c r="A2" s="428" t="s">
        <v>1334</v>
      </c>
      <c r="B2" s="432" t="s">
        <v>1335</v>
      </c>
      <c r="C2" s="430"/>
      <c r="D2" s="433"/>
      <c r="E2" s="434"/>
      <c r="F2" s="428" t="s">
        <v>1082</v>
      </c>
      <c r="G2" s="1065" t="s">
        <v>1336</v>
      </c>
      <c r="H2" s="1065"/>
      <c r="I2" s="305" t="s">
        <v>1337</v>
      </c>
    </row>
    <row r="3" spans="1:9" ht="21.5">
      <c r="A3" s="1066" t="s">
        <v>1352</v>
      </c>
      <c r="B3" s="1066"/>
      <c r="C3" s="1066"/>
      <c r="D3" s="1066"/>
      <c r="E3" s="1066"/>
      <c r="F3" s="1066"/>
      <c r="G3" s="1066"/>
      <c r="H3" s="1066"/>
      <c r="I3" s="435"/>
    </row>
    <row r="4" spans="1:9" ht="20" thickBot="1">
      <c r="A4" s="1067" t="s">
        <v>1353</v>
      </c>
      <c r="B4" s="1067"/>
      <c r="C4" s="1067"/>
      <c r="D4" s="1067"/>
      <c r="E4" s="1067"/>
      <c r="F4" s="1067"/>
      <c r="G4" s="1067"/>
      <c r="H4" s="1067"/>
      <c r="I4" s="436"/>
    </row>
    <row r="5" spans="1:9">
      <c r="A5" s="1068" t="s">
        <v>1338</v>
      </c>
      <c r="B5" s="1070" t="s">
        <v>1354</v>
      </c>
      <c r="C5" s="1072" t="s">
        <v>1203</v>
      </c>
      <c r="D5" s="1073"/>
      <c r="E5" s="1073"/>
      <c r="F5" s="1074" t="s">
        <v>1340</v>
      </c>
      <c r="G5" s="1075"/>
      <c r="H5" s="1075"/>
      <c r="I5" s="437"/>
    </row>
    <row r="6" spans="1:9">
      <c r="A6" s="1069"/>
      <c r="B6" s="1071"/>
      <c r="C6" s="438" t="s">
        <v>1341</v>
      </c>
      <c r="D6" s="439" t="s">
        <v>1355</v>
      </c>
      <c r="E6" s="439" t="s">
        <v>1343</v>
      </c>
      <c r="F6" s="438" t="s">
        <v>1341</v>
      </c>
      <c r="G6" s="439" t="s">
        <v>1344</v>
      </c>
      <c r="H6" s="440" t="s">
        <v>1343</v>
      </c>
      <c r="I6" s="437"/>
    </row>
    <row r="7" spans="1:9">
      <c r="A7" s="441" t="s">
        <v>1345</v>
      </c>
      <c r="B7" s="442" t="s">
        <v>1356</v>
      </c>
      <c r="C7" s="442" t="s">
        <v>1115</v>
      </c>
      <c r="D7" s="442" t="s">
        <v>1322</v>
      </c>
      <c r="E7" s="442" t="s">
        <v>1115</v>
      </c>
      <c r="F7" s="442" t="s">
        <v>1115</v>
      </c>
      <c r="G7" s="442" t="s">
        <v>1121</v>
      </c>
      <c r="H7" s="442" t="s">
        <v>1121</v>
      </c>
      <c r="I7" s="437"/>
    </row>
    <row r="8" spans="1:9">
      <c r="A8" s="443" t="s">
        <v>1222</v>
      </c>
      <c r="B8" s="442" t="s">
        <v>1121</v>
      </c>
      <c r="C8" s="442" t="s">
        <v>1356</v>
      </c>
      <c r="D8" s="442" t="s">
        <v>1322</v>
      </c>
      <c r="E8" s="442" t="s">
        <v>1115</v>
      </c>
      <c r="F8" s="442" t="s">
        <v>1322</v>
      </c>
      <c r="G8" s="442" t="s">
        <v>1121</v>
      </c>
      <c r="H8" s="442" t="s">
        <v>1322</v>
      </c>
      <c r="I8" s="437"/>
    </row>
    <row r="9" spans="1:9">
      <c r="A9" s="443" t="s">
        <v>1223</v>
      </c>
      <c r="B9" s="442" t="s">
        <v>1356</v>
      </c>
      <c r="C9" s="442" t="s">
        <v>1115</v>
      </c>
      <c r="D9" s="442" t="s">
        <v>1115</v>
      </c>
      <c r="E9" s="442" t="s">
        <v>1115</v>
      </c>
      <c r="F9" s="442" t="s">
        <v>1121</v>
      </c>
      <c r="G9" s="442" t="s">
        <v>1121</v>
      </c>
      <c r="H9" s="442" t="s">
        <v>1322</v>
      </c>
      <c r="I9" s="437"/>
    </row>
    <row r="10" spans="1:9" ht="17.5" thickBot="1">
      <c r="A10" s="444" t="s">
        <v>1357</v>
      </c>
      <c r="B10" s="442" t="s">
        <v>1322</v>
      </c>
      <c r="C10" s="442" t="s">
        <v>1115</v>
      </c>
      <c r="D10" s="442" t="s">
        <v>1115</v>
      </c>
      <c r="E10" s="442" t="s">
        <v>1121</v>
      </c>
      <c r="F10" s="442" t="s">
        <v>1121</v>
      </c>
      <c r="G10" s="442" t="s">
        <v>1121</v>
      </c>
      <c r="H10" s="442" t="s">
        <v>1358</v>
      </c>
      <c r="I10" s="437"/>
    </row>
    <row r="11" spans="1:9">
      <c r="A11" s="445" t="s">
        <v>1225</v>
      </c>
      <c r="B11" s="446"/>
      <c r="C11" s="447" t="s">
        <v>1130</v>
      </c>
      <c r="D11" s="447"/>
      <c r="E11" s="447" t="s">
        <v>1347</v>
      </c>
      <c r="F11" s="448"/>
      <c r="G11" s="449" t="s">
        <v>1133</v>
      </c>
      <c r="H11" s="450"/>
      <c r="I11" s="436"/>
    </row>
    <row r="12" spans="1:9">
      <c r="A12" s="436"/>
      <c r="B12" s="436"/>
      <c r="C12" s="436"/>
      <c r="D12" s="451"/>
      <c r="E12" s="452" t="s">
        <v>1348</v>
      </c>
      <c r="F12" s="436"/>
      <c r="G12" s="1059"/>
      <c r="H12" s="1059"/>
      <c r="I12" s="436"/>
    </row>
    <row r="13" spans="1:9">
      <c r="A13" s="453"/>
      <c r="B13" s="436"/>
      <c r="C13" s="436"/>
      <c r="D13" s="451"/>
      <c r="E13" s="436"/>
      <c r="F13" s="1060" t="s">
        <v>1359</v>
      </c>
      <c r="G13" s="1060"/>
      <c r="H13" s="1060"/>
      <c r="I13" s="436"/>
    </row>
    <row r="14" spans="1:9">
      <c r="A14" s="1025" t="s">
        <v>1349</v>
      </c>
      <c r="B14" s="1061"/>
      <c r="C14" s="1061"/>
      <c r="D14" s="1061"/>
      <c r="E14" s="1061"/>
      <c r="F14" s="1061"/>
      <c r="G14" s="1061"/>
      <c r="H14" s="1061"/>
      <c r="I14" s="436"/>
    </row>
    <row r="15" spans="1:9">
      <c r="A15" s="1062" t="s">
        <v>1350</v>
      </c>
      <c r="B15" s="1062"/>
      <c r="C15" s="1062"/>
      <c r="D15" s="1062"/>
      <c r="E15" s="1062"/>
      <c r="F15" s="1062"/>
      <c r="G15" s="1062"/>
      <c r="H15" s="1062"/>
      <c r="I15" s="436"/>
    </row>
    <row r="16" spans="1:9">
      <c r="A16" s="1063" t="s">
        <v>1351</v>
      </c>
      <c r="B16" s="1063"/>
      <c r="C16" s="1063"/>
      <c r="D16" s="1063"/>
      <c r="E16" s="1063"/>
      <c r="F16" s="1063"/>
      <c r="G16" s="1063"/>
      <c r="H16" s="1063"/>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返回發布時間表"/>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1" sqref="I1"/>
    </sheetView>
  </sheetViews>
  <sheetFormatPr defaultRowHeight="17"/>
  <cols>
    <col min="7" max="7" width="12.453125" customWidth="1"/>
    <col min="8" max="8" width="14.90625" customWidth="1"/>
  </cols>
  <sheetData>
    <row r="1" spans="1:9" ht="20" thickBot="1">
      <c r="A1" s="458" t="s">
        <v>1360</v>
      </c>
      <c r="B1" s="459"/>
      <c r="C1" s="460"/>
      <c r="D1" s="460"/>
      <c r="E1" s="461"/>
      <c r="F1" s="462"/>
      <c r="G1" s="463" t="s">
        <v>1361</v>
      </c>
      <c r="H1" s="464" t="s">
        <v>1333</v>
      </c>
      <c r="I1" s="465" t="s">
        <v>13</v>
      </c>
    </row>
    <row r="2" spans="1:9" ht="20" thickBot="1">
      <c r="A2" s="458" t="s">
        <v>1362</v>
      </c>
      <c r="B2" s="466" t="s">
        <v>1363</v>
      </c>
      <c r="C2" s="467"/>
      <c r="D2" s="467"/>
      <c r="E2" s="468"/>
      <c r="F2" s="469"/>
      <c r="G2" s="470" t="s">
        <v>1269</v>
      </c>
      <c r="H2" s="471" t="s">
        <v>1364</v>
      </c>
      <c r="I2" s="472"/>
    </row>
    <row r="3" spans="1:9" ht="52.5" customHeight="1">
      <c r="A3" s="1076" t="s">
        <v>1365</v>
      </c>
      <c r="B3" s="1077"/>
      <c r="C3" s="1077"/>
      <c r="D3" s="1077"/>
      <c r="E3" s="1077"/>
      <c r="F3" s="1077"/>
      <c r="G3" s="1077"/>
      <c r="H3" s="1077"/>
      <c r="I3" s="473"/>
    </row>
    <row r="4" spans="1:9" ht="20" thickBot="1">
      <c r="A4" s="1078" t="s">
        <v>1366</v>
      </c>
      <c r="B4" s="1078"/>
      <c r="C4" s="1078"/>
      <c r="D4" s="1078"/>
      <c r="E4" s="1078"/>
      <c r="F4" s="1078"/>
      <c r="G4" s="1078"/>
      <c r="H4" s="474" t="s">
        <v>1367</v>
      </c>
      <c r="I4" s="473"/>
    </row>
    <row r="5" spans="1:9">
      <c r="A5" s="1079" t="s">
        <v>1368</v>
      </c>
      <c r="B5" s="1081" t="s">
        <v>1369</v>
      </c>
      <c r="C5" s="1083" t="s">
        <v>1312</v>
      </c>
      <c r="D5" s="1084"/>
      <c r="E5" s="1085"/>
      <c r="F5" s="1083" t="s">
        <v>1313</v>
      </c>
      <c r="G5" s="1084"/>
      <c r="H5" s="1085"/>
      <c r="I5" s="475"/>
    </row>
    <row r="6" spans="1:9" ht="17.5" thickBot="1">
      <c r="A6" s="1080"/>
      <c r="B6" s="1082"/>
      <c r="C6" s="476" t="s">
        <v>1210</v>
      </c>
      <c r="D6" s="476" t="s">
        <v>1370</v>
      </c>
      <c r="E6" s="477" t="s">
        <v>1371</v>
      </c>
      <c r="F6" s="478" t="s">
        <v>1210</v>
      </c>
      <c r="G6" s="476" t="s">
        <v>1370</v>
      </c>
      <c r="H6" s="479" t="s">
        <v>1280</v>
      </c>
      <c r="I6" s="475"/>
    </row>
    <row r="7" spans="1:9">
      <c r="A7" s="480" t="s">
        <v>1369</v>
      </c>
      <c r="B7" s="347">
        <v>2</v>
      </c>
      <c r="C7" s="347">
        <v>2</v>
      </c>
      <c r="D7" s="347" t="s">
        <v>1220</v>
      </c>
      <c r="E7" s="347">
        <v>2</v>
      </c>
      <c r="F7" s="347">
        <v>0</v>
      </c>
      <c r="G7" s="347">
        <v>0</v>
      </c>
      <c r="H7" s="347">
        <v>0</v>
      </c>
      <c r="I7" s="481"/>
    </row>
    <row r="8" spans="1:9">
      <c r="A8" s="482" t="s">
        <v>1372</v>
      </c>
      <c r="B8" s="347">
        <v>1</v>
      </c>
      <c r="C8" s="347">
        <v>1</v>
      </c>
      <c r="D8" s="347" t="s">
        <v>1221</v>
      </c>
      <c r="E8" s="347">
        <v>1</v>
      </c>
      <c r="F8" s="347">
        <v>0</v>
      </c>
      <c r="G8" s="347">
        <v>0</v>
      </c>
      <c r="H8" s="347">
        <v>0</v>
      </c>
      <c r="I8" s="481"/>
    </row>
    <row r="9" spans="1:9" ht="17.5" thickBot="1">
      <c r="A9" s="483" t="s">
        <v>1286</v>
      </c>
      <c r="B9" s="347">
        <v>1</v>
      </c>
      <c r="C9" s="347">
        <v>1</v>
      </c>
      <c r="D9" s="347" t="s">
        <v>1221</v>
      </c>
      <c r="E9" s="347">
        <v>1</v>
      </c>
      <c r="F9" s="347">
        <v>0</v>
      </c>
      <c r="G9" s="347">
        <v>0</v>
      </c>
      <c r="H9" s="347">
        <v>0</v>
      </c>
      <c r="I9" s="481"/>
    </row>
    <row r="10" spans="1:9">
      <c r="A10" s="355" t="s">
        <v>1128</v>
      </c>
      <c r="B10" s="343"/>
      <c r="C10" s="343" t="s">
        <v>1373</v>
      </c>
      <c r="D10" s="356"/>
      <c r="E10" s="355" t="s">
        <v>1131</v>
      </c>
      <c r="F10" s="343"/>
      <c r="G10" s="357" t="s">
        <v>1374</v>
      </c>
      <c r="H10" s="358"/>
      <c r="I10" s="473"/>
    </row>
    <row r="11" spans="1:9">
      <c r="A11" s="343"/>
      <c r="B11" s="343"/>
      <c r="C11" s="356"/>
      <c r="D11" s="356"/>
      <c r="E11" s="343" t="s">
        <v>1375</v>
      </c>
      <c r="F11" s="343"/>
      <c r="G11" s="343"/>
      <c r="H11" s="484"/>
      <c r="I11" s="473"/>
    </row>
    <row r="12" spans="1:9">
      <c r="A12" s="355"/>
      <c r="B12" s="343"/>
      <c r="C12" s="356"/>
      <c r="D12" s="356"/>
      <c r="E12" s="356"/>
      <c r="F12" s="343"/>
      <c r="G12" s="343"/>
      <c r="H12" s="343"/>
      <c r="I12" s="473"/>
    </row>
    <row r="13" spans="1:9">
      <c r="A13" s="343" t="s">
        <v>1376</v>
      </c>
      <c r="B13" s="343"/>
      <c r="C13" s="343"/>
      <c r="D13" s="356"/>
      <c r="E13" s="356"/>
      <c r="F13" s="356"/>
      <c r="G13" s="343"/>
      <c r="H13" s="343"/>
      <c r="I13" s="473"/>
    </row>
    <row r="14" spans="1:9">
      <c r="A14" s="992" t="s">
        <v>1377</v>
      </c>
      <c r="B14" s="992"/>
      <c r="C14" s="992"/>
      <c r="D14" s="992"/>
      <c r="E14" s="992"/>
      <c r="F14" s="992"/>
      <c r="G14" s="992"/>
      <c r="H14" s="992"/>
      <c r="I14" s="473"/>
    </row>
    <row r="15" spans="1:9">
      <c r="A15" s="993" t="s">
        <v>1378</v>
      </c>
      <c r="B15" s="993"/>
      <c r="C15" s="993"/>
      <c r="D15" s="993"/>
      <c r="E15" s="993"/>
      <c r="F15" s="993"/>
      <c r="G15" s="993"/>
      <c r="H15" s="993"/>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15" sqref="J15"/>
    </sheetView>
  </sheetViews>
  <sheetFormatPr defaultRowHeight="17"/>
  <cols>
    <col min="5" max="5" width="14.7265625" bestFit="1" customWidth="1"/>
    <col min="7" max="7" width="11.81640625" bestFit="1" customWidth="1"/>
    <col min="8" max="8" width="32.08984375" customWidth="1"/>
  </cols>
  <sheetData>
    <row r="1" spans="1:9" ht="19.5">
      <c r="A1" s="428" t="s">
        <v>1332</v>
      </c>
      <c r="B1" s="429"/>
      <c r="C1" s="430"/>
      <c r="D1" s="431"/>
      <c r="E1" s="430"/>
      <c r="F1" s="428" t="s">
        <v>1143</v>
      </c>
      <c r="G1" s="1064" t="s">
        <v>1193</v>
      </c>
      <c r="H1" s="1064"/>
      <c r="I1" s="430"/>
    </row>
    <row r="2" spans="1:9" ht="19.5">
      <c r="A2" s="428" t="s">
        <v>1381</v>
      </c>
      <c r="B2" s="432" t="s">
        <v>1335</v>
      </c>
      <c r="C2" s="430"/>
      <c r="D2" s="433"/>
      <c r="E2" s="434"/>
      <c r="F2" s="428" t="s">
        <v>1382</v>
      </c>
      <c r="G2" s="1065" t="s">
        <v>1383</v>
      </c>
      <c r="H2" s="1065"/>
      <c r="I2" s="465" t="s">
        <v>1384</v>
      </c>
    </row>
    <row r="3" spans="1:9" ht="21.5">
      <c r="A3" s="1066" t="s">
        <v>1385</v>
      </c>
      <c r="B3" s="1066"/>
      <c r="C3" s="1066"/>
      <c r="D3" s="1066"/>
      <c r="E3" s="1066"/>
      <c r="F3" s="1066"/>
      <c r="G3" s="1066"/>
      <c r="H3" s="1066"/>
      <c r="I3" s="435"/>
    </row>
    <row r="4" spans="1:9" ht="20" thickBot="1">
      <c r="A4" s="1067" t="s">
        <v>1379</v>
      </c>
      <c r="B4" s="1067"/>
      <c r="C4" s="1067"/>
      <c r="D4" s="1067"/>
      <c r="E4" s="1067"/>
      <c r="F4" s="1067"/>
      <c r="G4" s="1067"/>
      <c r="H4" s="1067"/>
      <c r="I4" s="436"/>
    </row>
    <row r="5" spans="1:9">
      <c r="A5" s="1068" t="s">
        <v>1338</v>
      </c>
      <c r="B5" s="1070" t="s">
        <v>1339</v>
      </c>
      <c r="C5" s="1072" t="s">
        <v>1203</v>
      </c>
      <c r="D5" s="1073"/>
      <c r="E5" s="1073"/>
      <c r="F5" s="1074" t="s">
        <v>1340</v>
      </c>
      <c r="G5" s="1075"/>
      <c r="H5" s="1075"/>
      <c r="I5" s="437"/>
    </row>
    <row r="6" spans="1:9">
      <c r="A6" s="1069"/>
      <c r="B6" s="1071"/>
      <c r="C6" s="438" t="s">
        <v>1341</v>
      </c>
      <c r="D6" s="439" t="s">
        <v>1342</v>
      </c>
      <c r="E6" s="439" t="s">
        <v>1343</v>
      </c>
      <c r="F6" s="438" t="s">
        <v>1341</v>
      </c>
      <c r="G6" s="439" t="s">
        <v>1386</v>
      </c>
      <c r="H6" s="440" t="s">
        <v>1343</v>
      </c>
      <c r="I6" s="437"/>
    </row>
    <row r="7" spans="1:9">
      <c r="A7" s="441" t="s">
        <v>1387</v>
      </c>
      <c r="B7" s="442" t="s">
        <v>1115</v>
      </c>
      <c r="C7" s="485" t="s">
        <v>1121</v>
      </c>
      <c r="D7" s="485" t="s">
        <v>1115</v>
      </c>
      <c r="E7" s="485" t="s">
        <v>1388</v>
      </c>
      <c r="F7" s="485" t="s">
        <v>1121</v>
      </c>
      <c r="G7" s="485" t="s">
        <v>1115</v>
      </c>
      <c r="H7" s="486" t="s">
        <v>1115</v>
      </c>
      <c r="I7" s="437"/>
    </row>
    <row r="8" spans="1:9">
      <c r="A8" s="443" t="s">
        <v>1222</v>
      </c>
      <c r="B8" s="487" t="s">
        <v>1115</v>
      </c>
      <c r="C8" s="488" t="s">
        <v>1121</v>
      </c>
      <c r="D8" s="488" t="s">
        <v>1121</v>
      </c>
      <c r="E8" s="488" t="s">
        <v>1322</v>
      </c>
      <c r="F8" s="488" t="s">
        <v>1322</v>
      </c>
      <c r="G8" s="489" t="s">
        <v>1121</v>
      </c>
      <c r="H8" s="490" t="s">
        <v>1121</v>
      </c>
      <c r="I8" s="437"/>
    </row>
    <row r="9" spans="1:9">
      <c r="A9" s="443" t="s">
        <v>1223</v>
      </c>
      <c r="B9" s="487" t="s">
        <v>1121</v>
      </c>
      <c r="C9" s="488" t="s">
        <v>1115</v>
      </c>
      <c r="D9" s="488" t="s">
        <v>1121</v>
      </c>
      <c r="E9" s="488" t="s">
        <v>1121</v>
      </c>
      <c r="F9" s="488" t="s">
        <v>1121</v>
      </c>
      <c r="G9" s="489" t="s">
        <v>1121</v>
      </c>
      <c r="H9" s="490" t="s">
        <v>1389</v>
      </c>
      <c r="I9" s="437"/>
    </row>
    <row r="10" spans="1:9" ht="17.5" thickBot="1">
      <c r="A10" s="444" t="s">
        <v>1357</v>
      </c>
      <c r="B10" s="491" t="s">
        <v>1115</v>
      </c>
      <c r="C10" s="492" t="s">
        <v>1121</v>
      </c>
      <c r="D10" s="492" t="s">
        <v>1115</v>
      </c>
      <c r="E10" s="492" t="s">
        <v>1121</v>
      </c>
      <c r="F10" s="492" t="s">
        <v>1121</v>
      </c>
      <c r="G10" s="493" t="s">
        <v>1121</v>
      </c>
      <c r="H10" s="494" t="s">
        <v>1121</v>
      </c>
      <c r="I10" s="437"/>
    </row>
    <row r="11" spans="1:9">
      <c r="A11" s="445" t="s">
        <v>1390</v>
      </c>
      <c r="B11" s="446"/>
      <c r="C11" s="447" t="s">
        <v>1130</v>
      </c>
      <c r="D11" s="447"/>
      <c r="E11" s="447" t="s">
        <v>1347</v>
      </c>
      <c r="F11" s="448"/>
      <c r="G11" s="449" t="s">
        <v>1133</v>
      </c>
      <c r="H11" s="450"/>
      <c r="I11" s="436"/>
    </row>
    <row r="12" spans="1:9">
      <c r="A12" s="436"/>
      <c r="B12" s="436"/>
      <c r="C12" s="436"/>
      <c r="D12" s="451"/>
      <c r="E12" s="452" t="s">
        <v>1348</v>
      </c>
      <c r="F12" s="436"/>
      <c r="G12" s="1059"/>
      <c r="H12" s="1059"/>
      <c r="I12" s="436"/>
    </row>
    <row r="13" spans="1:9">
      <c r="A13" s="453"/>
      <c r="B13" s="436"/>
      <c r="C13" s="436"/>
      <c r="D13" s="451"/>
      <c r="E13" s="436"/>
      <c r="F13" s="1060" t="s">
        <v>1380</v>
      </c>
      <c r="G13" s="1060"/>
      <c r="H13" s="1060"/>
      <c r="I13" s="436"/>
    </row>
    <row r="14" spans="1:9">
      <c r="A14" s="1025" t="s">
        <v>1349</v>
      </c>
      <c r="B14" s="1061"/>
      <c r="C14" s="1061"/>
      <c r="D14" s="1061"/>
      <c r="E14" s="1061"/>
      <c r="F14" s="1061"/>
      <c r="G14" s="1061"/>
      <c r="H14" s="1061"/>
      <c r="I14" s="436"/>
    </row>
    <row r="15" spans="1:9">
      <c r="A15" s="1062" t="s">
        <v>1350</v>
      </c>
      <c r="B15" s="1062"/>
      <c r="C15" s="1062"/>
      <c r="D15" s="1062"/>
      <c r="E15" s="1062"/>
      <c r="F15" s="1062"/>
      <c r="G15" s="1062"/>
      <c r="H15" s="1062"/>
      <c r="I15" s="436"/>
    </row>
    <row r="16" spans="1:9">
      <c r="A16" s="1063" t="s">
        <v>1351</v>
      </c>
      <c r="B16" s="1063"/>
      <c r="C16" s="1063"/>
      <c r="D16" s="1063"/>
      <c r="E16" s="1063"/>
      <c r="F16" s="1063"/>
      <c r="G16" s="1063"/>
      <c r="H16" s="1063"/>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7"/>
  <cols>
    <col min="5" max="5" width="14.7265625" bestFit="1" customWidth="1"/>
    <col min="7" max="7" width="11.81640625" bestFit="1" customWidth="1"/>
    <col min="8" max="8" width="31.453125" customWidth="1"/>
  </cols>
  <sheetData>
    <row r="1" spans="1:9" ht="19.5">
      <c r="A1" s="428" t="s">
        <v>1391</v>
      </c>
      <c r="B1" s="429"/>
      <c r="C1" s="430"/>
      <c r="D1" s="431"/>
      <c r="E1" s="430"/>
      <c r="F1" s="428" t="s">
        <v>1392</v>
      </c>
      <c r="G1" s="1064" t="s">
        <v>1393</v>
      </c>
      <c r="H1" s="1064"/>
      <c r="I1" s="430"/>
    </row>
    <row r="2" spans="1:9" ht="19.5">
      <c r="A2" s="428" t="s">
        <v>1394</v>
      </c>
      <c r="B2" s="432" t="s">
        <v>1395</v>
      </c>
      <c r="C2" s="430"/>
      <c r="D2" s="433"/>
      <c r="E2" s="434"/>
      <c r="F2" s="428" t="s">
        <v>1396</v>
      </c>
      <c r="G2" s="1065" t="s">
        <v>1397</v>
      </c>
      <c r="H2" s="1065"/>
      <c r="I2" s="465" t="s">
        <v>1398</v>
      </c>
    </row>
    <row r="3" spans="1:9" ht="21.5">
      <c r="A3" s="1066" t="s">
        <v>1399</v>
      </c>
      <c r="B3" s="1066"/>
      <c r="C3" s="1066"/>
      <c r="D3" s="1066"/>
      <c r="E3" s="1066"/>
      <c r="F3" s="1066"/>
      <c r="G3" s="1066"/>
      <c r="H3" s="1066"/>
      <c r="I3" s="435"/>
    </row>
    <row r="4" spans="1:9" ht="20" thickBot="1">
      <c r="A4" s="1067" t="s">
        <v>1400</v>
      </c>
      <c r="B4" s="1067"/>
      <c r="C4" s="1067"/>
      <c r="D4" s="1067"/>
      <c r="E4" s="1067"/>
      <c r="F4" s="1067"/>
      <c r="G4" s="1067"/>
      <c r="H4" s="1067"/>
      <c r="I4" s="436"/>
    </row>
    <row r="5" spans="1:9">
      <c r="A5" s="1068" t="s">
        <v>1401</v>
      </c>
      <c r="B5" s="1070" t="s">
        <v>1402</v>
      </c>
      <c r="C5" s="1072" t="s">
        <v>1403</v>
      </c>
      <c r="D5" s="1073"/>
      <c r="E5" s="1073"/>
      <c r="F5" s="1074" t="s">
        <v>1404</v>
      </c>
      <c r="G5" s="1075"/>
      <c r="H5" s="1075"/>
      <c r="I5" s="437"/>
    </row>
    <row r="6" spans="1:9">
      <c r="A6" s="1069"/>
      <c r="B6" s="1071"/>
      <c r="C6" s="438" t="s">
        <v>1405</v>
      </c>
      <c r="D6" s="439" t="s">
        <v>1406</v>
      </c>
      <c r="E6" s="439" t="s">
        <v>1407</v>
      </c>
      <c r="F6" s="438" t="s">
        <v>1405</v>
      </c>
      <c r="G6" s="439" t="s">
        <v>1408</v>
      </c>
      <c r="H6" s="440" t="s">
        <v>1407</v>
      </c>
      <c r="I6" s="437"/>
    </row>
    <row r="7" spans="1:9">
      <c r="A7" s="441" t="s">
        <v>1409</v>
      </c>
      <c r="B7" s="442" t="s">
        <v>1115</v>
      </c>
      <c r="C7" s="485" t="s">
        <v>1410</v>
      </c>
      <c r="D7" s="485" t="s">
        <v>1115</v>
      </c>
      <c r="E7" s="485" t="s">
        <v>1115</v>
      </c>
      <c r="F7" s="485" t="s">
        <v>1410</v>
      </c>
      <c r="G7" s="485" t="s">
        <v>1410</v>
      </c>
      <c r="H7" s="486" t="s">
        <v>1121</v>
      </c>
      <c r="I7" s="437"/>
    </row>
    <row r="8" spans="1:9">
      <c r="A8" s="443" t="s">
        <v>1346</v>
      </c>
      <c r="B8" s="487" t="s">
        <v>1115</v>
      </c>
      <c r="C8" s="488" t="s">
        <v>1115</v>
      </c>
      <c r="D8" s="488" t="s">
        <v>1410</v>
      </c>
      <c r="E8" s="488" t="s">
        <v>1121</v>
      </c>
      <c r="F8" s="488" t="s">
        <v>1410</v>
      </c>
      <c r="G8" s="489" t="s">
        <v>1121</v>
      </c>
      <c r="H8" s="490" t="s">
        <v>1121</v>
      </c>
      <c r="I8" s="437"/>
    </row>
    <row r="9" spans="1:9">
      <c r="A9" s="443" t="s">
        <v>1223</v>
      </c>
      <c r="B9" s="487" t="s">
        <v>1121</v>
      </c>
      <c r="C9" s="488" t="s">
        <v>1115</v>
      </c>
      <c r="D9" s="488" t="s">
        <v>1115</v>
      </c>
      <c r="E9" s="488" t="s">
        <v>1121</v>
      </c>
      <c r="F9" s="488" t="s">
        <v>1121</v>
      </c>
      <c r="G9" s="489" t="s">
        <v>1121</v>
      </c>
      <c r="H9" s="490" t="s">
        <v>1115</v>
      </c>
      <c r="I9" s="437"/>
    </row>
    <row r="10" spans="1:9" ht="17.5" thickBot="1">
      <c r="A10" s="444" t="s">
        <v>1357</v>
      </c>
      <c r="B10" s="491" t="s">
        <v>1121</v>
      </c>
      <c r="C10" s="492" t="s">
        <v>1121</v>
      </c>
      <c r="D10" s="492" t="s">
        <v>1121</v>
      </c>
      <c r="E10" s="492" t="s">
        <v>1121</v>
      </c>
      <c r="F10" s="492" t="s">
        <v>1121</v>
      </c>
      <c r="G10" s="493" t="s">
        <v>1121</v>
      </c>
      <c r="H10" s="494" t="s">
        <v>1115</v>
      </c>
      <c r="I10" s="437"/>
    </row>
    <row r="11" spans="1:9">
      <c r="A11" s="445" t="s">
        <v>1225</v>
      </c>
      <c r="B11" s="446"/>
      <c r="C11" s="447" t="s">
        <v>1130</v>
      </c>
      <c r="D11" s="447"/>
      <c r="E11" s="447" t="s">
        <v>1347</v>
      </c>
      <c r="F11" s="448"/>
      <c r="G11" s="449" t="s">
        <v>1133</v>
      </c>
      <c r="H11" s="450"/>
      <c r="I11" s="436"/>
    </row>
    <row r="12" spans="1:9">
      <c r="A12" s="436"/>
      <c r="B12" s="436"/>
      <c r="C12" s="436"/>
      <c r="D12" s="451"/>
      <c r="E12" s="452" t="s">
        <v>1348</v>
      </c>
      <c r="F12" s="436"/>
      <c r="G12" s="1059"/>
      <c r="H12" s="1059"/>
      <c r="I12" s="436"/>
    </row>
    <row r="13" spans="1:9">
      <c r="A13" s="453"/>
      <c r="B13" s="436"/>
      <c r="C13" s="436"/>
      <c r="D13" s="451"/>
      <c r="E13" s="436"/>
      <c r="F13" s="1060" t="s">
        <v>1359</v>
      </c>
      <c r="G13" s="1060"/>
      <c r="H13" s="1060"/>
      <c r="I13" s="436"/>
    </row>
    <row r="14" spans="1:9">
      <c r="A14" s="1025" t="s">
        <v>1349</v>
      </c>
      <c r="B14" s="1061"/>
      <c r="C14" s="1061"/>
      <c r="D14" s="1061"/>
      <c r="E14" s="1061"/>
      <c r="F14" s="1061"/>
      <c r="G14" s="1061"/>
      <c r="H14" s="1061"/>
      <c r="I14" s="436"/>
    </row>
    <row r="15" spans="1:9">
      <c r="A15" s="1062" t="s">
        <v>1350</v>
      </c>
      <c r="B15" s="1062"/>
      <c r="C15" s="1062"/>
      <c r="D15" s="1062"/>
      <c r="E15" s="1062"/>
      <c r="F15" s="1062"/>
      <c r="G15" s="1062"/>
      <c r="H15" s="1062"/>
      <c r="I15" s="436"/>
    </row>
    <row r="16" spans="1:9">
      <c r="A16" s="1063" t="s">
        <v>1351</v>
      </c>
      <c r="B16" s="1063"/>
      <c r="C16" s="1063"/>
      <c r="D16" s="1063"/>
      <c r="E16" s="1063"/>
      <c r="F16" s="1063"/>
      <c r="G16" s="1063"/>
      <c r="H16" s="1063"/>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4" max="4" width="9.453125" bestFit="1" customWidth="1"/>
    <col min="5" max="5" width="14.7265625" bestFit="1" customWidth="1"/>
    <col min="7" max="7" width="11.81640625" bestFit="1" customWidth="1"/>
    <col min="8" max="8" width="27.7265625" customWidth="1"/>
  </cols>
  <sheetData>
    <row r="1" spans="1:9" ht="19.5">
      <c r="A1" s="455" t="s">
        <v>1411</v>
      </c>
      <c r="B1" s="429"/>
      <c r="C1" s="430"/>
      <c r="D1" s="431"/>
      <c r="E1" s="430"/>
      <c r="F1" s="455" t="s">
        <v>1412</v>
      </c>
      <c r="G1" s="1086" t="s">
        <v>1193</v>
      </c>
      <c r="H1" s="1087"/>
      <c r="I1" s="430"/>
    </row>
    <row r="2" spans="1:9" ht="19.5">
      <c r="A2" s="455" t="s">
        <v>1413</v>
      </c>
      <c r="B2" s="434" t="s">
        <v>1414</v>
      </c>
      <c r="C2" s="430"/>
      <c r="D2" s="433"/>
      <c r="E2" s="434"/>
      <c r="F2" s="455" t="s">
        <v>1415</v>
      </c>
      <c r="G2" s="1065" t="s">
        <v>1416</v>
      </c>
      <c r="H2" s="1065"/>
      <c r="I2" s="465" t="s">
        <v>13</v>
      </c>
    </row>
    <row r="3" spans="1:9" ht="21.5">
      <c r="A3" s="1088" t="s">
        <v>1417</v>
      </c>
      <c r="B3" s="1088"/>
      <c r="C3" s="1088"/>
      <c r="D3" s="1088"/>
      <c r="E3" s="1088"/>
      <c r="F3" s="1088"/>
      <c r="G3" s="1088"/>
      <c r="H3" s="1088"/>
      <c r="I3" s="435"/>
    </row>
    <row r="4" spans="1:9" ht="20" thickBot="1">
      <c r="A4" s="1089" t="s">
        <v>1418</v>
      </c>
      <c r="B4" s="1089"/>
      <c r="C4" s="1089"/>
      <c r="D4" s="1089"/>
      <c r="E4" s="1089"/>
      <c r="F4" s="1089"/>
      <c r="G4" s="1089"/>
      <c r="H4" s="1089"/>
      <c r="I4" s="436"/>
    </row>
    <row r="5" spans="1:9">
      <c r="A5" s="1090" t="s">
        <v>1419</v>
      </c>
      <c r="B5" s="1091" t="s">
        <v>1420</v>
      </c>
      <c r="C5" s="1092" t="s">
        <v>1421</v>
      </c>
      <c r="D5" s="1073"/>
      <c r="E5" s="1073"/>
      <c r="F5" s="1093" t="s">
        <v>1422</v>
      </c>
      <c r="G5" s="1075"/>
      <c r="H5" s="1075"/>
      <c r="I5" s="437"/>
    </row>
    <row r="6" spans="1:9">
      <c r="A6" s="1069"/>
      <c r="B6" s="1071"/>
      <c r="C6" s="495" t="s">
        <v>1424</v>
      </c>
      <c r="D6" s="496" t="s">
        <v>1425</v>
      </c>
      <c r="E6" s="496" t="s">
        <v>1426</v>
      </c>
      <c r="F6" s="495" t="s">
        <v>1423</v>
      </c>
      <c r="G6" s="496" t="s">
        <v>1427</v>
      </c>
      <c r="H6" s="497" t="s">
        <v>1426</v>
      </c>
      <c r="I6" s="437"/>
    </row>
    <row r="7" spans="1:9">
      <c r="A7" s="456" t="s">
        <v>1428</v>
      </c>
      <c r="B7" s="442" t="s">
        <v>1324</v>
      </c>
      <c r="C7" s="442" t="s">
        <v>1115</v>
      </c>
      <c r="D7" s="442" t="s">
        <v>1115</v>
      </c>
      <c r="E7" s="442" t="s">
        <v>1115</v>
      </c>
      <c r="F7" s="442" t="s">
        <v>1121</v>
      </c>
      <c r="G7" s="442" t="s">
        <v>1121</v>
      </c>
      <c r="H7" s="442" t="s">
        <v>1121</v>
      </c>
      <c r="I7" s="437"/>
    </row>
    <row r="8" spans="1:9">
      <c r="A8" s="498" t="s">
        <v>1429</v>
      </c>
      <c r="B8" s="442" t="s">
        <v>1121</v>
      </c>
      <c r="C8" s="442" t="s">
        <v>1121</v>
      </c>
      <c r="D8" s="442" t="s">
        <v>1121</v>
      </c>
      <c r="E8" s="442" t="s">
        <v>1121</v>
      </c>
      <c r="F8" s="442" t="s">
        <v>1121</v>
      </c>
      <c r="G8" s="442" t="s">
        <v>1121</v>
      </c>
      <c r="H8" s="442" t="s">
        <v>1121</v>
      </c>
      <c r="I8" s="437"/>
    </row>
    <row r="9" spans="1:9">
      <c r="A9" s="498" t="s">
        <v>1430</v>
      </c>
      <c r="B9" s="442" t="s">
        <v>1121</v>
      </c>
      <c r="C9" s="442" t="s">
        <v>1121</v>
      </c>
      <c r="D9" s="442" t="s">
        <v>1121</v>
      </c>
      <c r="E9" s="442" t="s">
        <v>1121</v>
      </c>
      <c r="F9" s="442" t="s">
        <v>1121</v>
      </c>
      <c r="G9" s="442" t="s">
        <v>1121</v>
      </c>
      <c r="H9" s="442" t="s">
        <v>1121</v>
      </c>
      <c r="I9" s="437"/>
    </row>
    <row r="10" spans="1:9" ht="17.5" thickBot="1">
      <c r="A10" s="499" t="s">
        <v>1431</v>
      </c>
      <c r="B10" s="442" t="s">
        <v>1121</v>
      </c>
      <c r="C10" s="442" t="s">
        <v>1358</v>
      </c>
      <c r="D10" s="442" t="s">
        <v>1121</v>
      </c>
      <c r="E10" s="442" t="s">
        <v>1121</v>
      </c>
      <c r="F10" s="442" t="s">
        <v>1121</v>
      </c>
      <c r="G10" s="442" t="s">
        <v>1358</v>
      </c>
      <c r="H10" s="442" t="s">
        <v>1121</v>
      </c>
      <c r="I10" s="437"/>
    </row>
    <row r="11" spans="1:9">
      <c r="A11" s="500" t="s">
        <v>1432</v>
      </c>
      <c r="B11" s="446"/>
      <c r="C11" s="446" t="s">
        <v>1433</v>
      </c>
      <c r="D11" s="446"/>
      <c r="E11" s="446" t="s">
        <v>1434</v>
      </c>
      <c r="F11" s="501"/>
      <c r="G11" s="502" t="s">
        <v>1435</v>
      </c>
      <c r="H11" s="450"/>
      <c r="I11" s="436"/>
    </row>
    <row r="12" spans="1:9">
      <c r="A12" s="436"/>
      <c r="B12" s="436"/>
      <c r="C12" s="436"/>
      <c r="D12" s="451"/>
      <c r="E12" s="503" t="s">
        <v>1436</v>
      </c>
      <c r="F12" s="436"/>
      <c r="G12" s="1059"/>
      <c r="H12" s="1059"/>
      <c r="I12" s="436"/>
    </row>
    <row r="13" spans="1:9">
      <c r="A13" s="453"/>
      <c r="B13" s="436"/>
      <c r="C13" s="436"/>
      <c r="D13" s="451"/>
      <c r="E13" s="436"/>
      <c r="F13" s="1059" t="s">
        <v>1437</v>
      </c>
      <c r="G13" s="1059"/>
      <c r="H13" s="1059"/>
      <c r="I13" s="436"/>
    </row>
    <row r="14" spans="1:9">
      <c r="A14" s="1061" t="s">
        <v>1438</v>
      </c>
      <c r="B14" s="1061"/>
      <c r="C14" s="1061"/>
      <c r="D14" s="1061"/>
      <c r="E14" s="1061"/>
      <c r="F14" s="1061"/>
      <c r="G14" s="1061"/>
      <c r="H14" s="1061"/>
      <c r="I14" s="436"/>
    </row>
    <row r="15" spans="1:9">
      <c r="A15" s="1062" t="s">
        <v>1350</v>
      </c>
      <c r="B15" s="1062"/>
      <c r="C15" s="1062"/>
      <c r="D15" s="1062"/>
      <c r="E15" s="1062"/>
      <c r="F15" s="1062"/>
      <c r="G15" s="1062"/>
      <c r="H15" s="1062"/>
      <c r="I15" s="436"/>
    </row>
    <row r="16" spans="1:9">
      <c r="A16" s="1062" t="s">
        <v>1439</v>
      </c>
      <c r="B16" s="1062"/>
      <c r="C16" s="1062"/>
      <c r="D16" s="1062"/>
      <c r="E16" s="1062"/>
      <c r="F16" s="1062"/>
      <c r="G16" s="1062"/>
      <c r="H16" s="1062"/>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1" sqref="L1:L1048576"/>
    </sheetView>
  </sheetViews>
  <sheetFormatPr defaultRowHeight="17"/>
  <cols>
    <col min="4" max="4" width="16.26953125" customWidth="1"/>
    <col min="5" max="5" width="8.90625" customWidth="1"/>
    <col min="6" max="6" width="12.26953125" bestFit="1" customWidth="1"/>
    <col min="7" max="7" width="20.81640625" customWidth="1"/>
    <col min="8" max="8" width="11.1796875" bestFit="1" customWidth="1"/>
    <col min="9" max="9" width="14.54296875" bestFit="1" customWidth="1"/>
    <col min="10" max="10" width="17.08984375" customWidth="1"/>
    <col min="11" max="11" width="24.26953125" customWidth="1"/>
  </cols>
  <sheetData>
    <row r="1" spans="1:12" ht="19.5">
      <c r="A1" s="1106" t="s">
        <v>1440</v>
      </c>
      <c r="B1" s="1106"/>
      <c r="C1" s="1106"/>
      <c r="D1" s="1106"/>
      <c r="E1" s="504"/>
      <c r="F1" s="505"/>
      <c r="G1" s="505"/>
      <c r="H1" s="505"/>
      <c r="I1" s="505"/>
      <c r="J1" s="506" t="s">
        <v>1143</v>
      </c>
      <c r="K1" s="507" t="s">
        <v>1441</v>
      </c>
      <c r="L1" s="430"/>
    </row>
    <row r="2" spans="1:12" ht="19.5">
      <c r="A2" s="1107" t="s">
        <v>1442</v>
      </c>
      <c r="B2" s="1107"/>
      <c r="C2" s="1107"/>
      <c r="D2" s="1107"/>
      <c r="E2" s="508" t="s">
        <v>1443</v>
      </c>
      <c r="F2" s="509"/>
      <c r="G2" s="509"/>
      <c r="H2" s="509"/>
      <c r="I2" s="509"/>
      <c r="J2" s="506" t="s">
        <v>1444</v>
      </c>
      <c r="K2" s="510" t="s">
        <v>1445</v>
      </c>
      <c r="L2" s="465" t="s">
        <v>13</v>
      </c>
    </row>
    <row r="3" spans="1:12" ht="33.5">
      <c r="A3" s="1108" t="s">
        <v>1446</v>
      </c>
      <c r="B3" s="1109"/>
      <c r="C3" s="1109"/>
      <c r="D3" s="1109"/>
      <c r="E3" s="1109"/>
      <c r="F3" s="1109"/>
      <c r="G3" s="1109"/>
      <c r="H3" s="1109"/>
      <c r="I3" s="1109"/>
      <c r="J3" s="1109"/>
      <c r="K3" s="1109"/>
      <c r="L3" s="435"/>
    </row>
    <row r="4" spans="1:12" ht="19.5">
      <c r="A4" s="511"/>
      <c r="B4" s="511"/>
      <c r="C4" s="511"/>
      <c r="D4" s="511"/>
      <c r="E4" s="512" t="s">
        <v>1447</v>
      </c>
      <c r="F4" s="513"/>
      <c r="G4" s="514" t="s">
        <v>1448</v>
      </c>
      <c r="H4" s="505"/>
      <c r="I4" s="513"/>
      <c r="J4" s="513"/>
      <c r="K4" s="515" t="s">
        <v>1449</v>
      </c>
      <c r="L4" s="436"/>
    </row>
    <row r="5" spans="1:12" ht="19.5">
      <c r="A5" s="1099" t="s">
        <v>1450</v>
      </c>
      <c r="B5" s="1100"/>
      <c r="C5" s="1100"/>
      <c r="D5" s="1100"/>
      <c r="E5" s="1101"/>
      <c r="F5" s="1110" t="s">
        <v>1451</v>
      </c>
      <c r="G5" s="1111"/>
      <c r="H5" s="516" t="s">
        <v>1452</v>
      </c>
      <c r="I5" s="517" t="s">
        <v>1453</v>
      </c>
      <c r="J5" s="516" t="s">
        <v>1454</v>
      </c>
      <c r="K5" s="518" t="s">
        <v>1455</v>
      </c>
      <c r="L5" s="437"/>
    </row>
    <row r="6" spans="1:12" ht="19.5">
      <c r="A6" s="1102"/>
      <c r="B6" s="1102"/>
      <c r="C6" s="1102"/>
      <c r="D6" s="1102"/>
      <c r="E6" s="1103"/>
      <c r="F6" s="506" t="s">
        <v>1456</v>
      </c>
      <c r="G6" s="506" t="s">
        <v>1458</v>
      </c>
      <c r="H6" s="506" t="s">
        <v>1459</v>
      </c>
      <c r="I6" s="506" t="s">
        <v>1457</v>
      </c>
      <c r="J6" s="506" t="s">
        <v>1460</v>
      </c>
      <c r="K6" s="519" t="s">
        <v>1461</v>
      </c>
      <c r="L6" s="437"/>
    </row>
    <row r="7" spans="1:12" ht="18">
      <c r="A7" s="520"/>
      <c r="B7" s="521" t="s">
        <v>1462</v>
      </c>
      <c r="C7" s="520"/>
      <c r="D7" s="520"/>
      <c r="E7" s="520"/>
      <c r="F7" s="522">
        <f t="shared" ref="F7:G13" si="0">H7+J7</f>
        <v>29047720</v>
      </c>
      <c r="G7" s="522">
        <f t="shared" si="0"/>
        <v>29047720</v>
      </c>
      <c r="H7" s="522">
        <f>H8+H18+H19+H20+H21+H22+H25+H31+H34+H35+H36</f>
        <v>28547720</v>
      </c>
      <c r="I7" s="522">
        <f>I8+I18+I19+I20+I21+I22+I25+I31+I34+I35+I36</f>
        <v>28547720</v>
      </c>
      <c r="J7" s="522">
        <f>J8+J18+J19+J20+J21+J22+J25+J31+J34+J35+J36</f>
        <v>500000</v>
      </c>
      <c r="K7" s="522">
        <f>K8+K18+K19+K20+K21+K22+K25+K31+K34+K35+K36</f>
        <v>500000</v>
      </c>
      <c r="L7" s="437"/>
    </row>
    <row r="8" spans="1:12" ht="18">
      <c r="A8" s="523"/>
      <c r="B8" s="523"/>
      <c r="C8" s="524" t="s">
        <v>1463</v>
      </c>
      <c r="D8" s="523"/>
      <c r="E8" s="523"/>
      <c r="F8" s="522">
        <f t="shared" si="0"/>
        <v>25816155</v>
      </c>
      <c r="G8" s="522">
        <f t="shared" si="0"/>
        <v>25816155</v>
      </c>
      <c r="H8" s="522">
        <f>H9+H10+H11+H12+H13+H16+H17</f>
        <v>25816155</v>
      </c>
      <c r="I8" s="522">
        <f>I9+I10+I11+I12+I13+I16+I17</f>
        <v>25816155</v>
      </c>
      <c r="J8" s="522">
        <f>J9+J10+J11+J12+J13+J16+J17</f>
        <v>0</v>
      </c>
      <c r="K8" s="522">
        <f>K9+K10+K11+K12+K13+K16+K17</f>
        <v>0</v>
      </c>
      <c r="L8" s="437"/>
    </row>
    <row r="9" spans="1:12" ht="18">
      <c r="A9" s="523"/>
      <c r="B9" s="523"/>
      <c r="C9" s="524"/>
      <c r="D9" s="523" t="s">
        <v>1464</v>
      </c>
      <c r="E9" s="525"/>
      <c r="F9" s="522">
        <f t="shared" si="0"/>
        <v>638</v>
      </c>
      <c r="G9" s="522">
        <f t="shared" si="0"/>
        <v>638</v>
      </c>
      <c r="H9" s="522">
        <v>638</v>
      </c>
      <c r="I9" s="522">
        <v>638</v>
      </c>
      <c r="J9" s="522"/>
      <c r="K9" s="526"/>
      <c r="L9" s="437"/>
    </row>
    <row r="10" spans="1:12" ht="18">
      <c r="A10" s="523"/>
      <c r="B10" s="523"/>
      <c r="C10" s="524"/>
      <c r="D10" s="523" t="s">
        <v>1465</v>
      </c>
      <c r="E10" s="523"/>
      <c r="F10" s="522">
        <f t="shared" si="0"/>
        <v>60269</v>
      </c>
      <c r="G10" s="522">
        <f t="shared" si="0"/>
        <v>60269</v>
      </c>
      <c r="H10" s="522">
        <v>60269</v>
      </c>
      <c r="I10" s="522">
        <v>60269</v>
      </c>
      <c r="J10" s="522"/>
      <c r="K10" s="526"/>
      <c r="L10" s="437"/>
    </row>
    <row r="11" spans="1:12" ht="18">
      <c r="A11" s="523"/>
      <c r="B11" s="523"/>
      <c r="C11" s="524"/>
      <c r="D11" s="523" t="s">
        <v>1466</v>
      </c>
      <c r="E11" s="523"/>
      <c r="F11" s="522">
        <f t="shared" si="0"/>
        <v>2773</v>
      </c>
      <c r="G11" s="522">
        <f t="shared" si="0"/>
        <v>2773</v>
      </c>
      <c r="H11" s="522">
        <v>2773</v>
      </c>
      <c r="I11" s="522">
        <v>2773</v>
      </c>
      <c r="J11" s="522"/>
      <c r="K11" s="526"/>
      <c r="L11" s="436"/>
    </row>
    <row r="12" spans="1:12" ht="18">
      <c r="A12" s="523"/>
      <c r="B12" s="523"/>
      <c r="C12" s="524"/>
      <c r="D12" s="523" t="s">
        <v>1467</v>
      </c>
      <c r="E12" s="523"/>
      <c r="F12" s="522">
        <f t="shared" si="0"/>
        <v>230705</v>
      </c>
      <c r="G12" s="522">
        <f t="shared" si="0"/>
        <v>230705</v>
      </c>
      <c r="H12" s="522">
        <v>230705</v>
      </c>
      <c r="I12" s="522">
        <v>230705</v>
      </c>
      <c r="J12" s="522"/>
      <c r="K12" s="526"/>
      <c r="L12" s="436"/>
    </row>
    <row r="13" spans="1:12" ht="18">
      <c r="A13" s="523"/>
      <c r="B13" s="523"/>
      <c r="C13" s="524"/>
      <c r="D13" s="523" t="s">
        <v>1468</v>
      </c>
      <c r="E13" s="523"/>
      <c r="F13" s="522">
        <f t="shared" si="0"/>
        <v>58195</v>
      </c>
      <c r="G13" s="522">
        <f t="shared" si="0"/>
        <v>58195</v>
      </c>
      <c r="H13" s="522">
        <f>SUM(H14:H15)</f>
        <v>58195</v>
      </c>
      <c r="I13" s="522">
        <f>SUM(I14:I15)</f>
        <v>58195</v>
      </c>
      <c r="J13" s="522">
        <f>SUM(J14:J15)</f>
        <v>0</v>
      </c>
      <c r="K13" s="522">
        <f>SUM(K14:K15)</f>
        <v>0</v>
      </c>
      <c r="L13" s="436"/>
    </row>
    <row r="14" spans="1:12" ht="18">
      <c r="A14" s="523"/>
      <c r="B14" s="523"/>
      <c r="C14" s="524"/>
      <c r="D14" s="523"/>
      <c r="E14" s="523" t="s">
        <v>1469</v>
      </c>
      <c r="F14" s="522"/>
      <c r="G14" s="522"/>
      <c r="H14" s="522"/>
      <c r="I14" s="522"/>
      <c r="J14" s="522"/>
      <c r="K14" s="526"/>
      <c r="L14" s="436"/>
    </row>
    <row r="15" spans="1:12" ht="18">
      <c r="A15" s="523"/>
      <c r="B15" s="523"/>
      <c r="C15" s="524"/>
      <c r="D15" s="523"/>
      <c r="E15" s="523" t="s">
        <v>1470</v>
      </c>
      <c r="F15" s="522">
        <f>H15+J15</f>
        <v>58195</v>
      </c>
      <c r="G15" s="522">
        <f>I15+K15</f>
        <v>58195</v>
      </c>
      <c r="H15" s="522">
        <v>58195</v>
      </c>
      <c r="I15" s="522">
        <v>58195</v>
      </c>
      <c r="J15" s="522"/>
      <c r="K15" s="526"/>
      <c r="L15" s="436"/>
    </row>
    <row r="16" spans="1:12" ht="18">
      <c r="A16" s="523"/>
      <c r="B16" s="523"/>
      <c r="C16" s="524"/>
      <c r="D16" s="523" t="s">
        <v>1471</v>
      </c>
      <c r="E16" s="523"/>
      <c r="F16" s="522">
        <f>H16+J16</f>
        <v>25463575</v>
      </c>
      <c r="G16" s="522">
        <f>I16+K16</f>
        <v>25463575</v>
      </c>
      <c r="H16" s="522">
        <v>25463575</v>
      </c>
      <c r="I16" s="522">
        <v>25463575</v>
      </c>
      <c r="J16" s="522"/>
      <c r="K16" s="526"/>
      <c r="L16" s="436"/>
    </row>
    <row r="17" spans="1:12" ht="18">
      <c r="A17" s="523"/>
      <c r="B17" s="523"/>
      <c r="C17" s="524"/>
      <c r="D17" s="523" t="s">
        <v>1472</v>
      </c>
      <c r="E17" s="523"/>
      <c r="F17" s="522"/>
      <c r="G17" s="522"/>
      <c r="H17" s="522"/>
      <c r="I17" s="522"/>
      <c r="J17" s="522"/>
      <c r="K17" s="526"/>
      <c r="L17" s="150"/>
    </row>
    <row r="18" spans="1:12" ht="18">
      <c r="A18" s="523"/>
      <c r="B18" s="523"/>
      <c r="C18" s="527" t="s">
        <v>1473</v>
      </c>
      <c r="D18" s="523"/>
      <c r="E18" s="523"/>
      <c r="F18" s="522"/>
      <c r="G18" s="522"/>
      <c r="H18" s="522"/>
      <c r="I18" s="522"/>
      <c r="J18" s="522"/>
      <c r="K18" s="526"/>
      <c r="L18" s="150"/>
    </row>
    <row r="19" spans="1:12" ht="18">
      <c r="A19" s="523"/>
      <c r="B19" s="523"/>
      <c r="C19" s="527" t="s">
        <v>1474</v>
      </c>
      <c r="D19" s="523"/>
      <c r="E19" s="523"/>
      <c r="F19" s="522">
        <f>H19+J19</f>
        <v>0</v>
      </c>
      <c r="G19" s="522">
        <f>I19+K19</f>
        <v>0</v>
      </c>
      <c r="H19" s="522">
        <v>0</v>
      </c>
      <c r="I19" s="522">
        <v>0</v>
      </c>
      <c r="J19" s="522"/>
      <c r="K19" s="526"/>
      <c r="L19" s="150"/>
    </row>
    <row r="20" spans="1:12" ht="18">
      <c r="A20" s="523"/>
      <c r="B20" s="523"/>
      <c r="C20" s="527" t="s">
        <v>1475</v>
      </c>
      <c r="D20" s="523"/>
      <c r="E20" s="523"/>
      <c r="F20" s="522">
        <f>H20+J20</f>
        <v>706424</v>
      </c>
      <c r="G20" s="522">
        <f>I20+K20</f>
        <v>706424</v>
      </c>
      <c r="H20" s="522">
        <v>706424</v>
      </c>
      <c r="I20" s="522">
        <v>706424</v>
      </c>
      <c r="J20" s="522"/>
      <c r="K20" s="526"/>
      <c r="L20" s="150"/>
    </row>
    <row r="21" spans="1:12" ht="18">
      <c r="A21" s="523"/>
      <c r="B21" s="523"/>
      <c r="C21" s="527" t="s">
        <v>1476</v>
      </c>
      <c r="D21" s="523"/>
      <c r="E21" s="523"/>
      <c r="F21" s="522"/>
      <c r="G21" s="522"/>
      <c r="H21" s="522"/>
      <c r="I21" s="522"/>
      <c r="J21" s="522"/>
      <c r="K21" s="526"/>
      <c r="L21" s="150"/>
    </row>
    <row r="22" spans="1:12" ht="18">
      <c r="A22" s="523"/>
      <c r="B22" s="523"/>
      <c r="C22" s="527" t="s">
        <v>1477</v>
      </c>
      <c r="D22" s="523"/>
      <c r="E22" s="523"/>
      <c r="F22" s="522">
        <f t="shared" ref="F22:G24" si="1">H22+J22</f>
        <v>1886821</v>
      </c>
      <c r="G22" s="522">
        <f t="shared" si="1"/>
        <v>1886821</v>
      </c>
      <c r="H22" s="522">
        <f>SUM(H23:H24)</f>
        <v>1886821</v>
      </c>
      <c r="I22" s="522">
        <f>SUM(I23:I24)</f>
        <v>1886821</v>
      </c>
      <c r="J22" s="522">
        <f>SUM(J23:J24)</f>
        <v>0</v>
      </c>
      <c r="K22" s="522">
        <f>SUM(K23:K24)</f>
        <v>0</v>
      </c>
      <c r="L22" s="150"/>
    </row>
    <row r="23" spans="1:12" ht="18">
      <c r="A23" s="523"/>
      <c r="B23" s="523"/>
      <c r="C23" s="525"/>
      <c r="D23" s="527" t="s">
        <v>1478</v>
      </c>
      <c r="E23" s="523"/>
      <c r="F23" s="522">
        <f t="shared" si="1"/>
        <v>1867418</v>
      </c>
      <c r="G23" s="522">
        <f t="shared" si="1"/>
        <v>1867418</v>
      </c>
      <c r="H23" s="522">
        <v>1867418</v>
      </c>
      <c r="I23" s="522">
        <v>1867418</v>
      </c>
      <c r="J23" s="522"/>
      <c r="K23" s="526"/>
      <c r="L23" s="150"/>
    </row>
    <row r="24" spans="1:12" ht="18">
      <c r="A24" s="523"/>
      <c r="B24" s="523"/>
      <c r="C24" s="523"/>
      <c r="D24" s="523" t="s">
        <v>1479</v>
      </c>
      <c r="E24" s="523"/>
      <c r="F24" s="522">
        <f t="shared" si="1"/>
        <v>19403</v>
      </c>
      <c r="G24" s="522">
        <f t="shared" si="1"/>
        <v>19403</v>
      </c>
      <c r="H24" s="522">
        <v>19403</v>
      </c>
      <c r="I24" s="522">
        <v>19403</v>
      </c>
      <c r="J24" s="522"/>
      <c r="K24" s="526"/>
      <c r="L24" s="150"/>
    </row>
    <row r="25" spans="1:12" ht="18">
      <c r="A25" s="523"/>
      <c r="B25" s="523"/>
      <c r="C25" s="523" t="s">
        <v>1480</v>
      </c>
      <c r="D25" s="523"/>
      <c r="E25" s="523"/>
      <c r="F25" s="522"/>
      <c r="G25" s="522"/>
      <c r="H25" s="522"/>
      <c r="I25" s="522"/>
      <c r="J25" s="522"/>
      <c r="K25" s="526"/>
      <c r="L25" s="150"/>
    </row>
    <row r="26" spans="1:12" ht="18">
      <c r="A26" s="523"/>
      <c r="B26" s="523"/>
      <c r="C26" s="523"/>
      <c r="D26" s="523" t="s">
        <v>1481</v>
      </c>
      <c r="E26" s="523"/>
      <c r="F26" s="522"/>
      <c r="G26" s="522"/>
      <c r="H26" s="522"/>
      <c r="I26" s="522"/>
      <c r="J26" s="522"/>
      <c r="K26" s="526"/>
      <c r="L26" s="150"/>
    </row>
    <row r="27" spans="1:12" ht="18">
      <c r="A27" s="523"/>
      <c r="B27" s="523"/>
      <c r="C27" s="523"/>
      <c r="D27" s="523" t="s">
        <v>1482</v>
      </c>
      <c r="E27" s="523"/>
      <c r="F27" s="522"/>
      <c r="G27" s="522"/>
      <c r="H27" s="522"/>
      <c r="I27" s="522"/>
      <c r="J27" s="522"/>
      <c r="K27" s="526"/>
      <c r="L27" s="150"/>
    </row>
    <row r="28" spans="1:12" ht="18">
      <c r="A28" s="523"/>
      <c r="B28" s="523"/>
      <c r="C28" s="523"/>
      <c r="D28" s="523" t="s">
        <v>1483</v>
      </c>
      <c r="E28" s="523"/>
      <c r="F28" s="522"/>
      <c r="G28" s="522"/>
      <c r="H28" s="522"/>
      <c r="I28" s="522"/>
      <c r="J28" s="522"/>
      <c r="K28" s="526"/>
      <c r="L28" s="150"/>
    </row>
    <row r="29" spans="1:12" ht="19.5">
      <c r="A29" s="1099" t="s">
        <v>1484</v>
      </c>
      <c r="B29" s="1100"/>
      <c r="C29" s="1100"/>
      <c r="D29" s="1100"/>
      <c r="E29" s="1101"/>
      <c r="F29" s="1110" t="s">
        <v>1485</v>
      </c>
      <c r="G29" s="1111"/>
      <c r="H29" s="516" t="s">
        <v>1486</v>
      </c>
      <c r="I29" s="517" t="s">
        <v>1453</v>
      </c>
      <c r="J29" s="516" t="s">
        <v>1487</v>
      </c>
      <c r="K29" s="518" t="s">
        <v>1455</v>
      </c>
      <c r="L29" s="150"/>
    </row>
    <row r="30" spans="1:12" ht="19.5">
      <c r="A30" s="1102"/>
      <c r="B30" s="1102"/>
      <c r="C30" s="1102"/>
      <c r="D30" s="1102"/>
      <c r="E30" s="1103"/>
      <c r="F30" s="506" t="s">
        <v>1460</v>
      </c>
      <c r="G30" s="506" t="s">
        <v>1458</v>
      </c>
      <c r="H30" s="506" t="s">
        <v>1460</v>
      </c>
      <c r="I30" s="506" t="s">
        <v>1458</v>
      </c>
      <c r="J30" s="506" t="s">
        <v>1460</v>
      </c>
      <c r="K30" s="519" t="s">
        <v>1458</v>
      </c>
      <c r="L30" s="150"/>
    </row>
    <row r="31" spans="1:12" ht="18">
      <c r="A31" s="523"/>
      <c r="B31" s="523"/>
      <c r="C31" s="523" t="s">
        <v>1488</v>
      </c>
      <c r="D31" s="523"/>
      <c r="E31" s="523"/>
      <c r="F31" s="522">
        <f>H31+J31</f>
        <v>519970</v>
      </c>
      <c r="G31" s="522">
        <f>I31+K31</f>
        <v>519970</v>
      </c>
      <c r="H31" s="522">
        <f>SUM(H32:H33)</f>
        <v>19970</v>
      </c>
      <c r="I31" s="522">
        <f>SUM(I32:I33)</f>
        <v>19970</v>
      </c>
      <c r="J31" s="522">
        <f>SUM(J32:J33)</f>
        <v>500000</v>
      </c>
      <c r="K31" s="522">
        <f>SUM(K32:K33)</f>
        <v>500000</v>
      </c>
      <c r="L31" s="150"/>
    </row>
    <row r="32" spans="1:12" ht="18">
      <c r="A32" s="523"/>
      <c r="B32" s="523"/>
      <c r="C32" s="523"/>
      <c r="D32" s="523" t="s">
        <v>1489</v>
      </c>
      <c r="E32" s="523"/>
      <c r="F32" s="522">
        <f>H32+J32</f>
        <v>519970</v>
      </c>
      <c r="G32" s="522">
        <f>I32+K32</f>
        <v>519970</v>
      </c>
      <c r="H32" s="522">
        <v>19970</v>
      </c>
      <c r="I32" s="522">
        <v>19970</v>
      </c>
      <c r="J32" s="522">
        <v>500000</v>
      </c>
      <c r="K32" s="526">
        <v>500000</v>
      </c>
      <c r="L32" s="150"/>
    </row>
    <row r="33" spans="1:12" ht="18">
      <c r="A33" s="523"/>
      <c r="B33" s="523"/>
      <c r="C33" s="523"/>
      <c r="D33" s="523" t="s">
        <v>1490</v>
      </c>
      <c r="E33" s="523"/>
      <c r="F33" s="522"/>
      <c r="G33" s="522"/>
      <c r="H33" s="522"/>
      <c r="I33" s="522"/>
      <c r="J33" s="522"/>
      <c r="K33" s="526"/>
      <c r="L33" s="150"/>
    </row>
    <row r="34" spans="1:12" ht="18">
      <c r="A34" s="523"/>
      <c r="B34" s="523"/>
      <c r="C34" s="523" t="s">
        <v>1491</v>
      </c>
      <c r="D34" s="523"/>
      <c r="E34" s="523"/>
      <c r="F34" s="522">
        <f>H34+J34</f>
        <v>8500</v>
      </c>
      <c r="G34" s="522">
        <f>I34+K34</f>
        <v>8500</v>
      </c>
      <c r="H34" s="522">
        <v>8500</v>
      </c>
      <c r="I34" s="522">
        <v>8500</v>
      </c>
      <c r="J34" s="522"/>
      <c r="K34" s="526"/>
      <c r="L34" s="150"/>
    </row>
    <row r="35" spans="1:12" ht="18">
      <c r="A35" s="523"/>
      <c r="B35" s="523"/>
      <c r="C35" s="523" t="s">
        <v>1492</v>
      </c>
      <c r="D35" s="523"/>
      <c r="E35" s="523"/>
      <c r="F35" s="522"/>
      <c r="G35" s="522"/>
      <c r="H35" s="522"/>
      <c r="I35" s="522"/>
      <c r="J35" s="522"/>
      <c r="K35" s="526"/>
      <c r="L35" s="150"/>
    </row>
    <row r="36" spans="1:12" ht="18">
      <c r="A36" s="523"/>
      <c r="B36" s="523"/>
      <c r="C36" s="523" t="s">
        <v>1493</v>
      </c>
      <c r="D36" s="523"/>
      <c r="E36" s="523"/>
      <c r="F36" s="522">
        <f>H36+J36</f>
        <v>109850</v>
      </c>
      <c r="G36" s="522">
        <f>I36+K36</f>
        <v>109850</v>
      </c>
      <c r="H36" s="522">
        <v>109850</v>
      </c>
      <c r="I36" s="522">
        <v>109850</v>
      </c>
      <c r="J36" s="522">
        <v>0</v>
      </c>
      <c r="K36" s="526">
        <v>0</v>
      </c>
      <c r="L36" s="150"/>
    </row>
    <row r="37" spans="1:12" ht="18">
      <c r="A37" s="523"/>
      <c r="B37" s="523" t="s">
        <v>1494</v>
      </c>
      <c r="C37" s="523"/>
      <c r="D37" s="523"/>
      <c r="E37" s="523"/>
      <c r="F37" s="522"/>
      <c r="G37" s="522"/>
      <c r="H37" s="522"/>
      <c r="I37" s="522"/>
      <c r="J37" s="522"/>
      <c r="K37" s="526"/>
      <c r="L37" s="150"/>
    </row>
    <row r="38" spans="1:12" ht="18">
      <c r="A38" s="523"/>
      <c r="B38" s="523"/>
      <c r="C38" s="523" t="s">
        <v>1495</v>
      </c>
      <c r="D38" s="523"/>
      <c r="E38" s="523"/>
      <c r="F38" s="522"/>
      <c r="G38" s="522"/>
      <c r="H38" s="522"/>
      <c r="I38" s="522"/>
      <c r="J38" s="522"/>
      <c r="K38" s="526"/>
      <c r="L38" s="150"/>
    </row>
    <row r="39" spans="1:12" ht="18">
      <c r="A39" s="523"/>
      <c r="B39" s="523"/>
      <c r="C39" s="523"/>
      <c r="D39" s="523" t="s">
        <v>1496</v>
      </c>
      <c r="E39" s="523"/>
      <c r="F39" s="522"/>
      <c r="G39" s="522"/>
      <c r="H39" s="522"/>
      <c r="I39" s="522"/>
      <c r="J39" s="522"/>
      <c r="K39" s="526"/>
      <c r="L39" s="150"/>
    </row>
    <row r="40" spans="1:12" ht="18">
      <c r="A40" s="523"/>
      <c r="B40" s="523"/>
      <c r="C40" s="523"/>
      <c r="D40" s="523" t="s">
        <v>1497</v>
      </c>
      <c r="E40" s="523"/>
      <c r="F40" s="522"/>
      <c r="G40" s="522"/>
      <c r="H40" s="522"/>
      <c r="I40" s="522"/>
      <c r="J40" s="522"/>
      <c r="K40" s="526"/>
      <c r="L40" s="150"/>
    </row>
    <row r="41" spans="1:12" ht="18">
      <c r="A41" s="523"/>
      <c r="B41" s="523"/>
      <c r="C41" s="523"/>
      <c r="D41" s="523" t="s">
        <v>1498</v>
      </c>
      <c r="E41" s="523"/>
      <c r="F41" s="522"/>
      <c r="G41" s="522"/>
      <c r="H41" s="522"/>
      <c r="I41" s="522"/>
      <c r="J41" s="522"/>
      <c r="K41" s="526"/>
      <c r="L41" s="150"/>
    </row>
    <row r="42" spans="1:12" ht="18">
      <c r="A42" s="523"/>
      <c r="B42" s="523"/>
      <c r="C42" s="523"/>
      <c r="D42" s="523" t="s">
        <v>1499</v>
      </c>
      <c r="E42" s="523"/>
      <c r="F42" s="522"/>
      <c r="G42" s="522"/>
      <c r="H42" s="522"/>
      <c r="I42" s="522"/>
      <c r="J42" s="522"/>
      <c r="K42" s="526"/>
      <c r="L42" s="150"/>
    </row>
    <row r="43" spans="1:12" ht="18">
      <c r="A43" s="523"/>
      <c r="B43" s="528" t="s">
        <v>1500</v>
      </c>
      <c r="C43" s="523"/>
      <c r="D43" s="523"/>
      <c r="E43" s="523"/>
      <c r="F43" s="522">
        <f>H43+J43</f>
        <v>29047720</v>
      </c>
      <c r="G43" s="522">
        <f>I43+K43</f>
        <v>29047720</v>
      </c>
      <c r="H43" s="522">
        <f>H7+H37</f>
        <v>28547720</v>
      </c>
      <c r="I43" s="522">
        <f>I7+I37</f>
        <v>28547720</v>
      </c>
      <c r="J43" s="522">
        <f>J7+J37</f>
        <v>500000</v>
      </c>
      <c r="K43" s="522">
        <f>K7+K37</f>
        <v>500000</v>
      </c>
      <c r="L43" s="150"/>
    </row>
    <row r="44" spans="1:12" ht="18">
      <c r="A44" s="523"/>
      <c r="B44" s="523" t="s">
        <v>1501</v>
      </c>
      <c r="C44" s="523"/>
      <c r="D44" s="523"/>
      <c r="E44" s="523"/>
      <c r="F44" s="522"/>
      <c r="G44" s="522"/>
      <c r="H44" s="529"/>
      <c r="I44" s="530"/>
      <c r="J44" s="530"/>
      <c r="K44" s="531"/>
      <c r="L44" s="150"/>
    </row>
    <row r="45" spans="1:12" ht="18">
      <c r="A45" s="523"/>
      <c r="B45" s="523" t="s">
        <v>1502</v>
      </c>
      <c r="C45" s="523"/>
      <c r="D45" s="523"/>
      <c r="E45" s="523"/>
      <c r="F45" s="522"/>
      <c r="G45" s="522"/>
      <c r="H45" s="532"/>
      <c r="I45" s="533"/>
      <c r="J45" s="533"/>
      <c r="K45" s="534"/>
      <c r="L45" s="150"/>
    </row>
    <row r="46" spans="1:12" ht="18">
      <c r="A46" s="523"/>
      <c r="B46" s="523" t="s">
        <v>1503</v>
      </c>
      <c r="C46" s="523"/>
      <c r="D46" s="523"/>
      <c r="E46" s="523"/>
      <c r="F46" s="522"/>
      <c r="G46" s="522"/>
      <c r="H46" s="532"/>
      <c r="I46" s="533"/>
      <c r="J46" s="533"/>
      <c r="K46" s="534"/>
      <c r="L46" s="150"/>
    </row>
    <row r="47" spans="1:12" ht="18">
      <c r="A47" s="523"/>
      <c r="B47" s="523" t="s">
        <v>1504</v>
      </c>
      <c r="C47" s="523"/>
      <c r="D47" s="523"/>
      <c r="E47" s="523"/>
      <c r="F47" s="522"/>
      <c r="G47" s="522"/>
      <c r="H47" s="532"/>
      <c r="I47" s="533"/>
      <c r="J47" s="533"/>
      <c r="K47" s="534"/>
      <c r="L47" s="150"/>
    </row>
    <row r="48" spans="1:12" ht="18">
      <c r="A48" s="523"/>
      <c r="B48" s="523" t="s">
        <v>1505</v>
      </c>
      <c r="C48" s="523"/>
      <c r="D48" s="523"/>
      <c r="E48" s="523"/>
      <c r="F48" s="522"/>
      <c r="G48" s="522"/>
      <c r="H48" s="532"/>
      <c r="I48" s="533"/>
      <c r="J48" s="533"/>
      <c r="K48" s="534"/>
      <c r="L48" s="150"/>
    </row>
    <row r="49" spans="1:12" ht="18">
      <c r="A49" s="523" t="s">
        <v>1506</v>
      </c>
      <c r="B49" s="523"/>
      <c r="C49" s="523"/>
      <c r="D49" s="523"/>
      <c r="E49" s="523"/>
      <c r="F49" s="522"/>
      <c r="G49" s="522"/>
      <c r="H49" s="532"/>
      <c r="I49" s="533"/>
      <c r="J49" s="533"/>
      <c r="K49" s="534"/>
      <c r="L49" s="150"/>
    </row>
    <row r="50" spans="1:12" ht="18">
      <c r="A50" s="523"/>
      <c r="B50" s="523" t="s">
        <v>1507</v>
      </c>
      <c r="C50" s="523"/>
      <c r="D50" s="523"/>
      <c r="E50" s="523"/>
      <c r="F50" s="522"/>
      <c r="G50" s="522"/>
      <c r="H50" s="532"/>
      <c r="I50" s="533"/>
      <c r="J50" s="533"/>
      <c r="K50" s="534"/>
      <c r="L50" s="150"/>
    </row>
    <row r="51" spans="1:12" ht="18">
      <c r="A51" s="528" t="s">
        <v>1508</v>
      </c>
      <c r="B51" s="523"/>
      <c r="C51" s="523"/>
      <c r="D51" s="523"/>
      <c r="E51" s="535"/>
      <c r="F51" s="522">
        <f>F43+F44+F45+F46+F47+F48+F49</f>
        <v>29047720</v>
      </c>
      <c r="G51" s="522">
        <f>G43+G44+G45+G46+G47+G48+G49</f>
        <v>29047720</v>
      </c>
      <c r="H51" s="532"/>
      <c r="I51" s="532"/>
      <c r="J51" s="532"/>
      <c r="K51" s="532"/>
      <c r="L51" s="150"/>
    </row>
    <row r="52" spans="1:12" ht="18">
      <c r="A52" s="528" t="s">
        <v>1509</v>
      </c>
      <c r="B52" s="523"/>
      <c r="C52" s="523"/>
      <c r="D52" s="523"/>
      <c r="E52" s="536"/>
      <c r="F52" s="537">
        <v>159521000</v>
      </c>
      <c r="G52" s="522"/>
      <c r="H52" s="532"/>
      <c r="I52" s="533"/>
      <c r="J52" s="533"/>
      <c r="K52" s="534"/>
      <c r="L52" s="150"/>
    </row>
    <row r="53" spans="1:12" ht="18">
      <c r="A53" s="528" t="s">
        <v>1510</v>
      </c>
      <c r="B53" s="523"/>
      <c r="C53" s="523"/>
      <c r="D53" s="523"/>
      <c r="E53" s="536"/>
      <c r="F53" s="538">
        <f>F51+F52</f>
        <v>188568720</v>
      </c>
      <c r="G53" s="538"/>
      <c r="H53" s="539"/>
      <c r="I53" s="540"/>
      <c r="J53" s="540"/>
      <c r="K53" s="541"/>
      <c r="L53" s="150"/>
    </row>
    <row r="54" spans="1:12" ht="19.5">
      <c r="A54" s="1099" t="s">
        <v>1450</v>
      </c>
      <c r="B54" s="1100"/>
      <c r="C54" s="1100"/>
      <c r="D54" s="1100"/>
      <c r="E54" s="1101"/>
      <c r="F54" s="1104" t="s">
        <v>1485</v>
      </c>
      <c r="G54" s="1105"/>
      <c r="H54" s="542" t="s">
        <v>1486</v>
      </c>
      <c r="I54" s="543" t="s">
        <v>1511</v>
      </c>
      <c r="J54" s="542" t="s">
        <v>1487</v>
      </c>
      <c r="K54" s="544" t="s">
        <v>1512</v>
      </c>
      <c r="L54" s="150"/>
    </row>
    <row r="55" spans="1:12" ht="19.5">
      <c r="A55" s="1102"/>
      <c r="B55" s="1102"/>
      <c r="C55" s="1102"/>
      <c r="D55" s="1102"/>
      <c r="E55" s="1103"/>
      <c r="F55" s="545" t="s">
        <v>1460</v>
      </c>
      <c r="G55" s="545" t="s">
        <v>1513</v>
      </c>
      <c r="H55" s="545" t="s">
        <v>1460</v>
      </c>
      <c r="I55" s="545" t="s">
        <v>1513</v>
      </c>
      <c r="J55" s="545" t="s">
        <v>1456</v>
      </c>
      <c r="K55" s="546" t="s">
        <v>1458</v>
      </c>
      <c r="L55" s="150"/>
    </row>
    <row r="56" spans="1:12" ht="18">
      <c r="A56" s="523"/>
      <c r="B56" s="524" t="s">
        <v>1514</v>
      </c>
      <c r="C56" s="523"/>
      <c r="D56" s="523"/>
      <c r="E56" s="523"/>
      <c r="F56" s="522">
        <f t="shared" ref="F56:G63" si="2">H56+J56</f>
        <v>21675087</v>
      </c>
      <c r="G56" s="522">
        <f t="shared" si="2"/>
        <v>21675087</v>
      </c>
      <c r="H56" s="522">
        <f>H57+H62+H66+H71+H77+H82+H85+H88+H90</f>
        <v>21675087</v>
      </c>
      <c r="I56" s="522">
        <f>I57+I62+I66+I71+I77+I82+I85+I88+I90</f>
        <v>21675087</v>
      </c>
      <c r="J56" s="522">
        <f>J57+J62+J66+J71+J77+J82+J85+J88+J90</f>
        <v>0</v>
      </c>
      <c r="K56" s="522">
        <f>K57+K62+K66+K71+K77+K82+K85+K88+K90</f>
        <v>0</v>
      </c>
      <c r="L56" s="150"/>
    </row>
    <row r="57" spans="1:12" ht="18">
      <c r="A57" s="523"/>
      <c r="B57" s="523"/>
      <c r="C57" s="524" t="s">
        <v>1515</v>
      </c>
      <c r="D57" s="523"/>
      <c r="E57" s="523"/>
      <c r="F57" s="522">
        <f t="shared" si="2"/>
        <v>12598193</v>
      </c>
      <c r="G57" s="522">
        <f t="shared" si="2"/>
        <v>12598193</v>
      </c>
      <c r="H57" s="522">
        <f>SUM(H58:H61)</f>
        <v>12598193</v>
      </c>
      <c r="I57" s="522">
        <f>SUM(I58:I61)</f>
        <v>12598193</v>
      </c>
      <c r="J57" s="522">
        <f>SUM(J58:J61)</f>
        <v>0</v>
      </c>
      <c r="K57" s="522">
        <f>SUM(K58:K61)</f>
        <v>0</v>
      </c>
      <c r="L57" s="150"/>
    </row>
    <row r="58" spans="1:12" ht="18">
      <c r="A58" s="523"/>
      <c r="B58" s="523"/>
      <c r="C58" s="524"/>
      <c r="D58" s="523" t="s">
        <v>1516</v>
      </c>
      <c r="E58" s="523"/>
      <c r="F58" s="522">
        <f t="shared" si="2"/>
        <v>5684000</v>
      </c>
      <c r="G58" s="522">
        <f t="shared" si="2"/>
        <v>5684000</v>
      </c>
      <c r="H58" s="522">
        <v>5684000</v>
      </c>
      <c r="I58" s="522">
        <v>5684000</v>
      </c>
      <c r="J58" s="522"/>
      <c r="K58" s="526"/>
      <c r="L58" s="150"/>
    </row>
    <row r="59" spans="1:12" ht="18">
      <c r="A59" s="523"/>
      <c r="B59" s="523"/>
      <c r="C59" s="524"/>
      <c r="D59" s="523" t="s">
        <v>1517</v>
      </c>
      <c r="E59" s="523"/>
      <c r="F59" s="522">
        <f t="shared" si="2"/>
        <v>1920837</v>
      </c>
      <c r="G59" s="522">
        <f t="shared" si="2"/>
        <v>1920837</v>
      </c>
      <c r="H59" s="522">
        <v>1920837</v>
      </c>
      <c r="I59" s="522">
        <v>1920837</v>
      </c>
      <c r="J59" s="522"/>
      <c r="K59" s="526"/>
      <c r="L59" s="150"/>
    </row>
    <row r="60" spans="1:12" ht="18">
      <c r="A60" s="523"/>
      <c r="B60" s="523"/>
      <c r="C60" s="524"/>
      <c r="D60" s="523" t="s">
        <v>1518</v>
      </c>
      <c r="E60" s="523"/>
      <c r="F60" s="522">
        <f t="shared" si="2"/>
        <v>4565865</v>
      </c>
      <c r="G60" s="522">
        <f t="shared" si="2"/>
        <v>4565865</v>
      </c>
      <c r="H60" s="522">
        <v>4565865</v>
      </c>
      <c r="I60" s="522">
        <v>4565865</v>
      </c>
      <c r="J60" s="522">
        <v>0</v>
      </c>
      <c r="K60" s="526">
        <v>0</v>
      </c>
      <c r="L60" s="150"/>
    </row>
    <row r="61" spans="1:12" ht="18">
      <c r="A61" s="523"/>
      <c r="B61" s="523"/>
      <c r="C61" s="524"/>
      <c r="D61" s="523" t="s">
        <v>1519</v>
      </c>
      <c r="E61" s="523"/>
      <c r="F61" s="522">
        <f t="shared" si="2"/>
        <v>427491</v>
      </c>
      <c r="G61" s="522">
        <f t="shared" si="2"/>
        <v>427491</v>
      </c>
      <c r="H61" s="522">
        <v>427491</v>
      </c>
      <c r="I61" s="522">
        <v>427491</v>
      </c>
      <c r="J61" s="522"/>
      <c r="K61" s="526"/>
      <c r="L61" s="150"/>
    </row>
    <row r="62" spans="1:12" ht="18">
      <c r="A62" s="523"/>
      <c r="B62" s="523"/>
      <c r="C62" s="524" t="s">
        <v>1520</v>
      </c>
      <c r="D62" s="523"/>
      <c r="E62" s="523"/>
      <c r="F62" s="522">
        <f t="shared" si="2"/>
        <v>442763</v>
      </c>
      <c r="G62" s="522">
        <f t="shared" si="2"/>
        <v>442763</v>
      </c>
      <c r="H62" s="522">
        <f>SUM(H63:H65)</f>
        <v>442763</v>
      </c>
      <c r="I62" s="522">
        <f>SUM(I63:I65)</f>
        <v>442763</v>
      </c>
      <c r="J62" s="522">
        <f>SUM(J63:J65)</f>
        <v>0</v>
      </c>
      <c r="K62" s="522">
        <f>SUM(K63:K65)</f>
        <v>0</v>
      </c>
      <c r="L62" s="150"/>
    </row>
    <row r="63" spans="1:12" ht="18">
      <c r="A63" s="523"/>
      <c r="B63" s="523"/>
      <c r="C63" s="524"/>
      <c r="D63" s="523" t="s">
        <v>1521</v>
      </c>
      <c r="E63" s="523"/>
      <c r="F63" s="522">
        <f t="shared" si="2"/>
        <v>0</v>
      </c>
      <c r="G63" s="522">
        <f t="shared" si="2"/>
        <v>0</v>
      </c>
      <c r="H63" s="522">
        <v>0</v>
      </c>
      <c r="I63" s="522">
        <v>0</v>
      </c>
      <c r="J63" s="522"/>
      <c r="K63" s="526"/>
      <c r="L63" s="150"/>
    </row>
    <row r="64" spans="1:12" ht="18">
      <c r="A64" s="523"/>
      <c r="B64" s="523"/>
      <c r="C64" s="524"/>
      <c r="D64" s="523" t="s">
        <v>1522</v>
      </c>
      <c r="E64" s="523"/>
      <c r="F64" s="522"/>
      <c r="G64" s="522"/>
      <c r="H64" s="522"/>
      <c r="I64" s="522"/>
      <c r="J64" s="522"/>
      <c r="K64" s="526"/>
      <c r="L64" s="150"/>
    </row>
    <row r="65" spans="1:12" ht="18">
      <c r="A65" s="523"/>
      <c r="B65" s="523"/>
      <c r="C65" s="524"/>
      <c r="D65" s="523" t="s">
        <v>1523</v>
      </c>
      <c r="E65" s="523"/>
      <c r="F65" s="522">
        <f t="shared" ref="F65:G67" si="3">H65+J65</f>
        <v>442763</v>
      </c>
      <c r="G65" s="522">
        <f t="shared" si="3"/>
        <v>442763</v>
      </c>
      <c r="H65" s="522">
        <v>442763</v>
      </c>
      <c r="I65" s="522">
        <v>442763</v>
      </c>
      <c r="J65" s="522"/>
      <c r="K65" s="526"/>
      <c r="L65" s="150"/>
    </row>
    <row r="66" spans="1:12" ht="18">
      <c r="A66" s="523"/>
      <c r="B66" s="523"/>
      <c r="C66" s="524" t="s">
        <v>1524</v>
      </c>
      <c r="D66" s="523"/>
      <c r="E66" s="523"/>
      <c r="F66" s="522">
        <f t="shared" si="3"/>
        <v>3053052</v>
      </c>
      <c r="G66" s="522">
        <f t="shared" si="3"/>
        <v>3053052</v>
      </c>
      <c r="H66" s="522">
        <f>SUM(H67:H70)</f>
        <v>3053052</v>
      </c>
      <c r="I66" s="522">
        <f>SUM(I67:I70)</f>
        <v>3053052</v>
      </c>
      <c r="J66" s="522">
        <f>SUM(J67:J70)</f>
        <v>0</v>
      </c>
      <c r="K66" s="522">
        <f>SUM(K67:K70)</f>
        <v>0</v>
      </c>
      <c r="L66" s="150"/>
    </row>
    <row r="67" spans="1:12" ht="18">
      <c r="A67" s="523"/>
      <c r="B67" s="523"/>
      <c r="C67" s="524"/>
      <c r="D67" s="523" t="s">
        <v>1525</v>
      </c>
      <c r="E67" s="523"/>
      <c r="F67" s="522">
        <f t="shared" si="3"/>
        <v>1328355</v>
      </c>
      <c r="G67" s="522">
        <f t="shared" si="3"/>
        <v>1328355</v>
      </c>
      <c r="H67" s="522">
        <v>1328355</v>
      </c>
      <c r="I67" s="522">
        <v>1328355</v>
      </c>
      <c r="J67" s="522">
        <v>0</v>
      </c>
      <c r="K67" s="526">
        <v>0</v>
      </c>
      <c r="L67" s="150"/>
    </row>
    <row r="68" spans="1:12" ht="18">
      <c r="A68" s="523"/>
      <c r="B68" s="523"/>
      <c r="C68" s="524"/>
      <c r="D68" s="523" t="s">
        <v>1526</v>
      </c>
      <c r="E68" s="523"/>
      <c r="F68" s="522"/>
      <c r="G68" s="522"/>
      <c r="H68" s="522"/>
      <c r="I68" s="522"/>
      <c r="J68" s="522"/>
      <c r="K68" s="526"/>
      <c r="L68" s="150"/>
    </row>
    <row r="69" spans="1:12" ht="18">
      <c r="A69" s="523"/>
      <c r="B69" s="523"/>
      <c r="C69" s="524"/>
      <c r="D69" s="523" t="s">
        <v>1527</v>
      </c>
      <c r="E69" s="523"/>
      <c r="F69" s="522">
        <f t="shared" ref="F69:G74" si="4">H69+J69</f>
        <v>798219</v>
      </c>
      <c r="G69" s="522">
        <f t="shared" si="4"/>
        <v>798219</v>
      </c>
      <c r="H69" s="522">
        <v>798219</v>
      </c>
      <c r="I69" s="522">
        <v>798219</v>
      </c>
      <c r="J69" s="522"/>
      <c r="K69" s="526"/>
      <c r="L69" s="150"/>
    </row>
    <row r="70" spans="1:12" ht="18">
      <c r="A70" s="523"/>
      <c r="B70" s="523"/>
      <c r="C70" s="524"/>
      <c r="D70" s="523" t="s">
        <v>1528</v>
      </c>
      <c r="E70" s="523"/>
      <c r="F70" s="522">
        <f t="shared" si="4"/>
        <v>926478</v>
      </c>
      <c r="G70" s="522">
        <f t="shared" si="4"/>
        <v>926478</v>
      </c>
      <c r="H70" s="522">
        <v>926478</v>
      </c>
      <c r="I70" s="522">
        <v>926478</v>
      </c>
      <c r="J70" s="522"/>
      <c r="K70" s="526"/>
      <c r="L70" s="150"/>
    </row>
    <row r="71" spans="1:12" ht="18">
      <c r="A71" s="523"/>
      <c r="B71" s="523"/>
      <c r="C71" s="524" t="s">
        <v>1529</v>
      </c>
      <c r="D71" s="523"/>
      <c r="E71" s="523"/>
      <c r="F71" s="522">
        <f t="shared" si="4"/>
        <v>1094531</v>
      </c>
      <c r="G71" s="522">
        <f t="shared" si="4"/>
        <v>1094531</v>
      </c>
      <c r="H71" s="522">
        <f>SUM(H72:H76)</f>
        <v>1094531</v>
      </c>
      <c r="I71" s="522">
        <f>SUM(I72:I76)</f>
        <v>1094531</v>
      </c>
      <c r="J71" s="522">
        <f>SUM(J72:J76)</f>
        <v>0</v>
      </c>
      <c r="K71" s="522">
        <f>SUM(K72:K76)</f>
        <v>0</v>
      </c>
      <c r="L71" s="150"/>
    </row>
    <row r="72" spans="1:12" ht="18">
      <c r="A72" s="523"/>
      <c r="B72" s="523"/>
      <c r="C72" s="524"/>
      <c r="D72" s="523" t="s">
        <v>1530</v>
      </c>
      <c r="E72" s="523"/>
      <c r="F72" s="522">
        <f t="shared" si="4"/>
        <v>964531</v>
      </c>
      <c r="G72" s="522">
        <f t="shared" si="4"/>
        <v>964531</v>
      </c>
      <c r="H72" s="522">
        <v>964531</v>
      </c>
      <c r="I72" s="522">
        <v>964531</v>
      </c>
      <c r="J72" s="522"/>
      <c r="K72" s="526"/>
      <c r="L72" s="150"/>
    </row>
    <row r="73" spans="1:12" ht="18">
      <c r="A73" s="523"/>
      <c r="B73" s="523"/>
      <c r="C73" s="524"/>
      <c r="D73" s="523" t="s">
        <v>1531</v>
      </c>
      <c r="E73" s="523"/>
      <c r="F73" s="522">
        <f t="shared" si="4"/>
        <v>130000</v>
      </c>
      <c r="G73" s="522">
        <f t="shared" si="4"/>
        <v>130000</v>
      </c>
      <c r="H73" s="522">
        <v>130000</v>
      </c>
      <c r="I73" s="522">
        <v>130000</v>
      </c>
      <c r="J73" s="522"/>
      <c r="K73" s="526"/>
      <c r="L73" s="150"/>
    </row>
    <row r="74" spans="1:12" ht="18">
      <c r="A74" s="523"/>
      <c r="B74" s="523"/>
      <c r="C74" s="524"/>
      <c r="D74" s="523" t="s">
        <v>1532</v>
      </c>
      <c r="E74" s="523"/>
      <c r="F74" s="522">
        <f t="shared" si="4"/>
        <v>0</v>
      </c>
      <c r="G74" s="522">
        <f t="shared" si="4"/>
        <v>0</v>
      </c>
      <c r="H74" s="522">
        <v>0</v>
      </c>
      <c r="I74" s="522">
        <v>0</v>
      </c>
      <c r="J74" s="522"/>
      <c r="K74" s="526"/>
      <c r="L74" s="150"/>
    </row>
    <row r="75" spans="1:12" ht="18">
      <c r="A75" s="523"/>
      <c r="B75" s="523"/>
      <c r="C75" s="524"/>
      <c r="D75" s="523" t="s">
        <v>1533</v>
      </c>
      <c r="E75" s="523"/>
      <c r="F75" s="522"/>
      <c r="G75" s="522"/>
      <c r="H75" s="522"/>
      <c r="I75" s="522"/>
      <c r="J75" s="522"/>
      <c r="K75" s="526"/>
      <c r="L75" s="150"/>
    </row>
    <row r="76" spans="1:12" ht="18">
      <c r="A76" s="523"/>
      <c r="B76" s="523"/>
      <c r="C76" s="524"/>
      <c r="D76" s="523" t="s">
        <v>1534</v>
      </c>
      <c r="E76" s="523"/>
      <c r="F76" s="522"/>
      <c r="G76" s="522"/>
      <c r="H76" s="522"/>
      <c r="I76" s="522"/>
      <c r="J76" s="522"/>
      <c r="K76" s="526"/>
      <c r="L76" s="150"/>
    </row>
    <row r="77" spans="1:12" ht="18">
      <c r="A77" s="523"/>
      <c r="B77" s="523"/>
      <c r="C77" s="523" t="s">
        <v>1535</v>
      </c>
      <c r="D77" s="523"/>
      <c r="E77" s="523"/>
      <c r="F77" s="522">
        <f t="shared" ref="F77:G79" si="5">H77+J77</f>
        <v>2476689</v>
      </c>
      <c r="G77" s="522">
        <f t="shared" si="5"/>
        <v>2476689</v>
      </c>
      <c r="H77" s="522">
        <f>SUM(H78:H79)</f>
        <v>2476689</v>
      </c>
      <c r="I77" s="522">
        <f>SUM(I78:I79)</f>
        <v>2476689</v>
      </c>
      <c r="J77" s="522">
        <f>SUM(J78:J79)</f>
        <v>0</v>
      </c>
      <c r="K77" s="522">
        <f>SUM(K78:K79)</f>
        <v>0</v>
      </c>
      <c r="L77" s="150"/>
    </row>
    <row r="78" spans="1:12" ht="18">
      <c r="A78" s="523"/>
      <c r="B78" s="523"/>
      <c r="C78" s="523"/>
      <c r="D78" s="523" t="s">
        <v>1536</v>
      </c>
      <c r="E78" s="523"/>
      <c r="F78" s="522">
        <f t="shared" si="5"/>
        <v>55613</v>
      </c>
      <c r="G78" s="522">
        <f t="shared" si="5"/>
        <v>55613</v>
      </c>
      <c r="H78" s="522">
        <v>55613</v>
      </c>
      <c r="I78" s="522">
        <v>55613</v>
      </c>
      <c r="J78" s="522"/>
      <c r="K78" s="526"/>
      <c r="L78" s="150"/>
    </row>
    <row r="79" spans="1:12" ht="18">
      <c r="A79" s="523"/>
      <c r="B79" s="523"/>
      <c r="C79" s="523"/>
      <c r="D79" s="523" t="s">
        <v>1537</v>
      </c>
      <c r="E79" s="523"/>
      <c r="F79" s="522">
        <f t="shared" si="5"/>
        <v>2421076</v>
      </c>
      <c r="G79" s="522">
        <f t="shared" si="5"/>
        <v>2421076</v>
      </c>
      <c r="H79" s="522">
        <v>2421076</v>
      </c>
      <c r="I79" s="522">
        <v>2421076</v>
      </c>
      <c r="J79" s="522"/>
      <c r="K79" s="526"/>
      <c r="L79" s="150"/>
    </row>
    <row r="80" spans="1:12" ht="19.5">
      <c r="A80" s="1099" t="s">
        <v>1484</v>
      </c>
      <c r="B80" s="1100"/>
      <c r="C80" s="1100"/>
      <c r="D80" s="1100"/>
      <c r="E80" s="1101"/>
      <c r="F80" s="1104" t="s">
        <v>1538</v>
      </c>
      <c r="G80" s="1105"/>
      <c r="H80" s="542" t="s">
        <v>1486</v>
      </c>
      <c r="I80" s="543" t="s">
        <v>1511</v>
      </c>
      <c r="J80" s="542" t="s">
        <v>1539</v>
      </c>
      <c r="K80" s="544" t="s">
        <v>1512</v>
      </c>
      <c r="L80" s="150"/>
    </row>
    <row r="81" spans="1:12" ht="19.5">
      <c r="A81" s="1102"/>
      <c r="B81" s="1102"/>
      <c r="C81" s="1102"/>
      <c r="D81" s="1102"/>
      <c r="E81" s="1103"/>
      <c r="F81" s="545" t="s">
        <v>1460</v>
      </c>
      <c r="G81" s="545" t="s">
        <v>1513</v>
      </c>
      <c r="H81" s="545" t="s">
        <v>1456</v>
      </c>
      <c r="I81" s="545" t="s">
        <v>1458</v>
      </c>
      <c r="J81" s="545" t="s">
        <v>1460</v>
      </c>
      <c r="K81" s="546" t="s">
        <v>1513</v>
      </c>
      <c r="L81" s="150"/>
    </row>
    <row r="82" spans="1:12" ht="18">
      <c r="A82" s="523"/>
      <c r="B82" s="523"/>
      <c r="C82" s="523" t="s">
        <v>1540</v>
      </c>
      <c r="D82" s="523"/>
      <c r="E82" s="523"/>
      <c r="F82" s="522">
        <f>H82+J82</f>
        <v>2009859</v>
      </c>
      <c r="G82" s="522">
        <f>I82+K82</f>
        <v>2009859</v>
      </c>
      <c r="H82" s="522">
        <f>SUM(H83:H84)</f>
        <v>2009859</v>
      </c>
      <c r="I82" s="522">
        <f>SUM(I83:I84)</f>
        <v>2009859</v>
      </c>
      <c r="J82" s="522">
        <f>SUM(J83:J84)</f>
        <v>0</v>
      </c>
      <c r="K82" s="522">
        <f>SUM(K83:K84)</f>
        <v>0</v>
      </c>
      <c r="L82" s="150"/>
    </row>
    <row r="83" spans="1:12" ht="18">
      <c r="A83" s="523"/>
      <c r="B83" s="523"/>
      <c r="C83" s="523"/>
      <c r="D83" s="523" t="s">
        <v>1541</v>
      </c>
      <c r="E83" s="523"/>
      <c r="F83" s="522">
        <f>H83+J83</f>
        <v>2009859</v>
      </c>
      <c r="G83" s="522">
        <f>I83+K83</f>
        <v>2009859</v>
      </c>
      <c r="H83" s="522">
        <v>2009859</v>
      </c>
      <c r="I83" s="522">
        <v>2009859</v>
      </c>
      <c r="J83" s="522"/>
      <c r="K83" s="526"/>
      <c r="L83" s="150"/>
    </row>
    <row r="84" spans="1:12" ht="18">
      <c r="A84" s="523"/>
      <c r="B84" s="523"/>
      <c r="C84" s="523"/>
      <c r="D84" s="523" t="s">
        <v>1542</v>
      </c>
      <c r="E84" s="523"/>
      <c r="F84" s="522"/>
      <c r="G84" s="522"/>
      <c r="H84" s="522"/>
      <c r="I84" s="522"/>
      <c r="J84" s="522"/>
      <c r="K84" s="526"/>
      <c r="L84" s="150"/>
    </row>
    <row r="85" spans="1:12" ht="18">
      <c r="A85" s="523"/>
      <c r="B85" s="523"/>
      <c r="C85" s="523" t="s">
        <v>1543</v>
      </c>
      <c r="D85" s="523"/>
      <c r="E85" s="523"/>
      <c r="F85" s="522"/>
      <c r="G85" s="522"/>
      <c r="H85" s="522"/>
      <c r="I85" s="522"/>
      <c r="J85" s="522"/>
      <c r="K85" s="526"/>
      <c r="L85" s="150"/>
    </row>
    <row r="86" spans="1:12" ht="18">
      <c r="A86" s="523"/>
      <c r="B86" s="523"/>
      <c r="C86" s="523"/>
      <c r="D86" s="523" t="s">
        <v>1544</v>
      </c>
      <c r="E86" s="523"/>
      <c r="F86" s="522"/>
      <c r="G86" s="522"/>
      <c r="H86" s="522"/>
      <c r="I86" s="522"/>
      <c r="J86" s="522"/>
      <c r="K86" s="526"/>
      <c r="L86" s="150"/>
    </row>
    <row r="87" spans="1:12" ht="18">
      <c r="A87" s="523"/>
      <c r="B87" s="523"/>
      <c r="C87" s="523"/>
      <c r="D87" s="523" t="s">
        <v>1545</v>
      </c>
      <c r="E87" s="523"/>
      <c r="F87" s="522"/>
      <c r="G87" s="522"/>
      <c r="H87" s="522"/>
      <c r="I87" s="522"/>
      <c r="J87" s="522"/>
      <c r="K87" s="526"/>
      <c r="L87" s="150"/>
    </row>
    <row r="88" spans="1:12" ht="18">
      <c r="A88" s="523"/>
      <c r="B88" s="523"/>
      <c r="C88" s="523" t="s">
        <v>1546</v>
      </c>
      <c r="D88" s="523"/>
      <c r="E88" s="523"/>
      <c r="F88" s="522"/>
      <c r="G88" s="522"/>
      <c r="H88" s="522"/>
      <c r="I88" s="522"/>
      <c r="J88" s="522"/>
      <c r="K88" s="522"/>
      <c r="L88" s="150"/>
    </row>
    <row r="89" spans="1:12" ht="18">
      <c r="A89" s="523"/>
      <c r="B89" s="523"/>
      <c r="C89" s="523"/>
      <c r="D89" s="523" t="s">
        <v>1547</v>
      </c>
      <c r="E89" s="523"/>
      <c r="F89" s="522"/>
      <c r="G89" s="522"/>
      <c r="H89" s="522"/>
      <c r="I89" s="522"/>
      <c r="J89" s="522"/>
      <c r="K89" s="526"/>
      <c r="L89" s="150"/>
    </row>
    <row r="90" spans="1:12" ht="18">
      <c r="A90" s="523"/>
      <c r="B90" s="523"/>
      <c r="C90" s="547" t="s">
        <v>1548</v>
      </c>
      <c r="D90" s="523"/>
      <c r="E90" s="523"/>
      <c r="F90" s="522">
        <f t="shared" ref="F90:G98" si="6">H90+J90</f>
        <v>0</v>
      </c>
      <c r="G90" s="522">
        <f t="shared" si="6"/>
        <v>0</v>
      </c>
      <c r="H90" s="522">
        <v>0</v>
      </c>
      <c r="I90" s="522">
        <v>0</v>
      </c>
      <c r="J90" s="522"/>
      <c r="K90" s="526"/>
      <c r="L90" s="150"/>
    </row>
    <row r="91" spans="1:12" ht="18">
      <c r="A91" s="523"/>
      <c r="B91" s="524" t="s">
        <v>1549</v>
      </c>
      <c r="C91" s="523"/>
      <c r="D91" s="523"/>
      <c r="E91" s="523"/>
      <c r="F91" s="522">
        <f t="shared" si="6"/>
        <v>11122868</v>
      </c>
      <c r="G91" s="522">
        <f t="shared" si="6"/>
        <v>11122868</v>
      </c>
      <c r="H91" s="522">
        <f>H92+H97+H101+H108+H114+H117</f>
        <v>378742</v>
      </c>
      <c r="I91" s="522">
        <f>I92+I97+I101+I108+I114+I117</f>
        <v>378742</v>
      </c>
      <c r="J91" s="522">
        <f>J92+J97+J101+J108+J114+J117</f>
        <v>10744126</v>
      </c>
      <c r="K91" s="522">
        <f>K92+K97+K101+K108+K114+K117</f>
        <v>10744126</v>
      </c>
      <c r="L91" s="150"/>
    </row>
    <row r="92" spans="1:12" ht="18">
      <c r="A92" s="523"/>
      <c r="B92" s="523"/>
      <c r="C92" s="524" t="s">
        <v>1550</v>
      </c>
      <c r="D92" s="523"/>
      <c r="E92" s="523"/>
      <c r="F92" s="522">
        <f t="shared" si="6"/>
        <v>1866981</v>
      </c>
      <c r="G92" s="522">
        <f t="shared" si="6"/>
        <v>1866981</v>
      </c>
      <c r="H92" s="522">
        <f>SUM(H93:H96)</f>
        <v>300000</v>
      </c>
      <c r="I92" s="522">
        <f>SUM(I93:I96)</f>
        <v>300000</v>
      </c>
      <c r="J92" s="522">
        <f>SUM(J93:J96)</f>
        <v>1566981</v>
      </c>
      <c r="K92" s="522">
        <f>SUM(K93:K96)</f>
        <v>1566981</v>
      </c>
      <c r="L92" s="150"/>
    </row>
    <row r="93" spans="1:12" ht="18">
      <c r="A93" s="523"/>
      <c r="B93" s="523"/>
      <c r="C93" s="524"/>
      <c r="D93" s="523" t="s">
        <v>1516</v>
      </c>
      <c r="E93" s="523"/>
      <c r="F93" s="522">
        <f t="shared" si="6"/>
        <v>300000</v>
      </c>
      <c r="G93" s="522">
        <f t="shared" si="6"/>
        <v>300000</v>
      </c>
      <c r="H93" s="522">
        <v>300000</v>
      </c>
      <c r="I93" s="522">
        <v>300000</v>
      </c>
      <c r="J93" s="522"/>
      <c r="K93" s="526"/>
      <c r="L93" s="150"/>
    </row>
    <row r="94" spans="1:12" ht="18">
      <c r="A94" s="523"/>
      <c r="B94" s="523"/>
      <c r="C94" s="524"/>
      <c r="D94" s="523" t="s">
        <v>1517</v>
      </c>
      <c r="E94" s="523"/>
      <c r="F94" s="522">
        <f t="shared" si="6"/>
        <v>0</v>
      </c>
      <c r="G94" s="522">
        <f t="shared" si="6"/>
        <v>0</v>
      </c>
      <c r="H94" s="522">
        <v>0</v>
      </c>
      <c r="I94" s="522">
        <v>0</v>
      </c>
      <c r="J94" s="522"/>
      <c r="K94" s="526"/>
      <c r="L94" s="150"/>
    </row>
    <row r="95" spans="1:12" ht="18">
      <c r="A95" s="523"/>
      <c r="B95" s="523"/>
      <c r="C95" s="524"/>
      <c r="D95" s="523" t="s">
        <v>1518</v>
      </c>
      <c r="E95" s="523"/>
      <c r="F95" s="522">
        <f t="shared" si="6"/>
        <v>1566981</v>
      </c>
      <c r="G95" s="522">
        <f t="shared" si="6"/>
        <v>1566981</v>
      </c>
      <c r="H95" s="522">
        <v>0</v>
      </c>
      <c r="I95" s="522">
        <v>0</v>
      </c>
      <c r="J95" s="522">
        <v>1566981</v>
      </c>
      <c r="K95" s="526">
        <v>1566981</v>
      </c>
      <c r="L95" s="150"/>
    </row>
    <row r="96" spans="1:12" ht="18">
      <c r="A96" s="523"/>
      <c r="B96" s="523"/>
      <c r="C96" s="524"/>
      <c r="D96" s="523" t="s">
        <v>1551</v>
      </c>
      <c r="E96" s="523"/>
      <c r="F96" s="522">
        <f t="shared" si="6"/>
        <v>0</v>
      </c>
      <c r="G96" s="522">
        <f t="shared" si="6"/>
        <v>0</v>
      </c>
      <c r="H96" s="522"/>
      <c r="I96" s="522"/>
      <c r="J96" s="522"/>
      <c r="K96" s="526"/>
      <c r="L96" s="150"/>
    </row>
    <row r="97" spans="1:12" ht="18">
      <c r="A97" s="523"/>
      <c r="B97" s="523"/>
      <c r="C97" s="524" t="s">
        <v>1552</v>
      </c>
      <c r="D97" s="523"/>
      <c r="E97" s="523"/>
      <c r="F97" s="522">
        <f t="shared" si="6"/>
        <v>0</v>
      </c>
      <c r="G97" s="522">
        <f t="shared" si="6"/>
        <v>0</v>
      </c>
      <c r="H97" s="522">
        <f>SUM(H98:H100)</f>
        <v>0</v>
      </c>
      <c r="I97" s="522">
        <f>SUM(I98:I100)</f>
        <v>0</v>
      </c>
      <c r="J97" s="522">
        <f>SUM(J98:J100)</f>
        <v>0</v>
      </c>
      <c r="K97" s="522">
        <f>SUM(K98:K100)</f>
        <v>0</v>
      </c>
      <c r="L97" s="150"/>
    </row>
    <row r="98" spans="1:12" ht="18">
      <c r="A98" s="523"/>
      <c r="B98" s="523"/>
      <c r="C98" s="524"/>
      <c r="D98" s="523" t="s">
        <v>1553</v>
      </c>
      <c r="E98" s="523"/>
      <c r="F98" s="522">
        <f t="shared" si="6"/>
        <v>0</v>
      </c>
      <c r="G98" s="522">
        <f t="shared" si="6"/>
        <v>0</v>
      </c>
      <c r="H98" s="522"/>
      <c r="I98" s="522"/>
      <c r="J98" s="522"/>
      <c r="K98" s="526"/>
      <c r="L98" s="150"/>
    </row>
    <row r="99" spans="1:12" ht="18">
      <c r="A99" s="523"/>
      <c r="B99" s="523"/>
      <c r="C99" s="524"/>
      <c r="D99" s="523" t="s">
        <v>1522</v>
      </c>
      <c r="E99" s="523"/>
      <c r="F99" s="522"/>
      <c r="G99" s="522"/>
      <c r="H99" s="522"/>
      <c r="I99" s="522"/>
      <c r="J99" s="522"/>
      <c r="K99" s="526"/>
      <c r="L99" s="150"/>
    </row>
    <row r="100" spans="1:12" ht="18">
      <c r="A100" s="523"/>
      <c r="B100" s="523"/>
      <c r="C100" s="524"/>
      <c r="D100" s="523" t="s">
        <v>1523</v>
      </c>
      <c r="E100" s="523"/>
      <c r="F100" s="522">
        <f t="shared" ref="F100:G102" si="7">H100+J100</f>
        <v>0</v>
      </c>
      <c r="G100" s="522">
        <f t="shared" si="7"/>
        <v>0</v>
      </c>
      <c r="H100" s="522">
        <v>0</v>
      </c>
      <c r="I100" s="522">
        <v>0</v>
      </c>
      <c r="J100" s="522"/>
      <c r="K100" s="526"/>
      <c r="L100" s="150"/>
    </row>
    <row r="101" spans="1:12" ht="18">
      <c r="A101" s="523"/>
      <c r="B101" s="523"/>
      <c r="C101" s="524" t="s">
        <v>1554</v>
      </c>
      <c r="D101" s="523"/>
      <c r="E101" s="523"/>
      <c r="F101" s="522">
        <f t="shared" si="7"/>
        <v>9255887</v>
      </c>
      <c r="G101" s="522">
        <f t="shared" si="7"/>
        <v>9255887</v>
      </c>
      <c r="H101" s="522">
        <f>SUM(H102:H105)</f>
        <v>78742</v>
      </c>
      <c r="I101" s="522">
        <f>SUM(I102:I105)</f>
        <v>78742</v>
      </c>
      <c r="J101" s="522">
        <f>SUM(J102:J105)</f>
        <v>9177145</v>
      </c>
      <c r="K101" s="522">
        <f>SUM(K102:K105)</f>
        <v>9177145</v>
      </c>
      <c r="L101" s="150"/>
    </row>
    <row r="102" spans="1:12" ht="18">
      <c r="A102" s="523"/>
      <c r="B102" s="523"/>
      <c r="C102" s="524"/>
      <c r="D102" s="523" t="s">
        <v>1525</v>
      </c>
      <c r="E102" s="523"/>
      <c r="F102" s="522">
        <f t="shared" si="7"/>
        <v>0</v>
      </c>
      <c r="G102" s="522">
        <f t="shared" si="7"/>
        <v>0</v>
      </c>
      <c r="H102" s="522">
        <v>0</v>
      </c>
      <c r="I102" s="522">
        <v>0</v>
      </c>
      <c r="J102" s="522">
        <v>0</v>
      </c>
      <c r="K102" s="526">
        <v>0</v>
      </c>
      <c r="L102" s="150"/>
    </row>
    <row r="103" spans="1:12" ht="18">
      <c r="A103" s="523"/>
      <c r="B103" s="523"/>
      <c r="C103" s="524"/>
      <c r="D103" s="523" t="s">
        <v>1526</v>
      </c>
      <c r="E103" s="523"/>
      <c r="F103" s="522"/>
      <c r="G103" s="522"/>
      <c r="H103" s="522"/>
      <c r="I103" s="522"/>
      <c r="J103" s="522"/>
      <c r="K103" s="526"/>
      <c r="L103" s="150"/>
    </row>
    <row r="104" spans="1:12" ht="18">
      <c r="A104" s="523"/>
      <c r="B104" s="523"/>
      <c r="C104" s="524"/>
      <c r="D104" s="523" t="s">
        <v>1527</v>
      </c>
      <c r="E104" s="523"/>
      <c r="F104" s="522">
        <f>H104+J104</f>
        <v>0</v>
      </c>
      <c r="G104" s="522">
        <f>I104+K104</f>
        <v>0</v>
      </c>
      <c r="H104" s="522"/>
      <c r="I104" s="522"/>
      <c r="J104" s="522"/>
      <c r="K104" s="526"/>
      <c r="L104" s="150"/>
    </row>
    <row r="105" spans="1:12" ht="18">
      <c r="A105" s="523"/>
      <c r="B105" s="523"/>
      <c r="C105" s="524"/>
      <c r="D105" s="523" t="s">
        <v>1528</v>
      </c>
      <c r="E105" s="523"/>
      <c r="F105" s="522">
        <f>H105+J105</f>
        <v>9255887</v>
      </c>
      <c r="G105" s="522">
        <f>I105+K105</f>
        <v>9255887</v>
      </c>
      <c r="H105" s="522">
        <v>78742</v>
      </c>
      <c r="I105" s="522">
        <v>78742</v>
      </c>
      <c r="J105" s="522">
        <v>9177145</v>
      </c>
      <c r="K105" s="526">
        <v>9177145</v>
      </c>
      <c r="L105" s="150"/>
    </row>
    <row r="106" spans="1:12" ht="19.5">
      <c r="A106" s="1099" t="s">
        <v>1484</v>
      </c>
      <c r="B106" s="1100"/>
      <c r="C106" s="1100"/>
      <c r="D106" s="1100"/>
      <c r="E106" s="1101"/>
      <c r="F106" s="1104" t="s">
        <v>1485</v>
      </c>
      <c r="G106" s="1105"/>
      <c r="H106" s="542" t="s">
        <v>1486</v>
      </c>
      <c r="I106" s="543" t="s">
        <v>1511</v>
      </c>
      <c r="J106" s="542" t="s">
        <v>1487</v>
      </c>
      <c r="K106" s="544" t="s">
        <v>1555</v>
      </c>
      <c r="L106" s="150"/>
    </row>
    <row r="107" spans="1:12" ht="19.5">
      <c r="A107" s="1102"/>
      <c r="B107" s="1102"/>
      <c r="C107" s="1102"/>
      <c r="D107" s="1102"/>
      <c r="E107" s="1103"/>
      <c r="F107" s="545" t="s">
        <v>1456</v>
      </c>
      <c r="G107" s="545" t="s">
        <v>1513</v>
      </c>
      <c r="H107" s="545" t="s">
        <v>1456</v>
      </c>
      <c r="I107" s="545" t="s">
        <v>1513</v>
      </c>
      <c r="J107" s="545" t="s">
        <v>1456</v>
      </c>
      <c r="K107" s="546" t="s">
        <v>1513</v>
      </c>
      <c r="L107" s="150"/>
    </row>
    <row r="108" spans="1:12" ht="18">
      <c r="A108" s="523"/>
      <c r="B108" s="523"/>
      <c r="C108" s="524" t="s">
        <v>1556</v>
      </c>
      <c r="D108" s="523"/>
      <c r="E108" s="523"/>
      <c r="F108" s="522">
        <f t="shared" ref="F108:G111" si="8">H108+J108</f>
        <v>0</v>
      </c>
      <c r="G108" s="522">
        <f t="shared" si="8"/>
        <v>0</v>
      </c>
      <c r="H108" s="522">
        <f>SUM(H109:H113)</f>
        <v>0</v>
      </c>
      <c r="I108" s="522">
        <f>SUM(I109:I113)</f>
        <v>0</v>
      </c>
      <c r="J108" s="522">
        <f>SUM(J109:J113)</f>
        <v>0</v>
      </c>
      <c r="K108" s="522">
        <f>SUM(K109:K113)</f>
        <v>0</v>
      </c>
      <c r="L108" s="150"/>
    </row>
    <row r="109" spans="1:12" ht="18">
      <c r="A109" s="523"/>
      <c r="B109" s="523"/>
      <c r="C109" s="524"/>
      <c r="D109" s="523" t="s">
        <v>1557</v>
      </c>
      <c r="E109" s="523"/>
      <c r="F109" s="522">
        <f t="shared" si="8"/>
        <v>0</v>
      </c>
      <c r="G109" s="522">
        <f t="shared" si="8"/>
        <v>0</v>
      </c>
      <c r="H109" s="522"/>
      <c r="I109" s="522"/>
      <c r="J109" s="522"/>
      <c r="K109" s="526"/>
      <c r="L109" s="150"/>
    </row>
    <row r="110" spans="1:12" ht="18">
      <c r="A110" s="523"/>
      <c r="B110" s="523"/>
      <c r="C110" s="524"/>
      <c r="D110" s="523" t="s">
        <v>1558</v>
      </c>
      <c r="E110" s="523"/>
      <c r="F110" s="522">
        <f t="shared" si="8"/>
        <v>0</v>
      </c>
      <c r="G110" s="522">
        <f t="shared" si="8"/>
        <v>0</v>
      </c>
      <c r="H110" s="522"/>
      <c r="I110" s="522"/>
      <c r="J110" s="522"/>
      <c r="K110" s="526"/>
      <c r="L110" s="150"/>
    </row>
    <row r="111" spans="1:12" ht="18">
      <c r="A111" s="523"/>
      <c r="B111" s="523"/>
      <c r="C111" s="524"/>
      <c r="D111" s="523" t="s">
        <v>1559</v>
      </c>
      <c r="E111" s="523"/>
      <c r="F111" s="522">
        <f t="shared" si="8"/>
        <v>0</v>
      </c>
      <c r="G111" s="522">
        <f t="shared" si="8"/>
        <v>0</v>
      </c>
      <c r="H111" s="522"/>
      <c r="I111" s="522"/>
      <c r="J111" s="522"/>
      <c r="K111" s="526"/>
      <c r="L111" s="150"/>
    </row>
    <row r="112" spans="1:12" ht="18">
      <c r="A112" s="523"/>
      <c r="B112" s="523"/>
      <c r="C112" s="524"/>
      <c r="D112" s="523" t="s">
        <v>1560</v>
      </c>
      <c r="E112" s="523"/>
      <c r="F112" s="522"/>
      <c r="G112" s="522"/>
      <c r="H112" s="522"/>
      <c r="I112" s="522"/>
      <c r="J112" s="522"/>
      <c r="K112" s="526"/>
      <c r="L112" s="150"/>
    </row>
    <row r="113" spans="1:12" ht="18">
      <c r="A113" s="523"/>
      <c r="B113" s="523"/>
      <c r="C113" s="524"/>
      <c r="D113" s="523" t="s">
        <v>1561</v>
      </c>
      <c r="E113" s="523"/>
      <c r="F113" s="522"/>
      <c r="G113" s="522"/>
      <c r="H113" s="522"/>
      <c r="I113" s="522"/>
      <c r="J113" s="522"/>
      <c r="K113" s="526"/>
      <c r="L113" s="150"/>
    </row>
    <row r="114" spans="1:12" ht="18">
      <c r="A114" s="523"/>
      <c r="B114" s="523"/>
      <c r="C114" s="523" t="s">
        <v>1535</v>
      </c>
      <c r="D114" s="523"/>
      <c r="E114" s="523"/>
      <c r="F114" s="522">
        <f t="shared" ref="F114:G118" si="9">H114+J114</f>
        <v>0</v>
      </c>
      <c r="G114" s="522">
        <f t="shared" si="9"/>
        <v>0</v>
      </c>
      <c r="H114" s="522">
        <f>SUM(H115:H116)</f>
        <v>0</v>
      </c>
      <c r="I114" s="522">
        <f>SUM(I115:I116)</f>
        <v>0</v>
      </c>
      <c r="J114" s="522">
        <f>SUM(J115:J116)</f>
        <v>0</v>
      </c>
      <c r="K114" s="522">
        <f>SUM(K115:K116)</f>
        <v>0</v>
      </c>
      <c r="L114" s="150"/>
    </row>
    <row r="115" spans="1:12" ht="18">
      <c r="A115" s="523"/>
      <c r="B115" s="523"/>
      <c r="C115" s="523"/>
      <c r="D115" s="523" t="s">
        <v>1562</v>
      </c>
      <c r="E115" s="523"/>
      <c r="F115" s="522">
        <f t="shared" si="9"/>
        <v>0</v>
      </c>
      <c r="G115" s="522">
        <f t="shared" si="9"/>
        <v>0</v>
      </c>
      <c r="H115" s="522"/>
      <c r="I115" s="522"/>
      <c r="J115" s="522"/>
      <c r="K115" s="526"/>
      <c r="L115" s="150"/>
    </row>
    <row r="116" spans="1:12" ht="18">
      <c r="A116" s="523"/>
      <c r="B116" s="523"/>
      <c r="C116" s="523"/>
      <c r="D116" s="523" t="s">
        <v>1537</v>
      </c>
      <c r="E116" s="523"/>
      <c r="F116" s="522">
        <f t="shared" si="9"/>
        <v>0</v>
      </c>
      <c r="G116" s="522">
        <f t="shared" si="9"/>
        <v>0</v>
      </c>
      <c r="H116" s="522">
        <v>0</v>
      </c>
      <c r="I116" s="522">
        <v>0</v>
      </c>
      <c r="J116" s="522"/>
      <c r="K116" s="526"/>
      <c r="L116" s="150"/>
    </row>
    <row r="117" spans="1:12" ht="18">
      <c r="A117" s="523"/>
      <c r="B117" s="523"/>
      <c r="C117" s="523" t="s">
        <v>1563</v>
      </c>
      <c r="D117" s="523"/>
      <c r="E117" s="523"/>
      <c r="F117" s="522">
        <f t="shared" si="9"/>
        <v>0</v>
      </c>
      <c r="G117" s="522">
        <f t="shared" si="9"/>
        <v>0</v>
      </c>
      <c r="H117" s="522">
        <v>0</v>
      </c>
      <c r="I117" s="522">
        <v>0</v>
      </c>
      <c r="J117" s="522"/>
      <c r="K117" s="526"/>
      <c r="L117" s="150"/>
    </row>
    <row r="118" spans="1:12" ht="18">
      <c r="A118" s="523"/>
      <c r="B118" s="528" t="s">
        <v>1564</v>
      </c>
      <c r="C118" s="523"/>
      <c r="D118" s="523"/>
      <c r="E118" s="523"/>
      <c r="F118" s="522">
        <f t="shared" si="9"/>
        <v>32797955</v>
      </c>
      <c r="G118" s="522">
        <f t="shared" si="9"/>
        <v>32797955</v>
      </c>
      <c r="H118" s="522">
        <f>H56+H91</f>
        <v>22053829</v>
      </c>
      <c r="I118" s="522">
        <f>I56+I91</f>
        <v>22053829</v>
      </c>
      <c r="J118" s="522">
        <f>J56+J91</f>
        <v>10744126</v>
      </c>
      <c r="K118" s="522">
        <f>K56+K91</f>
        <v>10744126</v>
      </c>
      <c r="L118" s="150"/>
    </row>
    <row r="119" spans="1:12" ht="18">
      <c r="A119" s="523"/>
      <c r="B119" s="523" t="s">
        <v>1565</v>
      </c>
      <c r="C119" s="523"/>
      <c r="D119" s="523"/>
      <c r="E119" s="523"/>
      <c r="F119" s="522"/>
      <c r="G119" s="522"/>
      <c r="H119" s="529"/>
      <c r="I119" s="530"/>
      <c r="J119" s="530"/>
      <c r="K119" s="531"/>
      <c r="L119" s="150"/>
    </row>
    <row r="120" spans="1:12" ht="18">
      <c r="A120" s="523"/>
      <c r="B120" s="523" t="s">
        <v>1566</v>
      </c>
      <c r="C120" s="523"/>
      <c r="D120" s="523"/>
      <c r="E120" s="523"/>
      <c r="F120" s="522">
        <f>H120+J120</f>
        <v>0</v>
      </c>
      <c r="G120" s="522">
        <f>I120+K120</f>
        <v>0</v>
      </c>
      <c r="H120" s="532">
        <v>0</v>
      </c>
      <c r="I120" s="533">
        <v>0</v>
      </c>
      <c r="J120" s="533"/>
      <c r="K120" s="534"/>
      <c r="L120" s="150"/>
    </row>
    <row r="121" spans="1:12" ht="18">
      <c r="A121" s="523"/>
      <c r="B121" s="523" t="s">
        <v>1567</v>
      </c>
      <c r="C121" s="523"/>
      <c r="D121" s="523"/>
      <c r="E121" s="523"/>
      <c r="F121" s="522"/>
      <c r="G121" s="522"/>
      <c r="H121" s="532"/>
      <c r="I121" s="533"/>
      <c r="J121" s="533"/>
      <c r="K121" s="534"/>
      <c r="L121" s="150"/>
    </row>
    <row r="122" spans="1:12" ht="18">
      <c r="A122" s="523"/>
      <c r="B122" s="523" t="s">
        <v>1568</v>
      </c>
      <c r="C122" s="523"/>
      <c r="D122" s="523"/>
      <c r="E122" s="523"/>
      <c r="F122" s="522">
        <f>H122+J122</f>
        <v>0</v>
      </c>
      <c r="G122" s="522">
        <f>I122+K122</f>
        <v>0</v>
      </c>
      <c r="H122" s="532">
        <v>0</v>
      </c>
      <c r="I122" s="533">
        <v>0</v>
      </c>
      <c r="J122" s="533"/>
      <c r="K122" s="534"/>
      <c r="L122" s="150"/>
    </row>
    <row r="123" spans="1:12" ht="18">
      <c r="A123" s="548"/>
      <c r="B123" s="523" t="s">
        <v>1563</v>
      </c>
      <c r="C123" s="548"/>
      <c r="D123" s="548"/>
      <c r="E123" s="548"/>
      <c r="F123" s="522"/>
      <c r="G123" s="522"/>
      <c r="H123" s="532"/>
      <c r="I123" s="533"/>
      <c r="J123" s="533"/>
      <c r="K123" s="534"/>
      <c r="L123" s="150"/>
    </row>
    <row r="124" spans="1:12" ht="18">
      <c r="A124" s="523"/>
      <c r="B124" s="523" t="s">
        <v>1569</v>
      </c>
      <c r="C124" s="523"/>
      <c r="D124" s="523"/>
      <c r="E124" s="523"/>
      <c r="F124" s="522"/>
      <c r="G124" s="522"/>
      <c r="H124" s="532"/>
      <c r="I124" s="533"/>
      <c r="J124" s="533"/>
      <c r="K124" s="534"/>
      <c r="L124" s="150"/>
    </row>
    <row r="125" spans="1:12" ht="18">
      <c r="A125" s="523" t="s">
        <v>1570</v>
      </c>
      <c r="B125" s="523"/>
      <c r="C125" s="523"/>
      <c r="D125" s="523"/>
      <c r="E125" s="523"/>
      <c r="F125" s="522"/>
      <c r="G125" s="522"/>
      <c r="H125" s="532"/>
      <c r="I125" s="533"/>
      <c r="J125" s="533"/>
      <c r="K125" s="534"/>
      <c r="L125" s="150"/>
    </row>
    <row r="126" spans="1:12" ht="18">
      <c r="A126" s="523"/>
      <c r="B126" s="523" t="s">
        <v>1571</v>
      </c>
      <c r="C126" s="523"/>
      <c r="D126" s="523"/>
      <c r="E126" s="523"/>
      <c r="F126" s="522"/>
      <c r="G126" s="522"/>
      <c r="H126" s="532"/>
      <c r="I126" s="533"/>
      <c r="J126" s="533"/>
      <c r="K126" s="534"/>
      <c r="L126" s="150"/>
    </row>
    <row r="127" spans="1:12" ht="18">
      <c r="A127" s="528" t="s">
        <v>1572</v>
      </c>
      <c r="B127" s="523"/>
      <c r="C127" s="523"/>
      <c r="D127" s="523"/>
      <c r="E127" s="549"/>
      <c r="F127" s="522">
        <f>F118+F119+F120+F121+F122+F123+F124+F125</f>
        <v>32797955</v>
      </c>
      <c r="G127" s="522">
        <f>G118+G119+G120+G121+G122+G123+G124+G125</f>
        <v>32797955</v>
      </c>
      <c r="H127" s="532"/>
      <c r="I127" s="533"/>
      <c r="J127" s="533"/>
      <c r="K127" s="534"/>
      <c r="L127" s="150"/>
    </row>
    <row r="128" spans="1:12" ht="18">
      <c r="A128" s="523" t="s">
        <v>1573</v>
      </c>
      <c r="B128" s="523"/>
      <c r="C128" s="523"/>
      <c r="D128" s="523"/>
      <c r="E128" s="550"/>
      <c r="F128" s="522">
        <f>F53-F127</f>
        <v>155770765</v>
      </c>
      <c r="G128" s="522"/>
      <c r="H128" s="532"/>
      <c r="I128" s="533"/>
      <c r="J128" s="533"/>
      <c r="K128" s="534"/>
      <c r="L128" s="150"/>
    </row>
    <row r="129" spans="1:12" ht="18">
      <c r="A129" s="523" t="s">
        <v>1574</v>
      </c>
      <c r="B129" s="523"/>
      <c r="C129" s="523"/>
      <c r="D129" s="523"/>
      <c r="E129" s="523"/>
      <c r="F129" s="522">
        <f>F127+F128</f>
        <v>188568720</v>
      </c>
      <c r="G129" s="522"/>
      <c r="H129" s="532"/>
      <c r="I129" s="533"/>
      <c r="J129" s="533"/>
      <c r="K129" s="534"/>
      <c r="L129" s="150"/>
    </row>
    <row r="130" spans="1:12" ht="18">
      <c r="A130" s="523" t="s">
        <v>1575</v>
      </c>
      <c r="B130" s="523"/>
      <c r="C130" s="523"/>
      <c r="D130" s="523"/>
      <c r="E130" s="523"/>
      <c r="F130" s="538">
        <v>3174694</v>
      </c>
      <c r="G130" s="522"/>
      <c r="H130" s="551"/>
      <c r="I130" s="533"/>
      <c r="J130" s="533"/>
      <c r="K130" s="534"/>
      <c r="L130" s="150"/>
    </row>
    <row r="131" spans="1:12" ht="18">
      <c r="A131" s="528" t="s">
        <v>1576</v>
      </c>
      <c r="B131" s="523"/>
      <c r="C131" s="523"/>
      <c r="D131" s="523"/>
      <c r="E131" s="523"/>
      <c r="F131" s="538">
        <f>F128+F130</f>
        <v>158945459</v>
      </c>
      <c r="G131" s="522"/>
      <c r="H131" s="552"/>
      <c r="I131" s="540"/>
      <c r="J131" s="540"/>
      <c r="K131" s="541"/>
      <c r="L131" s="150"/>
    </row>
    <row r="132" spans="1:12" ht="18">
      <c r="A132" s="553" t="s">
        <v>1577</v>
      </c>
      <c r="B132" s="525"/>
      <c r="C132" s="525"/>
      <c r="D132" s="525"/>
      <c r="E132" s="525" t="s">
        <v>1578</v>
      </c>
      <c r="F132" s="1094" t="s">
        <v>1579</v>
      </c>
      <c r="G132" s="1095"/>
      <c r="H132" s="554" t="s">
        <v>1580</v>
      </c>
      <c r="I132" s="554"/>
      <c r="J132" s="1096" t="s">
        <v>1581</v>
      </c>
      <c r="K132" s="1096"/>
      <c r="L132" s="150"/>
    </row>
    <row r="133" spans="1:12" ht="18">
      <c r="A133" s="525"/>
      <c r="B133" s="525"/>
      <c r="C133" s="525"/>
      <c r="D133" s="525"/>
      <c r="E133" s="525"/>
      <c r="F133" s="1097" t="s">
        <v>1582</v>
      </c>
      <c r="G133" s="1098"/>
      <c r="H133" s="554"/>
      <c r="I133" s="554"/>
      <c r="J133" s="554"/>
      <c r="K133" s="554"/>
      <c r="L133" s="150"/>
    </row>
    <row r="134" spans="1:12" ht="18">
      <c r="A134" s="525" t="s">
        <v>1583</v>
      </c>
      <c r="B134" s="555"/>
      <c r="C134" s="555"/>
      <c r="D134" s="555"/>
      <c r="E134" s="555"/>
      <c r="F134" s="556"/>
      <c r="G134" s="556"/>
      <c r="H134" s="556"/>
      <c r="I134" s="556"/>
      <c r="J134" s="556"/>
      <c r="K134" s="556"/>
      <c r="L134" s="150"/>
    </row>
    <row r="135" spans="1:12" ht="18">
      <c r="A135" s="525" t="s">
        <v>1584</v>
      </c>
      <c r="B135" s="555"/>
      <c r="C135" s="555"/>
      <c r="D135" s="555"/>
      <c r="E135" s="555"/>
      <c r="F135" s="556"/>
      <c r="G135" s="556"/>
      <c r="H135" s="556"/>
      <c r="I135" s="556"/>
      <c r="J135" s="556"/>
      <c r="K135" s="556"/>
      <c r="L135" s="150"/>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E1" workbookViewId="0">
      <selection activeCell="L2" sqref="L2"/>
    </sheetView>
  </sheetViews>
  <sheetFormatPr defaultRowHeight="17"/>
  <cols>
    <col min="6" max="6" width="12.26953125" bestFit="1" customWidth="1"/>
    <col min="7" max="7" width="59.54296875" bestFit="1" customWidth="1"/>
    <col min="8" max="8" width="11.1796875" bestFit="1" customWidth="1"/>
    <col min="9" max="9" width="14.54296875" bestFit="1" customWidth="1"/>
    <col min="10" max="10" width="11.7265625" bestFit="1" customWidth="1"/>
    <col min="11" max="11" width="20" bestFit="1" customWidth="1"/>
    <col min="12" max="12" width="8.7265625" style="832"/>
  </cols>
  <sheetData>
    <row r="1" spans="1:12" ht="19.5">
      <c r="A1" s="1106" t="s">
        <v>1440</v>
      </c>
      <c r="B1" s="1106"/>
      <c r="C1" s="1106"/>
      <c r="D1" s="1106"/>
      <c r="E1" s="504"/>
      <c r="F1" s="505"/>
      <c r="G1" s="505"/>
      <c r="H1" s="505"/>
      <c r="I1" s="505"/>
      <c r="J1" s="506" t="s">
        <v>2004</v>
      </c>
      <c r="K1" s="507" t="s">
        <v>2005</v>
      </c>
      <c r="L1" s="430"/>
    </row>
    <row r="2" spans="1:12" ht="19.5">
      <c r="A2" s="1107" t="s">
        <v>2006</v>
      </c>
      <c r="B2" s="1107"/>
      <c r="C2" s="1107"/>
      <c r="D2" s="1107"/>
      <c r="E2" s="508" t="s">
        <v>2007</v>
      </c>
      <c r="F2" s="509"/>
      <c r="G2" s="509"/>
      <c r="H2" s="509"/>
      <c r="I2" s="509"/>
      <c r="J2" s="506" t="s">
        <v>2008</v>
      </c>
      <c r="K2" s="510" t="s">
        <v>1445</v>
      </c>
      <c r="L2" s="465" t="s">
        <v>13</v>
      </c>
    </row>
    <row r="3" spans="1:12" ht="33.5">
      <c r="A3" s="1108" t="s">
        <v>1446</v>
      </c>
      <c r="B3" s="1109"/>
      <c r="C3" s="1109"/>
      <c r="D3" s="1109"/>
      <c r="E3" s="1109"/>
      <c r="F3" s="1109"/>
      <c r="G3" s="1109"/>
      <c r="H3" s="1109"/>
      <c r="I3" s="1109"/>
      <c r="J3" s="1109"/>
      <c r="K3" s="1109"/>
      <c r="L3" s="435"/>
    </row>
    <row r="4" spans="1:12" ht="19.5">
      <c r="A4" s="511"/>
      <c r="B4" s="511"/>
      <c r="C4" s="511"/>
      <c r="D4" s="511"/>
      <c r="E4" s="512" t="s">
        <v>2009</v>
      </c>
      <c r="F4" s="513"/>
      <c r="G4" s="514" t="s">
        <v>2010</v>
      </c>
      <c r="H4" s="505"/>
      <c r="I4" s="513"/>
      <c r="J4" s="513"/>
      <c r="K4" s="515" t="s">
        <v>2011</v>
      </c>
      <c r="L4" s="454"/>
    </row>
    <row r="5" spans="1:12" ht="19.5">
      <c r="A5" s="1099" t="s">
        <v>2012</v>
      </c>
      <c r="B5" s="1100"/>
      <c r="C5" s="1100"/>
      <c r="D5" s="1100"/>
      <c r="E5" s="1101"/>
      <c r="F5" s="1110" t="s">
        <v>2013</v>
      </c>
      <c r="G5" s="1111"/>
      <c r="H5" s="516" t="s">
        <v>2014</v>
      </c>
      <c r="I5" s="517" t="s">
        <v>1453</v>
      </c>
      <c r="J5" s="516" t="s">
        <v>2015</v>
      </c>
      <c r="K5" s="518" t="s">
        <v>1455</v>
      </c>
      <c r="L5" s="437"/>
    </row>
    <row r="6" spans="1:12" ht="19.5">
      <c r="A6" s="1102"/>
      <c r="B6" s="1102"/>
      <c r="C6" s="1102"/>
      <c r="D6" s="1102"/>
      <c r="E6" s="1103"/>
      <c r="F6" s="506" t="s">
        <v>2016</v>
      </c>
      <c r="G6" s="506" t="s">
        <v>2017</v>
      </c>
      <c r="H6" s="506" t="s">
        <v>2018</v>
      </c>
      <c r="I6" s="506" t="s">
        <v>2017</v>
      </c>
      <c r="J6" s="506" t="s">
        <v>2016</v>
      </c>
      <c r="K6" s="519" t="s">
        <v>2019</v>
      </c>
      <c r="L6" s="437"/>
    </row>
    <row r="7" spans="1:12" ht="18">
      <c r="A7" s="520"/>
      <c r="B7" s="521" t="s">
        <v>2020</v>
      </c>
      <c r="C7" s="520"/>
      <c r="D7" s="520"/>
      <c r="E7" s="520"/>
      <c r="F7" s="522">
        <f t="shared" ref="F7:G13" si="0">H7+J7</f>
        <v>16561130</v>
      </c>
      <c r="G7" s="522">
        <f t="shared" si="0"/>
        <v>45608850</v>
      </c>
      <c r="H7" s="522">
        <f>H8+H18+H19+H20+H21+H22+H25+H31+H34+H35+H36</f>
        <v>14627206</v>
      </c>
      <c r="I7" s="522">
        <f>I8+I18+I19+I20+I21+I22+I25+I31+I34+I35+I36</f>
        <v>43174926</v>
      </c>
      <c r="J7" s="522">
        <f>J8+J18+J19+J20+J21+J22+J25+J31+J34+J35+J36</f>
        <v>1933924</v>
      </c>
      <c r="K7" s="522">
        <f>K8+K18+K19+K20+K21+K22+K25+K31+K34+K35+K36</f>
        <v>2433924</v>
      </c>
      <c r="L7" s="437"/>
    </row>
    <row r="8" spans="1:12" ht="18">
      <c r="A8" s="523"/>
      <c r="B8" s="523"/>
      <c r="C8" s="524" t="s">
        <v>2021</v>
      </c>
      <c r="D8" s="523"/>
      <c r="E8" s="523"/>
      <c r="F8" s="522">
        <f t="shared" si="0"/>
        <v>9279252</v>
      </c>
      <c r="G8" s="522">
        <f t="shared" si="0"/>
        <v>35095407</v>
      </c>
      <c r="H8" s="522">
        <f>H9+H10+H11+H12+H13+H16+H17</f>
        <v>9279252</v>
      </c>
      <c r="I8" s="522">
        <f>I9+I10+I11+I12+I13+I16+I17</f>
        <v>35095407</v>
      </c>
      <c r="J8" s="522">
        <f>J9+J10+J11+J12+J13+J16+J17</f>
        <v>0</v>
      </c>
      <c r="K8" s="522">
        <f>K9+K10+K11+K12+K13+K16+K17</f>
        <v>0</v>
      </c>
      <c r="L8" s="437"/>
    </row>
    <row r="9" spans="1:12" ht="18">
      <c r="A9" s="523"/>
      <c r="B9" s="523"/>
      <c r="C9" s="524"/>
      <c r="D9" s="523" t="s">
        <v>2022</v>
      </c>
      <c r="E9" s="525"/>
      <c r="F9" s="522">
        <f t="shared" si="0"/>
        <v>20363</v>
      </c>
      <c r="G9" s="522">
        <f t="shared" si="0"/>
        <v>21001</v>
      </c>
      <c r="H9" s="522">
        <v>20363</v>
      </c>
      <c r="I9" s="522">
        <v>21001</v>
      </c>
      <c r="J9" s="522"/>
      <c r="K9" s="526"/>
      <c r="L9" s="437"/>
    </row>
    <row r="10" spans="1:12" ht="18">
      <c r="A10" s="523"/>
      <c r="B10" s="523"/>
      <c r="C10" s="524"/>
      <c r="D10" s="523" t="s">
        <v>2023</v>
      </c>
      <c r="E10" s="523"/>
      <c r="F10" s="522">
        <f t="shared" si="0"/>
        <v>131053</v>
      </c>
      <c r="G10" s="522">
        <f t="shared" si="0"/>
        <v>191322</v>
      </c>
      <c r="H10" s="522">
        <v>131053</v>
      </c>
      <c r="I10" s="522">
        <v>191322</v>
      </c>
      <c r="J10" s="522"/>
      <c r="K10" s="526"/>
      <c r="L10" s="437"/>
    </row>
    <row r="11" spans="1:12" ht="18">
      <c r="A11" s="523"/>
      <c r="B11" s="523"/>
      <c r="C11" s="524"/>
      <c r="D11" s="523" t="s">
        <v>2024</v>
      </c>
      <c r="E11" s="523"/>
      <c r="F11" s="522">
        <f t="shared" si="0"/>
        <v>35496</v>
      </c>
      <c r="G11" s="522">
        <f t="shared" si="0"/>
        <v>38269</v>
      </c>
      <c r="H11" s="522">
        <v>35496</v>
      </c>
      <c r="I11" s="522">
        <v>38269</v>
      </c>
      <c r="J11" s="522"/>
      <c r="K11" s="526"/>
      <c r="L11" s="454"/>
    </row>
    <row r="12" spans="1:12" ht="18">
      <c r="A12" s="523"/>
      <c r="B12" s="523"/>
      <c r="C12" s="524"/>
      <c r="D12" s="523" t="s">
        <v>2025</v>
      </c>
      <c r="E12" s="523"/>
      <c r="F12" s="522">
        <f t="shared" si="0"/>
        <v>202</v>
      </c>
      <c r="G12" s="522">
        <f t="shared" si="0"/>
        <v>230907</v>
      </c>
      <c r="H12" s="522">
        <v>202</v>
      </c>
      <c r="I12" s="522">
        <v>230907</v>
      </c>
      <c r="J12" s="522"/>
      <c r="K12" s="526"/>
      <c r="L12" s="454"/>
    </row>
    <row r="13" spans="1:12" ht="18">
      <c r="A13" s="523"/>
      <c r="B13" s="523"/>
      <c r="C13" s="524"/>
      <c r="D13" s="523" t="s">
        <v>2026</v>
      </c>
      <c r="E13" s="523"/>
      <c r="F13" s="522">
        <f t="shared" si="0"/>
        <v>66838</v>
      </c>
      <c r="G13" s="522">
        <f t="shared" si="0"/>
        <v>125033</v>
      </c>
      <c r="H13" s="522">
        <f>SUM(H14:H15)</f>
        <v>66838</v>
      </c>
      <c r="I13" s="522">
        <f>SUM(I14:I15)</f>
        <v>125033</v>
      </c>
      <c r="J13" s="522">
        <f>SUM(J14:J15)</f>
        <v>0</v>
      </c>
      <c r="K13" s="522">
        <f>SUM(K14:K15)</f>
        <v>0</v>
      </c>
      <c r="L13" s="454"/>
    </row>
    <row r="14" spans="1:12" ht="18">
      <c r="A14" s="523"/>
      <c r="B14" s="523"/>
      <c r="C14" s="524"/>
      <c r="D14" s="523"/>
      <c r="E14" s="523" t="s">
        <v>2027</v>
      </c>
      <c r="F14" s="522"/>
      <c r="G14" s="522"/>
      <c r="H14" s="522"/>
      <c r="I14" s="522"/>
      <c r="J14" s="522"/>
      <c r="K14" s="526"/>
      <c r="L14" s="454"/>
    </row>
    <row r="15" spans="1:12" ht="18">
      <c r="A15" s="523"/>
      <c r="B15" s="523"/>
      <c r="C15" s="524"/>
      <c r="D15" s="523"/>
      <c r="E15" s="523" t="s">
        <v>2028</v>
      </c>
      <c r="F15" s="522">
        <f>H15+J15</f>
        <v>66838</v>
      </c>
      <c r="G15" s="522">
        <f>I15+K15</f>
        <v>125033</v>
      </c>
      <c r="H15" s="522">
        <v>66838</v>
      </c>
      <c r="I15" s="522">
        <v>125033</v>
      </c>
      <c r="J15" s="522"/>
      <c r="K15" s="526"/>
      <c r="L15" s="454"/>
    </row>
    <row r="16" spans="1:12" ht="18">
      <c r="A16" s="523"/>
      <c r="B16" s="523"/>
      <c r="C16" s="524"/>
      <c r="D16" s="523" t="s">
        <v>2029</v>
      </c>
      <c r="E16" s="523"/>
      <c r="F16" s="522">
        <f>H16+J16</f>
        <v>9025300</v>
      </c>
      <c r="G16" s="522">
        <f>I16+K16</f>
        <v>34488875</v>
      </c>
      <c r="H16" s="522">
        <v>9025300</v>
      </c>
      <c r="I16" s="522">
        <v>34488875</v>
      </c>
      <c r="J16" s="522"/>
      <c r="K16" s="526"/>
      <c r="L16" s="454"/>
    </row>
    <row r="17" spans="1:11" ht="18">
      <c r="A17" s="523"/>
      <c r="B17" s="523"/>
      <c r="C17" s="524"/>
      <c r="D17" s="523" t="s">
        <v>2030</v>
      </c>
      <c r="E17" s="523"/>
      <c r="F17" s="522"/>
      <c r="G17" s="522"/>
      <c r="H17" s="522"/>
      <c r="I17" s="522"/>
      <c r="J17" s="522"/>
      <c r="K17" s="526"/>
    </row>
    <row r="18" spans="1:11" ht="18">
      <c r="A18" s="523"/>
      <c r="B18" s="523"/>
      <c r="C18" s="527" t="s">
        <v>2031</v>
      </c>
      <c r="D18" s="523"/>
      <c r="E18" s="523"/>
      <c r="F18" s="522"/>
      <c r="G18" s="522"/>
      <c r="H18" s="522"/>
      <c r="I18" s="522"/>
      <c r="J18" s="522"/>
      <c r="K18" s="526"/>
    </row>
    <row r="19" spans="1:11" ht="18">
      <c r="A19" s="523"/>
      <c r="B19" s="523"/>
      <c r="C19" s="527" t="s">
        <v>1474</v>
      </c>
      <c r="D19" s="523"/>
      <c r="E19" s="523"/>
      <c r="F19" s="522">
        <f>H19+J19</f>
        <v>3000</v>
      </c>
      <c r="G19" s="522">
        <f>I19+K19</f>
        <v>3000</v>
      </c>
      <c r="H19" s="522">
        <v>3000</v>
      </c>
      <c r="I19" s="522">
        <v>3000</v>
      </c>
      <c r="J19" s="522"/>
      <c r="K19" s="526"/>
    </row>
    <row r="20" spans="1:11" ht="18">
      <c r="A20" s="523"/>
      <c r="B20" s="523"/>
      <c r="C20" s="527" t="s">
        <v>2032</v>
      </c>
      <c r="D20" s="523"/>
      <c r="E20" s="523"/>
      <c r="F20" s="522">
        <f>H20+J20</f>
        <v>1092097</v>
      </c>
      <c r="G20" s="522">
        <f>I20+K20</f>
        <v>1798521</v>
      </c>
      <c r="H20" s="522">
        <v>1092097</v>
      </c>
      <c r="I20" s="522">
        <v>1798521</v>
      </c>
      <c r="J20" s="522"/>
      <c r="K20" s="526"/>
    </row>
    <row r="21" spans="1:11" ht="18">
      <c r="A21" s="523"/>
      <c r="B21" s="523"/>
      <c r="C21" s="527" t="s">
        <v>2033</v>
      </c>
      <c r="D21" s="523"/>
      <c r="E21" s="523"/>
      <c r="F21" s="522"/>
      <c r="G21" s="522"/>
      <c r="H21" s="522"/>
      <c r="I21" s="522"/>
      <c r="J21" s="522"/>
      <c r="K21" s="526"/>
    </row>
    <row r="22" spans="1:11" ht="18">
      <c r="A22" s="523"/>
      <c r="B22" s="523"/>
      <c r="C22" s="527" t="s">
        <v>1477</v>
      </c>
      <c r="D22" s="523"/>
      <c r="E22" s="523"/>
      <c r="F22" s="522">
        <f t="shared" ref="F22:G24" si="1">H22+J22</f>
        <v>1439347</v>
      </c>
      <c r="G22" s="522">
        <f t="shared" si="1"/>
        <v>3326168</v>
      </c>
      <c r="H22" s="522">
        <f>SUM(H23:H24)</f>
        <v>1439347</v>
      </c>
      <c r="I22" s="522">
        <f>SUM(I23:I24)</f>
        <v>3326168</v>
      </c>
      <c r="J22" s="522">
        <f>SUM(J23:J24)</f>
        <v>0</v>
      </c>
      <c r="K22" s="522">
        <f>SUM(K23:K24)</f>
        <v>0</v>
      </c>
    </row>
    <row r="23" spans="1:11" ht="18">
      <c r="A23" s="523"/>
      <c r="B23" s="523"/>
      <c r="C23" s="525"/>
      <c r="D23" s="527" t="s">
        <v>2034</v>
      </c>
      <c r="E23" s="523"/>
      <c r="F23" s="522">
        <f t="shared" si="1"/>
        <v>1405882</v>
      </c>
      <c r="G23" s="522">
        <f t="shared" si="1"/>
        <v>3273300</v>
      </c>
      <c r="H23" s="522">
        <v>1405882</v>
      </c>
      <c r="I23" s="522">
        <v>3273300</v>
      </c>
      <c r="J23" s="522"/>
      <c r="K23" s="526"/>
    </row>
    <row r="24" spans="1:11" ht="18">
      <c r="A24" s="523"/>
      <c r="B24" s="523"/>
      <c r="C24" s="523"/>
      <c r="D24" s="523" t="s">
        <v>2035</v>
      </c>
      <c r="E24" s="523"/>
      <c r="F24" s="522">
        <f t="shared" si="1"/>
        <v>33465</v>
      </c>
      <c r="G24" s="522">
        <f t="shared" si="1"/>
        <v>52868</v>
      </c>
      <c r="H24" s="522">
        <v>33465</v>
      </c>
      <c r="I24" s="522">
        <v>52868</v>
      </c>
      <c r="J24" s="522"/>
      <c r="K24" s="526"/>
    </row>
    <row r="25" spans="1:11" ht="18">
      <c r="A25" s="523"/>
      <c r="B25" s="523"/>
      <c r="C25" s="523" t="s">
        <v>2036</v>
      </c>
      <c r="D25" s="523"/>
      <c r="E25" s="523"/>
      <c r="F25" s="522"/>
      <c r="G25" s="522"/>
      <c r="H25" s="522"/>
      <c r="I25" s="522"/>
      <c r="J25" s="522"/>
      <c r="K25" s="526"/>
    </row>
    <row r="26" spans="1:11" ht="18">
      <c r="A26" s="523"/>
      <c r="B26" s="523"/>
      <c r="C26" s="523"/>
      <c r="D26" s="523" t="s">
        <v>2037</v>
      </c>
      <c r="E26" s="523"/>
      <c r="F26" s="522"/>
      <c r="G26" s="522"/>
      <c r="H26" s="522"/>
      <c r="I26" s="522"/>
      <c r="J26" s="522"/>
      <c r="K26" s="526"/>
    </row>
    <row r="27" spans="1:11" ht="18">
      <c r="A27" s="523"/>
      <c r="B27" s="523"/>
      <c r="C27" s="523"/>
      <c r="D27" s="523" t="s">
        <v>2038</v>
      </c>
      <c r="E27" s="523"/>
      <c r="F27" s="522"/>
      <c r="G27" s="522"/>
      <c r="H27" s="522"/>
      <c r="I27" s="522"/>
      <c r="J27" s="522"/>
      <c r="K27" s="526"/>
    </row>
    <row r="28" spans="1:11" ht="18">
      <c r="A28" s="523"/>
      <c r="B28" s="523"/>
      <c r="C28" s="523"/>
      <c r="D28" s="523" t="s">
        <v>2039</v>
      </c>
      <c r="E28" s="523"/>
      <c r="F28" s="522"/>
      <c r="G28" s="522"/>
      <c r="H28" s="522"/>
      <c r="I28" s="522"/>
      <c r="J28" s="522"/>
      <c r="K28" s="526"/>
    </row>
    <row r="29" spans="1:11" ht="19.5">
      <c r="A29" s="1099" t="s">
        <v>2040</v>
      </c>
      <c r="B29" s="1100"/>
      <c r="C29" s="1100"/>
      <c r="D29" s="1100"/>
      <c r="E29" s="1101"/>
      <c r="F29" s="1110" t="s">
        <v>2013</v>
      </c>
      <c r="G29" s="1111"/>
      <c r="H29" s="516" t="s">
        <v>2014</v>
      </c>
      <c r="I29" s="517" t="s">
        <v>1453</v>
      </c>
      <c r="J29" s="516" t="s">
        <v>2015</v>
      </c>
      <c r="K29" s="518" t="s">
        <v>1455</v>
      </c>
    </row>
    <row r="30" spans="1:11" ht="19.5">
      <c r="A30" s="1102"/>
      <c r="B30" s="1102"/>
      <c r="C30" s="1102"/>
      <c r="D30" s="1102"/>
      <c r="E30" s="1103"/>
      <c r="F30" s="506" t="s">
        <v>2018</v>
      </c>
      <c r="G30" s="506" t="s">
        <v>2017</v>
      </c>
      <c r="H30" s="506" t="s">
        <v>2018</v>
      </c>
      <c r="I30" s="506" t="s">
        <v>2017</v>
      </c>
      <c r="J30" s="506" t="s">
        <v>2018</v>
      </c>
      <c r="K30" s="519" t="s">
        <v>2017</v>
      </c>
    </row>
    <row r="31" spans="1:11" ht="18">
      <c r="A31" s="523"/>
      <c r="B31" s="523"/>
      <c r="C31" s="523" t="s">
        <v>2041</v>
      </c>
      <c r="D31" s="523"/>
      <c r="E31" s="523"/>
      <c r="F31" s="522">
        <f>H31+J31</f>
        <v>4613053</v>
      </c>
      <c r="G31" s="522">
        <f>I31+K31</f>
        <v>5133023</v>
      </c>
      <c r="H31" s="522">
        <f>SUM(H32:H33)</f>
        <v>2696049</v>
      </c>
      <c r="I31" s="522">
        <f>SUM(I32:I33)</f>
        <v>2716019</v>
      </c>
      <c r="J31" s="522">
        <f>SUM(J32:J33)</f>
        <v>1917004</v>
      </c>
      <c r="K31" s="522">
        <f>SUM(K32:K33)</f>
        <v>2417004</v>
      </c>
    </row>
    <row r="32" spans="1:11" ht="18">
      <c r="A32" s="523"/>
      <c r="B32" s="523"/>
      <c r="C32" s="523"/>
      <c r="D32" s="523" t="s">
        <v>2042</v>
      </c>
      <c r="E32" s="523"/>
      <c r="F32" s="522">
        <f>H32+J32</f>
        <v>4613053</v>
      </c>
      <c r="G32" s="522">
        <f>I32+K32</f>
        <v>5133023</v>
      </c>
      <c r="H32" s="522">
        <v>2696049</v>
      </c>
      <c r="I32" s="522">
        <v>2716019</v>
      </c>
      <c r="J32" s="522">
        <v>1917004</v>
      </c>
      <c r="K32" s="526">
        <v>2417004</v>
      </c>
    </row>
    <row r="33" spans="1:11" ht="18">
      <c r="A33" s="523"/>
      <c r="B33" s="523"/>
      <c r="C33" s="523"/>
      <c r="D33" s="523" t="s">
        <v>2043</v>
      </c>
      <c r="E33" s="523"/>
      <c r="F33" s="522"/>
      <c r="G33" s="522"/>
      <c r="H33" s="522"/>
      <c r="I33" s="522"/>
      <c r="J33" s="522"/>
      <c r="K33" s="526"/>
    </row>
    <row r="34" spans="1:11" ht="18">
      <c r="A34" s="523"/>
      <c r="B34" s="523"/>
      <c r="C34" s="523" t="s">
        <v>1491</v>
      </c>
      <c r="D34" s="523"/>
      <c r="E34" s="523"/>
      <c r="F34" s="522">
        <f>H34+J34</f>
        <v>0</v>
      </c>
      <c r="G34" s="522">
        <f>I34+K34</f>
        <v>8500</v>
      </c>
      <c r="H34" s="522">
        <v>0</v>
      </c>
      <c r="I34" s="522">
        <v>8500</v>
      </c>
      <c r="J34" s="522"/>
      <c r="K34" s="526"/>
    </row>
    <row r="35" spans="1:11" ht="18">
      <c r="A35" s="523"/>
      <c r="B35" s="523"/>
      <c r="C35" s="523" t="s">
        <v>2044</v>
      </c>
      <c r="D35" s="523"/>
      <c r="E35" s="523"/>
      <c r="F35" s="522"/>
      <c r="G35" s="522"/>
      <c r="H35" s="522"/>
      <c r="I35" s="522"/>
      <c r="J35" s="522"/>
      <c r="K35" s="526"/>
    </row>
    <row r="36" spans="1:11" ht="18">
      <c r="A36" s="523"/>
      <c r="B36" s="523"/>
      <c r="C36" s="523" t="s">
        <v>2045</v>
      </c>
      <c r="D36" s="523"/>
      <c r="E36" s="523"/>
      <c r="F36" s="522">
        <f>H36+J36</f>
        <v>134381</v>
      </c>
      <c r="G36" s="522">
        <f>I36+K36</f>
        <v>244231</v>
      </c>
      <c r="H36" s="522">
        <v>117461</v>
      </c>
      <c r="I36" s="522">
        <v>227311</v>
      </c>
      <c r="J36" s="522">
        <v>16920</v>
      </c>
      <c r="K36" s="526">
        <v>16920</v>
      </c>
    </row>
    <row r="37" spans="1:11" ht="18">
      <c r="A37" s="523"/>
      <c r="B37" s="523" t="s">
        <v>2046</v>
      </c>
      <c r="C37" s="523"/>
      <c r="D37" s="523"/>
      <c r="E37" s="523"/>
      <c r="F37" s="522"/>
      <c r="G37" s="522"/>
      <c r="H37" s="522"/>
      <c r="I37" s="522"/>
      <c r="J37" s="522"/>
      <c r="K37" s="526"/>
    </row>
    <row r="38" spans="1:11" ht="18">
      <c r="A38" s="523"/>
      <c r="B38" s="523"/>
      <c r="C38" s="523" t="s">
        <v>2047</v>
      </c>
      <c r="D38" s="523"/>
      <c r="E38" s="523"/>
      <c r="F38" s="522"/>
      <c r="G38" s="522"/>
      <c r="H38" s="522"/>
      <c r="I38" s="522"/>
      <c r="J38" s="522"/>
      <c r="K38" s="526"/>
    </row>
    <row r="39" spans="1:11" ht="18">
      <c r="A39" s="523"/>
      <c r="B39" s="523"/>
      <c r="C39" s="523"/>
      <c r="D39" s="523" t="s">
        <v>2048</v>
      </c>
      <c r="E39" s="523"/>
      <c r="F39" s="522"/>
      <c r="G39" s="522"/>
      <c r="H39" s="522"/>
      <c r="I39" s="522"/>
      <c r="J39" s="522"/>
      <c r="K39" s="526"/>
    </row>
    <row r="40" spans="1:11" ht="18">
      <c r="A40" s="523"/>
      <c r="B40" s="523"/>
      <c r="C40" s="523"/>
      <c r="D40" s="523" t="s">
        <v>2049</v>
      </c>
      <c r="E40" s="523"/>
      <c r="F40" s="522"/>
      <c r="G40" s="522"/>
      <c r="H40" s="522"/>
      <c r="I40" s="522"/>
      <c r="J40" s="522"/>
      <c r="K40" s="526"/>
    </row>
    <row r="41" spans="1:11" ht="18">
      <c r="A41" s="523"/>
      <c r="B41" s="523"/>
      <c r="C41" s="523"/>
      <c r="D41" s="523" t="s">
        <v>2050</v>
      </c>
      <c r="E41" s="523"/>
      <c r="F41" s="522"/>
      <c r="G41" s="522"/>
      <c r="H41" s="522"/>
      <c r="I41" s="522"/>
      <c r="J41" s="522"/>
      <c r="K41" s="526"/>
    </row>
    <row r="42" spans="1:11" ht="18">
      <c r="A42" s="523"/>
      <c r="B42" s="523"/>
      <c r="C42" s="523"/>
      <c r="D42" s="523" t="s">
        <v>2035</v>
      </c>
      <c r="E42" s="523"/>
      <c r="F42" s="522"/>
      <c r="G42" s="522"/>
      <c r="H42" s="522"/>
      <c r="I42" s="522"/>
      <c r="J42" s="522"/>
      <c r="K42" s="526"/>
    </row>
    <row r="43" spans="1:11" ht="18">
      <c r="A43" s="523"/>
      <c r="B43" s="528" t="s">
        <v>2051</v>
      </c>
      <c r="C43" s="523"/>
      <c r="D43" s="523"/>
      <c r="E43" s="523"/>
      <c r="F43" s="522">
        <f>H43+J43</f>
        <v>16561130</v>
      </c>
      <c r="G43" s="522">
        <f>I43+K43</f>
        <v>45608850</v>
      </c>
      <c r="H43" s="522">
        <f>H7+H37</f>
        <v>14627206</v>
      </c>
      <c r="I43" s="522">
        <f>I7+I37</f>
        <v>43174926</v>
      </c>
      <c r="J43" s="522">
        <f>J7+J37</f>
        <v>1933924</v>
      </c>
      <c r="K43" s="522">
        <f>K7+K37</f>
        <v>2433924</v>
      </c>
    </row>
    <row r="44" spans="1:11" ht="18">
      <c r="A44" s="523"/>
      <c r="B44" s="523" t="s">
        <v>2052</v>
      </c>
      <c r="C44" s="523"/>
      <c r="D44" s="523"/>
      <c r="E44" s="523"/>
      <c r="F44" s="522"/>
      <c r="G44" s="522"/>
      <c r="H44" s="529"/>
      <c r="I44" s="530"/>
      <c r="J44" s="530"/>
      <c r="K44" s="531"/>
    </row>
    <row r="45" spans="1:11" ht="18">
      <c r="A45" s="523"/>
      <c r="B45" s="523" t="s">
        <v>2053</v>
      </c>
      <c r="C45" s="523"/>
      <c r="D45" s="523"/>
      <c r="E45" s="523"/>
      <c r="F45" s="522"/>
      <c r="G45" s="522"/>
      <c r="H45" s="532"/>
      <c r="I45" s="533"/>
      <c r="J45" s="533"/>
      <c r="K45" s="534"/>
    </row>
    <row r="46" spans="1:11" ht="18">
      <c r="A46" s="523"/>
      <c r="B46" s="523" t="s">
        <v>2054</v>
      </c>
      <c r="C46" s="523"/>
      <c r="D46" s="523"/>
      <c r="E46" s="523"/>
      <c r="F46" s="522"/>
      <c r="G46" s="522"/>
      <c r="H46" s="532"/>
      <c r="I46" s="533"/>
      <c r="J46" s="533"/>
      <c r="K46" s="534"/>
    </row>
    <row r="47" spans="1:11" ht="18">
      <c r="A47" s="523"/>
      <c r="B47" s="523" t="s">
        <v>2055</v>
      </c>
      <c r="C47" s="523"/>
      <c r="D47" s="523"/>
      <c r="E47" s="523"/>
      <c r="F47" s="522"/>
      <c r="G47" s="522"/>
      <c r="H47" s="532"/>
      <c r="I47" s="533"/>
      <c r="J47" s="533"/>
      <c r="K47" s="534"/>
    </row>
    <row r="48" spans="1:11" ht="18">
      <c r="A48" s="523"/>
      <c r="B48" s="523" t="s">
        <v>2056</v>
      </c>
      <c r="C48" s="523"/>
      <c r="D48" s="523"/>
      <c r="E48" s="523"/>
      <c r="F48" s="522"/>
      <c r="G48" s="522"/>
      <c r="H48" s="532"/>
      <c r="I48" s="533"/>
      <c r="J48" s="533"/>
      <c r="K48" s="534"/>
    </row>
    <row r="49" spans="1:11" ht="18">
      <c r="A49" s="523" t="s">
        <v>2057</v>
      </c>
      <c r="B49" s="523"/>
      <c r="C49" s="523"/>
      <c r="D49" s="523"/>
      <c r="E49" s="523"/>
      <c r="F49" s="522"/>
      <c r="G49" s="522"/>
      <c r="H49" s="532"/>
      <c r="I49" s="533"/>
      <c r="J49" s="533"/>
      <c r="K49" s="534"/>
    </row>
    <row r="50" spans="1:11" ht="18">
      <c r="A50" s="523"/>
      <c r="B50" s="523" t="s">
        <v>2058</v>
      </c>
      <c r="C50" s="523"/>
      <c r="D50" s="523"/>
      <c r="E50" s="523"/>
      <c r="F50" s="522"/>
      <c r="G50" s="522"/>
      <c r="H50" s="532"/>
      <c r="I50" s="533"/>
      <c r="J50" s="533"/>
      <c r="K50" s="534"/>
    </row>
    <row r="51" spans="1:11" ht="18">
      <c r="A51" s="528" t="s">
        <v>2059</v>
      </c>
      <c r="B51" s="523"/>
      <c r="C51" s="523"/>
      <c r="D51" s="523"/>
      <c r="E51" s="535"/>
      <c r="F51" s="522">
        <f>F43+F44+F45+F46+F47+F48+F49</f>
        <v>16561130</v>
      </c>
      <c r="G51" s="522">
        <f>G43+G44+G45+G46+G47+G48+G49</f>
        <v>45608850</v>
      </c>
      <c r="H51" s="532"/>
      <c r="I51" s="532"/>
      <c r="J51" s="532"/>
      <c r="K51" s="532"/>
    </row>
    <row r="52" spans="1:11" ht="18">
      <c r="A52" s="528" t="s">
        <v>2060</v>
      </c>
      <c r="B52" s="523"/>
      <c r="C52" s="523"/>
      <c r="D52" s="523"/>
      <c r="E52" s="536"/>
      <c r="F52" s="537">
        <v>155770765</v>
      </c>
      <c r="G52" s="522"/>
      <c r="H52" s="532"/>
      <c r="I52" s="533"/>
      <c r="J52" s="533"/>
      <c r="K52" s="534"/>
    </row>
    <row r="53" spans="1:11" ht="18">
      <c r="A53" s="528" t="s">
        <v>2061</v>
      </c>
      <c r="B53" s="523"/>
      <c r="C53" s="523"/>
      <c r="D53" s="523"/>
      <c r="E53" s="536"/>
      <c r="F53" s="538">
        <f>F51+F52</f>
        <v>172331895</v>
      </c>
      <c r="G53" s="538"/>
      <c r="H53" s="539"/>
      <c r="I53" s="540"/>
      <c r="J53" s="540"/>
      <c r="K53" s="541"/>
    </row>
    <row r="54" spans="1:11" ht="19.5">
      <c r="A54" s="1099" t="s">
        <v>2012</v>
      </c>
      <c r="B54" s="1100"/>
      <c r="C54" s="1100"/>
      <c r="D54" s="1100"/>
      <c r="E54" s="1101"/>
      <c r="F54" s="1104" t="s">
        <v>2013</v>
      </c>
      <c r="G54" s="1105"/>
      <c r="H54" s="542" t="s">
        <v>2014</v>
      </c>
      <c r="I54" s="543" t="s">
        <v>2062</v>
      </c>
      <c r="J54" s="542" t="s">
        <v>2015</v>
      </c>
      <c r="K54" s="544" t="s">
        <v>2063</v>
      </c>
    </row>
    <row r="55" spans="1:11" ht="19.5">
      <c r="A55" s="1102"/>
      <c r="B55" s="1102"/>
      <c r="C55" s="1102"/>
      <c r="D55" s="1102"/>
      <c r="E55" s="1103"/>
      <c r="F55" s="545" t="s">
        <v>2018</v>
      </c>
      <c r="G55" s="545" t="s">
        <v>2017</v>
      </c>
      <c r="H55" s="545" t="s">
        <v>2018</v>
      </c>
      <c r="I55" s="545" t="s">
        <v>2017</v>
      </c>
      <c r="J55" s="545" t="s">
        <v>2018</v>
      </c>
      <c r="K55" s="546" t="s">
        <v>2017</v>
      </c>
    </row>
    <row r="56" spans="1:11" ht="18">
      <c r="A56" s="523"/>
      <c r="B56" s="524" t="s">
        <v>2064</v>
      </c>
      <c r="C56" s="523"/>
      <c r="D56" s="523"/>
      <c r="E56" s="523"/>
      <c r="F56" s="522">
        <f t="shared" ref="F56:G63" si="2">H56+J56</f>
        <v>11334215</v>
      </c>
      <c r="G56" s="522">
        <f t="shared" si="2"/>
        <v>33009302</v>
      </c>
      <c r="H56" s="522">
        <f>H57+H62+H66+H71+H77+H82+H85+H88+H90</f>
        <v>10022345</v>
      </c>
      <c r="I56" s="522">
        <f>I57+I62+I66+I71+I77+I82+I85+I88+I90</f>
        <v>31697432</v>
      </c>
      <c r="J56" s="522">
        <f>J57+J62+J66+J71+J77+J82+J85+J88+J90</f>
        <v>1311870</v>
      </c>
      <c r="K56" s="522">
        <f>K57+K62+K66+K71+K77+K82+K85+K88+K90</f>
        <v>1311870</v>
      </c>
    </row>
    <row r="57" spans="1:11" ht="18">
      <c r="A57" s="523"/>
      <c r="B57" s="523"/>
      <c r="C57" s="524" t="s">
        <v>2065</v>
      </c>
      <c r="D57" s="523"/>
      <c r="E57" s="523"/>
      <c r="F57" s="522">
        <f t="shared" si="2"/>
        <v>5677362</v>
      </c>
      <c r="G57" s="522">
        <f t="shared" si="2"/>
        <v>18275555</v>
      </c>
      <c r="H57" s="522">
        <f>SUM(H58:H61)</f>
        <v>5677362</v>
      </c>
      <c r="I57" s="522">
        <f>SUM(I58:I61)</f>
        <v>18275555</v>
      </c>
      <c r="J57" s="522">
        <f>SUM(J58:J61)</f>
        <v>0</v>
      </c>
      <c r="K57" s="522">
        <f>SUM(K58:K61)</f>
        <v>0</v>
      </c>
    </row>
    <row r="58" spans="1:11" ht="18">
      <c r="A58" s="523"/>
      <c r="B58" s="523"/>
      <c r="C58" s="524"/>
      <c r="D58" s="523" t="s">
        <v>2066</v>
      </c>
      <c r="E58" s="523"/>
      <c r="F58" s="522">
        <f t="shared" si="2"/>
        <v>1494000</v>
      </c>
      <c r="G58" s="522">
        <f t="shared" si="2"/>
        <v>7178000</v>
      </c>
      <c r="H58" s="522">
        <v>1494000</v>
      </c>
      <c r="I58" s="522">
        <v>7178000</v>
      </c>
      <c r="J58" s="522"/>
      <c r="K58" s="526"/>
    </row>
    <row r="59" spans="1:11" ht="18">
      <c r="A59" s="523"/>
      <c r="B59" s="523"/>
      <c r="C59" s="524"/>
      <c r="D59" s="523" t="s">
        <v>2067</v>
      </c>
      <c r="E59" s="523"/>
      <c r="F59" s="522">
        <f t="shared" si="2"/>
        <v>1104756</v>
      </c>
      <c r="G59" s="522">
        <f t="shared" si="2"/>
        <v>3025593</v>
      </c>
      <c r="H59" s="522">
        <v>1104756</v>
      </c>
      <c r="I59" s="522">
        <v>3025593</v>
      </c>
      <c r="J59" s="522"/>
      <c r="K59" s="526"/>
    </row>
    <row r="60" spans="1:11" ht="18">
      <c r="A60" s="523"/>
      <c r="B60" s="523"/>
      <c r="C60" s="524"/>
      <c r="D60" s="523" t="s">
        <v>2068</v>
      </c>
      <c r="E60" s="523"/>
      <c r="F60" s="522">
        <f t="shared" si="2"/>
        <v>2983608</v>
      </c>
      <c r="G60" s="522">
        <f t="shared" si="2"/>
        <v>7549473</v>
      </c>
      <c r="H60" s="522">
        <v>2983608</v>
      </c>
      <c r="I60" s="522">
        <v>7549473</v>
      </c>
      <c r="J60" s="522">
        <v>0</v>
      </c>
      <c r="K60" s="526">
        <v>0</v>
      </c>
    </row>
    <row r="61" spans="1:11" ht="18">
      <c r="A61" s="523"/>
      <c r="B61" s="523"/>
      <c r="C61" s="524"/>
      <c r="D61" s="523" t="s">
        <v>2069</v>
      </c>
      <c r="E61" s="523"/>
      <c r="F61" s="522">
        <f t="shared" si="2"/>
        <v>94998</v>
      </c>
      <c r="G61" s="522">
        <f t="shared" si="2"/>
        <v>522489</v>
      </c>
      <c r="H61" s="522">
        <v>94998</v>
      </c>
      <c r="I61" s="522">
        <v>522489</v>
      </c>
      <c r="J61" s="522"/>
      <c r="K61" s="526"/>
    </row>
    <row r="62" spans="1:11" ht="18">
      <c r="A62" s="523"/>
      <c r="B62" s="523"/>
      <c r="C62" s="524" t="s">
        <v>2070</v>
      </c>
      <c r="D62" s="523"/>
      <c r="E62" s="523"/>
      <c r="F62" s="522">
        <f t="shared" si="2"/>
        <v>383231</v>
      </c>
      <c r="G62" s="522">
        <f t="shared" si="2"/>
        <v>825994</v>
      </c>
      <c r="H62" s="522">
        <f>SUM(H63:H65)</f>
        <v>383231</v>
      </c>
      <c r="I62" s="522">
        <f>SUM(I63:I65)</f>
        <v>825994</v>
      </c>
      <c r="J62" s="522">
        <f>SUM(J63:J65)</f>
        <v>0</v>
      </c>
      <c r="K62" s="522">
        <f>SUM(K63:K65)</f>
        <v>0</v>
      </c>
    </row>
    <row r="63" spans="1:11" ht="18">
      <c r="A63" s="523"/>
      <c r="B63" s="523"/>
      <c r="C63" s="524"/>
      <c r="D63" s="523" t="s">
        <v>2071</v>
      </c>
      <c r="E63" s="523"/>
      <c r="F63" s="522">
        <f t="shared" si="2"/>
        <v>0</v>
      </c>
      <c r="G63" s="522">
        <f t="shared" si="2"/>
        <v>0</v>
      </c>
      <c r="H63" s="522">
        <v>0</v>
      </c>
      <c r="I63" s="522">
        <v>0</v>
      </c>
      <c r="J63" s="522"/>
      <c r="K63" s="526"/>
    </row>
    <row r="64" spans="1:11" ht="18">
      <c r="A64" s="523"/>
      <c r="B64" s="523"/>
      <c r="C64" s="524"/>
      <c r="D64" s="523" t="s">
        <v>2072</v>
      </c>
      <c r="E64" s="523"/>
      <c r="F64" s="522"/>
      <c r="G64" s="522"/>
      <c r="H64" s="522"/>
      <c r="I64" s="522"/>
      <c r="J64" s="522"/>
      <c r="K64" s="526"/>
    </row>
    <row r="65" spans="1:11" ht="18">
      <c r="A65" s="523"/>
      <c r="B65" s="523"/>
      <c r="C65" s="524"/>
      <c r="D65" s="523" t="s">
        <v>2073</v>
      </c>
      <c r="E65" s="523"/>
      <c r="F65" s="522">
        <f t="shared" ref="F65:G67" si="3">H65+J65</f>
        <v>383231</v>
      </c>
      <c r="G65" s="522">
        <f t="shared" si="3"/>
        <v>825994</v>
      </c>
      <c r="H65" s="522">
        <v>383231</v>
      </c>
      <c r="I65" s="522">
        <v>825994</v>
      </c>
      <c r="J65" s="522"/>
      <c r="K65" s="526"/>
    </row>
    <row r="66" spans="1:11" ht="18">
      <c r="A66" s="523"/>
      <c r="B66" s="523"/>
      <c r="C66" s="524" t="s">
        <v>2074</v>
      </c>
      <c r="D66" s="523"/>
      <c r="E66" s="523"/>
      <c r="F66" s="522">
        <f t="shared" si="3"/>
        <v>2842617</v>
      </c>
      <c r="G66" s="522">
        <f t="shared" si="3"/>
        <v>5895669</v>
      </c>
      <c r="H66" s="522">
        <f>SUM(H67:H70)</f>
        <v>1564867</v>
      </c>
      <c r="I66" s="522">
        <f>SUM(I67:I70)</f>
        <v>4617919</v>
      </c>
      <c r="J66" s="522">
        <f>SUM(J67:J70)</f>
        <v>1277750</v>
      </c>
      <c r="K66" s="522">
        <f>SUM(K67:K70)</f>
        <v>1277750</v>
      </c>
    </row>
    <row r="67" spans="1:11" ht="18">
      <c r="A67" s="523"/>
      <c r="B67" s="523"/>
      <c r="C67" s="524"/>
      <c r="D67" s="523" t="s">
        <v>2075</v>
      </c>
      <c r="E67" s="523"/>
      <c r="F67" s="522">
        <f t="shared" si="3"/>
        <v>2177064</v>
      </c>
      <c r="G67" s="522">
        <f t="shared" si="3"/>
        <v>3505419</v>
      </c>
      <c r="H67" s="522">
        <v>899314</v>
      </c>
      <c r="I67" s="522">
        <v>2227669</v>
      </c>
      <c r="J67" s="522">
        <v>1277750</v>
      </c>
      <c r="K67" s="526">
        <v>1277750</v>
      </c>
    </row>
    <row r="68" spans="1:11" ht="18">
      <c r="A68" s="523"/>
      <c r="B68" s="523"/>
      <c r="C68" s="524"/>
      <c r="D68" s="523" t="s">
        <v>2076</v>
      </c>
      <c r="E68" s="523"/>
      <c r="F68" s="522"/>
      <c r="G68" s="522"/>
      <c r="H68" s="522"/>
      <c r="I68" s="522"/>
      <c r="J68" s="522"/>
      <c r="K68" s="526"/>
    </row>
    <row r="69" spans="1:11" ht="18">
      <c r="A69" s="523"/>
      <c r="B69" s="523"/>
      <c r="C69" s="524"/>
      <c r="D69" s="523" t="s">
        <v>2077</v>
      </c>
      <c r="E69" s="523"/>
      <c r="F69" s="522">
        <f t="shared" ref="F69:G74" si="4">H69+J69</f>
        <v>301961</v>
      </c>
      <c r="G69" s="522">
        <f t="shared" si="4"/>
        <v>1100180</v>
      </c>
      <c r="H69" s="522">
        <v>301961</v>
      </c>
      <c r="I69" s="522">
        <v>1100180</v>
      </c>
      <c r="J69" s="522"/>
      <c r="K69" s="526"/>
    </row>
    <row r="70" spans="1:11" ht="18">
      <c r="A70" s="523"/>
      <c r="B70" s="523"/>
      <c r="C70" s="524"/>
      <c r="D70" s="523" t="s">
        <v>2078</v>
      </c>
      <c r="E70" s="523"/>
      <c r="F70" s="522">
        <f t="shared" si="4"/>
        <v>363592</v>
      </c>
      <c r="G70" s="522">
        <f t="shared" si="4"/>
        <v>1290070</v>
      </c>
      <c r="H70" s="522">
        <v>363592</v>
      </c>
      <c r="I70" s="522">
        <v>1290070</v>
      </c>
      <c r="J70" s="522"/>
      <c r="K70" s="526"/>
    </row>
    <row r="71" spans="1:11" ht="18">
      <c r="A71" s="523"/>
      <c r="B71" s="523"/>
      <c r="C71" s="524" t="s">
        <v>2079</v>
      </c>
      <c r="D71" s="523"/>
      <c r="E71" s="523"/>
      <c r="F71" s="522">
        <f t="shared" si="4"/>
        <v>489874</v>
      </c>
      <c r="G71" s="522">
        <f t="shared" si="4"/>
        <v>1584405</v>
      </c>
      <c r="H71" s="522">
        <f>SUM(H72:H76)</f>
        <v>489874</v>
      </c>
      <c r="I71" s="522">
        <f>SUM(I72:I76)</f>
        <v>1584405</v>
      </c>
      <c r="J71" s="522">
        <f>SUM(J72:J76)</f>
        <v>0</v>
      </c>
      <c r="K71" s="522">
        <f>SUM(K72:K76)</f>
        <v>0</v>
      </c>
    </row>
    <row r="72" spans="1:11" ht="18">
      <c r="A72" s="523"/>
      <c r="B72" s="523"/>
      <c r="C72" s="524"/>
      <c r="D72" s="523" t="s">
        <v>2080</v>
      </c>
      <c r="E72" s="523"/>
      <c r="F72" s="522">
        <f t="shared" si="4"/>
        <v>319426</v>
      </c>
      <c r="G72" s="522">
        <f t="shared" si="4"/>
        <v>1283957</v>
      </c>
      <c r="H72" s="522">
        <v>319426</v>
      </c>
      <c r="I72" s="522">
        <v>1283957</v>
      </c>
      <c r="J72" s="522"/>
      <c r="K72" s="526"/>
    </row>
    <row r="73" spans="1:11" ht="18">
      <c r="A73" s="523"/>
      <c r="B73" s="523"/>
      <c r="C73" s="524"/>
      <c r="D73" s="523" t="s">
        <v>2081</v>
      </c>
      <c r="E73" s="523"/>
      <c r="F73" s="522">
        <f t="shared" si="4"/>
        <v>170448</v>
      </c>
      <c r="G73" s="522">
        <f t="shared" si="4"/>
        <v>300448</v>
      </c>
      <c r="H73" s="522">
        <v>170448</v>
      </c>
      <c r="I73" s="522">
        <v>300448</v>
      </c>
      <c r="J73" s="522"/>
      <c r="K73" s="526"/>
    </row>
    <row r="74" spans="1:11" ht="18">
      <c r="A74" s="523"/>
      <c r="B74" s="523"/>
      <c r="C74" s="524"/>
      <c r="D74" s="523" t="s">
        <v>2082</v>
      </c>
      <c r="E74" s="523"/>
      <c r="F74" s="522">
        <f t="shared" si="4"/>
        <v>0</v>
      </c>
      <c r="G74" s="522">
        <f t="shared" si="4"/>
        <v>0</v>
      </c>
      <c r="H74" s="522">
        <v>0</v>
      </c>
      <c r="I74" s="522">
        <v>0</v>
      </c>
      <c r="J74" s="522"/>
      <c r="K74" s="526"/>
    </row>
    <row r="75" spans="1:11" ht="18">
      <c r="A75" s="523"/>
      <c r="B75" s="523"/>
      <c r="C75" s="524"/>
      <c r="D75" s="523" t="s">
        <v>1533</v>
      </c>
      <c r="E75" s="523"/>
      <c r="F75" s="522"/>
      <c r="G75" s="522"/>
      <c r="H75" s="522"/>
      <c r="I75" s="522"/>
      <c r="J75" s="522"/>
      <c r="K75" s="526"/>
    </row>
    <row r="76" spans="1:11" ht="18">
      <c r="A76" s="523"/>
      <c r="B76" s="523"/>
      <c r="C76" s="524"/>
      <c r="D76" s="523" t="s">
        <v>2083</v>
      </c>
      <c r="E76" s="523"/>
      <c r="F76" s="522"/>
      <c r="G76" s="522"/>
      <c r="H76" s="522"/>
      <c r="I76" s="522"/>
      <c r="J76" s="522"/>
      <c r="K76" s="526"/>
    </row>
    <row r="77" spans="1:11" ht="18">
      <c r="A77" s="523"/>
      <c r="B77" s="523"/>
      <c r="C77" s="523" t="s">
        <v>2084</v>
      </c>
      <c r="D77" s="523"/>
      <c r="E77" s="523"/>
      <c r="F77" s="522">
        <f t="shared" ref="F77:G79" si="5">H77+J77</f>
        <v>1628444</v>
      </c>
      <c r="G77" s="522">
        <f t="shared" si="5"/>
        <v>4105133</v>
      </c>
      <c r="H77" s="522">
        <f>SUM(H78:H79)</f>
        <v>1594324</v>
      </c>
      <c r="I77" s="522">
        <f>SUM(I78:I79)</f>
        <v>4071013</v>
      </c>
      <c r="J77" s="522">
        <f>SUM(J78:J79)</f>
        <v>34120</v>
      </c>
      <c r="K77" s="522">
        <f>SUM(K78:K79)</f>
        <v>34120</v>
      </c>
    </row>
    <row r="78" spans="1:11" ht="18">
      <c r="A78" s="523"/>
      <c r="B78" s="523"/>
      <c r="C78" s="523"/>
      <c r="D78" s="523" t="s">
        <v>1536</v>
      </c>
      <c r="E78" s="523"/>
      <c r="F78" s="522">
        <f t="shared" si="5"/>
        <v>47676</v>
      </c>
      <c r="G78" s="522">
        <f t="shared" si="5"/>
        <v>103289</v>
      </c>
      <c r="H78" s="522">
        <v>47676</v>
      </c>
      <c r="I78" s="522">
        <v>103289</v>
      </c>
      <c r="J78" s="522"/>
      <c r="K78" s="526"/>
    </row>
    <row r="79" spans="1:11" ht="18">
      <c r="A79" s="523"/>
      <c r="B79" s="523"/>
      <c r="C79" s="523"/>
      <c r="D79" s="523" t="s">
        <v>1537</v>
      </c>
      <c r="E79" s="523"/>
      <c r="F79" s="522">
        <f t="shared" si="5"/>
        <v>1580768</v>
      </c>
      <c r="G79" s="522">
        <f t="shared" si="5"/>
        <v>4001844</v>
      </c>
      <c r="H79" s="522">
        <v>1546648</v>
      </c>
      <c r="I79" s="522">
        <v>3967724</v>
      </c>
      <c r="J79" s="522">
        <v>34120</v>
      </c>
      <c r="K79" s="526">
        <v>34120</v>
      </c>
    </row>
    <row r="80" spans="1:11" ht="19.5">
      <c r="A80" s="1099" t="s">
        <v>2012</v>
      </c>
      <c r="B80" s="1100"/>
      <c r="C80" s="1100"/>
      <c r="D80" s="1100"/>
      <c r="E80" s="1101"/>
      <c r="F80" s="1104" t="s">
        <v>2013</v>
      </c>
      <c r="G80" s="1105"/>
      <c r="H80" s="542" t="s">
        <v>1452</v>
      </c>
      <c r="I80" s="543" t="s">
        <v>2062</v>
      </c>
      <c r="J80" s="542" t="s">
        <v>2015</v>
      </c>
      <c r="K80" s="544" t="s">
        <v>2063</v>
      </c>
    </row>
    <row r="81" spans="1:11" ht="19.5">
      <c r="A81" s="1102"/>
      <c r="B81" s="1102"/>
      <c r="C81" s="1102"/>
      <c r="D81" s="1102"/>
      <c r="E81" s="1103"/>
      <c r="F81" s="545" t="s">
        <v>2018</v>
      </c>
      <c r="G81" s="545" t="s">
        <v>2017</v>
      </c>
      <c r="H81" s="545" t="s">
        <v>2018</v>
      </c>
      <c r="I81" s="545" t="s">
        <v>2017</v>
      </c>
      <c r="J81" s="545" t="s">
        <v>2085</v>
      </c>
      <c r="K81" s="546" t="s">
        <v>2086</v>
      </c>
    </row>
    <row r="82" spans="1:11" ht="18">
      <c r="A82" s="523"/>
      <c r="B82" s="523"/>
      <c r="C82" s="523" t="s">
        <v>2087</v>
      </c>
      <c r="D82" s="523"/>
      <c r="E82" s="523"/>
      <c r="F82" s="522">
        <f>H82+J82</f>
        <v>312687</v>
      </c>
      <c r="G82" s="522">
        <f>I82+K82</f>
        <v>2322546</v>
      </c>
      <c r="H82" s="522">
        <f>SUM(H83:H84)</f>
        <v>312687</v>
      </c>
      <c r="I82" s="522">
        <f>SUM(I83:I84)</f>
        <v>2322546</v>
      </c>
      <c r="J82" s="522">
        <f>SUM(J83:J84)</f>
        <v>0</v>
      </c>
      <c r="K82" s="522">
        <f>SUM(K83:K84)</f>
        <v>0</v>
      </c>
    </row>
    <row r="83" spans="1:11" ht="18">
      <c r="A83" s="523"/>
      <c r="B83" s="523"/>
      <c r="C83" s="523"/>
      <c r="D83" s="523" t="s">
        <v>2088</v>
      </c>
      <c r="E83" s="523"/>
      <c r="F83" s="522">
        <f>H83+J83</f>
        <v>312687</v>
      </c>
      <c r="G83" s="522">
        <f>I83+K83</f>
        <v>2322546</v>
      </c>
      <c r="H83" s="522">
        <v>312687</v>
      </c>
      <c r="I83" s="522">
        <v>2322546</v>
      </c>
      <c r="J83" s="522"/>
      <c r="K83" s="526"/>
    </row>
    <row r="84" spans="1:11" ht="18">
      <c r="A84" s="523"/>
      <c r="B84" s="523"/>
      <c r="C84" s="523"/>
      <c r="D84" s="523" t="s">
        <v>2089</v>
      </c>
      <c r="E84" s="523"/>
      <c r="F84" s="522"/>
      <c r="G84" s="522"/>
      <c r="H84" s="522"/>
      <c r="I84" s="522"/>
      <c r="J84" s="522"/>
      <c r="K84" s="526"/>
    </row>
    <row r="85" spans="1:11" ht="18">
      <c r="A85" s="523"/>
      <c r="B85" s="523"/>
      <c r="C85" s="523" t="s">
        <v>2090</v>
      </c>
      <c r="D85" s="523"/>
      <c r="E85" s="523"/>
      <c r="F85" s="522"/>
      <c r="G85" s="522"/>
      <c r="H85" s="522"/>
      <c r="I85" s="522"/>
      <c r="J85" s="522"/>
      <c r="K85" s="526"/>
    </row>
    <row r="86" spans="1:11" ht="18">
      <c r="A86" s="523"/>
      <c r="B86" s="523"/>
      <c r="C86" s="523"/>
      <c r="D86" s="523" t="s">
        <v>2091</v>
      </c>
      <c r="E86" s="523"/>
      <c r="F86" s="522"/>
      <c r="G86" s="522"/>
      <c r="H86" s="522"/>
      <c r="I86" s="522"/>
      <c r="J86" s="522"/>
      <c r="K86" s="526"/>
    </row>
    <row r="87" spans="1:11" ht="18">
      <c r="A87" s="523"/>
      <c r="B87" s="523"/>
      <c r="C87" s="523"/>
      <c r="D87" s="523" t="s">
        <v>2092</v>
      </c>
      <c r="E87" s="523"/>
      <c r="F87" s="522"/>
      <c r="G87" s="522"/>
      <c r="H87" s="522"/>
      <c r="I87" s="522"/>
      <c r="J87" s="522"/>
      <c r="K87" s="526"/>
    </row>
    <row r="88" spans="1:11" ht="18">
      <c r="A88" s="523"/>
      <c r="B88" s="523"/>
      <c r="C88" s="523" t="s">
        <v>1546</v>
      </c>
      <c r="D88" s="523"/>
      <c r="E88" s="523"/>
      <c r="F88" s="522"/>
      <c r="G88" s="522"/>
      <c r="H88" s="522"/>
      <c r="I88" s="522"/>
      <c r="J88" s="522"/>
      <c r="K88" s="522"/>
    </row>
    <row r="89" spans="1:11" ht="18">
      <c r="A89" s="523"/>
      <c r="B89" s="523"/>
      <c r="C89" s="523"/>
      <c r="D89" s="523" t="s">
        <v>2093</v>
      </c>
      <c r="E89" s="523"/>
      <c r="F89" s="522"/>
      <c r="G89" s="522"/>
      <c r="H89" s="522"/>
      <c r="I89" s="522"/>
      <c r="J89" s="522"/>
      <c r="K89" s="526"/>
    </row>
    <row r="90" spans="1:11" ht="18">
      <c r="A90" s="523"/>
      <c r="B90" s="523"/>
      <c r="C90" s="547" t="s">
        <v>2094</v>
      </c>
      <c r="D90" s="523"/>
      <c r="E90" s="523"/>
      <c r="F90" s="522">
        <f t="shared" ref="F90:G98" si="6">H90+J90</f>
        <v>0</v>
      </c>
      <c r="G90" s="522">
        <f t="shared" si="6"/>
        <v>0</v>
      </c>
      <c r="H90" s="522">
        <v>0</v>
      </c>
      <c r="I90" s="522">
        <v>0</v>
      </c>
      <c r="J90" s="522"/>
      <c r="K90" s="526"/>
    </row>
    <row r="91" spans="1:11" ht="18">
      <c r="A91" s="523"/>
      <c r="B91" s="524" t="s">
        <v>2095</v>
      </c>
      <c r="C91" s="523"/>
      <c r="D91" s="523"/>
      <c r="E91" s="523"/>
      <c r="F91" s="522">
        <f t="shared" si="6"/>
        <v>3494461</v>
      </c>
      <c r="G91" s="522">
        <f t="shared" si="6"/>
        <v>14617329</v>
      </c>
      <c r="H91" s="522">
        <f>H92+H97+H101+H108+H114+H117</f>
        <v>1253725</v>
      </c>
      <c r="I91" s="522">
        <f>I92+I97+I101+I108+I114+I117</f>
        <v>1632467</v>
      </c>
      <c r="J91" s="522">
        <f>J92+J97+J101+J108+J114+J117</f>
        <v>2240736</v>
      </c>
      <c r="K91" s="522">
        <f>K92+K97+K101+K108+K114+K117</f>
        <v>12984862</v>
      </c>
    </row>
    <row r="92" spans="1:11" ht="18">
      <c r="A92" s="523"/>
      <c r="B92" s="523"/>
      <c r="C92" s="524" t="s">
        <v>2065</v>
      </c>
      <c r="D92" s="523"/>
      <c r="E92" s="523"/>
      <c r="F92" s="522">
        <f t="shared" si="6"/>
        <v>365307</v>
      </c>
      <c r="G92" s="522">
        <f t="shared" si="6"/>
        <v>2232288</v>
      </c>
      <c r="H92" s="522">
        <f>SUM(H93:H96)</f>
        <v>0</v>
      </c>
      <c r="I92" s="522">
        <f>SUM(I93:I96)</f>
        <v>300000</v>
      </c>
      <c r="J92" s="522">
        <f>SUM(J93:J96)</f>
        <v>365307</v>
      </c>
      <c r="K92" s="522">
        <f>SUM(K93:K96)</f>
        <v>1932288</v>
      </c>
    </row>
    <row r="93" spans="1:11" ht="18">
      <c r="A93" s="523"/>
      <c r="B93" s="523"/>
      <c r="C93" s="524"/>
      <c r="D93" s="523" t="s">
        <v>2066</v>
      </c>
      <c r="E93" s="523"/>
      <c r="F93" s="522">
        <f t="shared" si="6"/>
        <v>0</v>
      </c>
      <c r="G93" s="522">
        <f t="shared" si="6"/>
        <v>300000</v>
      </c>
      <c r="H93" s="522">
        <v>0</v>
      </c>
      <c r="I93" s="522">
        <v>300000</v>
      </c>
      <c r="J93" s="522"/>
      <c r="K93" s="526"/>
    </row>
    <row r="94" spans="1:11" ht="18">
      <c r="A94" s="523"/>
      <c r="B94" s="523"/>
      <c r="C94" s="524"/>
      <c r="D94" s="523" t="s">
        <v>2067</v>
      </c>
      <c r="E94" s="523"/>
      <c r="F94" s="522">
        <f t="shared" si="6"/>
        <v>289206</v>
      </c>
      <c r="G94" s="522">
        <f t="shared" si="6"/>
        <v>289206</v>
      </c>
      <c r="H94" s="522">
        <v>0</v>
      </c>
      <c r="I94" s="522">
        <v>0</v>
      </c>
      <c r="J94" s="522">
        <v>289206</v>
      </c>
      <c r="K94" s="526">
        <v>289206</v>
      </c>
    </row>
    <row r="95" spans="1:11" ht="18">
      <c r="A95" s="523"/>
      <c r="B95" s="523"/>
      <c r="C95" s="524"/>
      <c r="D95" s="523" t="s">
        <v>2068</v>
      </c>
      <c r="E95" s="523"/>
      <c r="F95" s="522">
        <f t="shared" si="6"/>
        <v>76101</v>
      </c>
      <c r="G95" s="522">
        <f t="shared" si="6"/>
        <v>1643082</v>
      </c>
      <c r="H95" s="522">
        <v>0</v>
      </c>
      <c r="I95" s="522">
        <v>0</v>
      </c>
      <c r="J95" s="522">
        <v>76101</v>
      </c>
      <c r="K95" s="526">
        <v>1643082</v>
      </c>
    </row>
    <row r="96" spans="1:11" ht="18">
      <c r="A96" s="523"/>
      <c r="B96" s="523"/>
      <c r="C96" s="524"/>
      <c r="D96" s="523" t="s">
        <v>2069</v>
      </c>
      <c r="E96" s="523"/>
      <c r="F96" s="522">
        <f t="shared" si="6"/>
        <v>0</v>
      </c>
      <c r="G96" s="522">
        <f t="shared" si="6"/>
        <v>0</v>
      </c>
      <c r="H96" s="522"/>
      <c r="I96" s="522"/>
      <c r="J96" s="522"/>
      <c r="K96" s="526"/>
    </row>
    <row r="97" spans="1:11" ht="18">
      <c r="A97" s="523"/>
      <c r="B97" s="523"/>
      <c r="C97" s="524" t="s">
        <v>2070</v>
      </c>
      <c r="D97" s="523"/>
      <c r="E97" s="523"/>
      <c r="F97" s="522">
        <f t="shared" si="6"/>
        <v>0</v>
      </c>
      <c r="G97" s="522">
        <f t="shared" si="6"/>
        <v>0</v>
      </c>
      <c r="H97" s="522">
        <f>SUM(H98:H100)</f>
        <v>0</v>
      </c>
      <c r="I97" s="522">
        <f>SUM(I98:I100)</f>
        <v>0</v>
      </c>
      <c r="J97" s="522">
        <f>SUM(J98:J100)</f>
        <v>0</v>
      </c>
      <c r="K97" s="522">
        <f>SUM(K98:K100)</f>
        <v>0</v>
      </c>
    </row>
    <row r="98" spans="1:11" ht="18">
      <c r="A98" s="523"/>
      <c r="B98" s="523"/>
      <c r="C98" s="524"/>
      <c r="D98" s="523" t="s">
        <v>2071</v>
      </c>
      <c r="E98" s="523"/>
      <c r="F98" s="522">
        <f t="shared" si="6"/>
        <v>0</v>
      </c>
      <c r="G98" s="522">
        <f t="shared" si="6"/>
        <v>0</v>
      </c>
      <c r="H98" s="522"/>
      <c r="I98" s="522"/>
      <c r="J98" s="522"/>
      <c r="K98" s="526"/>
    </row>
    <row r="99" spans="1:11" ht="18">
      <c r="A99" s="523"/>
      <c r="B99" s="523"/>
      <c r="C99" s="524"/>
      <c r="D99" s="523" t="s">
        <v>2072</v>
      </c>
      <c r="E99" s="523"/>
      <c r="F99" s="522"/>
      <c r="G99" s="522"/>
      <c r="H99" s="522"/>
      <c r="I99" s="522"/>
      <c r="J99" s="522"/>
      <c r="K99" s="526"/>
    </row>
    <row r="100" spans="1:11" ht="18">
      <c r="A100" s="523"/>
      <c r="B100" s="523"/>
      <c r="C100" s="524"/>
      <c r="D100" s="523" t="s">
        <v>2073</v>
      </c>
      <c r="E100" s="523"/>
      <c r="F100" s="522">
        <f t="shared" ref="F100:G102" si="7">H100+J100</f>
        <v>0</v>
      </c>
      <c r="G100" s="522">
        <f t="shared" si="7"/>
        <v>0</v>
      </c>
      <c r="H100" s="522">
        <v>0</v>
      </c>
      <c r="I100" s="522">
        <v>0</v>
      </c>
      <c r="J100" s="522"/>
      <c r="K100" s="526"/>
    </row>
    <row r="101" spans="1:11" ht="18">
      <c r="A101" s="523"/>
      <c r="B101" s="523"/>
      <c r="C101" s="524" t="s">
        <v>2074</v>
      </c>
      <c r="D101" s="523"/>
      <c r="E101" s="523"/>
      <c r="F101" s="522">
        <f t="shared" si="7"/>
        <v>2319154</v>
      </c>
      <c r="G101" s="522">
        <f t="shared" si="7"/>
        <v>11575041</v>
      </c>
      <c r="H101" s="522">
        <f>SUM(H102:H105)</f>
        <v>443725</v>
      </c>
      <c r="I101" s="522">
        <f>SUM(I102:I105)</f>
        <v>522467</v>
      </c>
      <c r="J101" s="522">
        <f>SUM(J102:J105)</f>
        <v>1875429</v>
      </c>
      <c r="K101" s="522">
        <f>SUM(K102:K105)</f>
        <v>11052574</v>
      </c>
    </row>
    <row r="102" spans="1:11" ht="18">
      <c r="A102" s="523"/>
      <c r="B102" s="523"/>
      <c r="C102" s="524"/>
      <c r="D102" s="523" t="s">
        <v>1525</v>
      </c>
      <c r="E102" s="523"/>
      <c r="F102" s="522">
        <f t="shared" si="7"/>
        <v>46000</v>
      </c>
      <c r="G102" s="522">
        <f t="shared" si="7"/>
        <v>46000</v>
      </c>
      <c r="H102" s="522">
        <v>46000</v>
      </c>
      <c r="I102" s="522">
        <v>46000</v>
      </c>
      <c r="J102" s="522">
        <v>0</v>
      </c>
      <c r="K102" s="526">
        <v>0</v>
      </c>
    </row>
    <row r="103" spans="1:11" ht="18">
      <c r="A103" s="523"/>
      <c r="B103" s="523"/>
      <c r="C103" s="524"/>
      <c r="D103" s="523" t="s">
        <v>2076</v>
      </c>
      <c r="E103" s="523"/>
      <c r="F103" s="522"/>
      <c r="G103" s="522"/>
      <c r="H103" s="522"/>
      <c r="I103" s="522"/>
      <c r="J103" s="522"/>
      <c r="K103" s="526"/>
    </row>
    <row r="104" spans="1:11" ht="18">
      <c r="A104" s="523"/>
      <c r="B104" s="523"/>
      <c r="C104" s="524"/>
      <c r="D104" s="523" t="s">
        <v>2077</v>
      </c>
      <c r="E104" s="523"/>
      <c r="F104" s="522">
        <f>H104+J104</f>
        <v>0</v>
      </c>
      <c r="G104" s="522">
        <f>I104+K104</f>
        <v>0</v>
      </c>
      <c r="H104" s="522"/>
      <c r="I104" s="522"/>
      <c r="J104" s="522"/>
      <c r="K104" s="526"/>
    </row>
    <row r="105" spans="1:11" ht="18">
      <c r="A105" s="523"/>
      <c r="B105" s="523"/>
      <c r="C105" s="524"/>
      <c r="D105" s="523" t="s">
        <v>2078</v>
      </c>
      <c r="E105" s="523"/>
      <c r="F105" s="522">
        <f>H105+J105</f>
        <v>2273154</v>
      </c>
      <c r="G105" s="522">
        <f>I105+K105</f>
        <v>11529041</v>
      </c>
      <c r="H105" s="522">
        <v>397725</v>
      </c>
      <c r="I105" s="522">
        <v>476467</v>
      </c>
      <c r="J105" s="522">
        <v>1875429</v>
      </c>
      <c r="K105" s="526">
        <v>11052574</v>
      </c>
    </row>
    <row r="106" spans="1:11" ht="19.5">
      <c r="A106" s="1099" t="s">
        <v>2012</v>
      </c>
      <c r="B106" s="1100"/>
      <c r="C106" s="1100"/>
      <c r="D106" s="1100"/>
      <c r="E106" s="1101"/>
      <c r="F106" s="1104" t="s">
        <v>2013</v>
      </c>
      <c r="G106" s="1105"/>
      <c r="H106" s="542" t="s">
        <v>2014</v>
      </c>
      <c r="I106" s="543" t="s">
        <v>2062</v>
      </c>
      <c r="J106" s="542" t="s">
        <v>2015</v>
      </c>
      <c r="K106" s="544" t="s">
        <v>2063</v>
      </c>
    </row>
    <row r="107" spans="1:11" ht="19.5">
      <c r="A107" s="1102"/>
      <c r="B107" s="1102"/>
      <c r="C107" s="1102"/>
      <c r="D107" s="1102"/>
      <c r="E107" s="1103"/>
      <c r="F107" s="545" t="s">
        <v>2018</v>
      </c>
      <c r="G107" s="545" t="s">
        <v>2017</v>
      </c>
      <c r="H107" s="545" t="s">
        <v>2018</v>
      </c>
      <c r="I107" s="545" t="s">
        <v>2017</v>
      </c>
      <c r="J107" s="545" t="s">
        <v>2018</v>
      </c>
      <c r="K107" s="546" t="s">
        <v>2017</v>
      </c>
    </row>
    <row r="108" spans="1:11" ht="18">
      <c r="A108" s="523"/>
      <c r="B108" s="523"/>
      <c r="C108" s="524" t="s">
        <v>2079</v>
      </c>
      <c r="D108" s="523"/>
      <c r="E108" s="523"/>
      <c r="F108" s="522">
        <f t="shared" ref="F108:G111" si="8">H108+J108</f>
        <v>0</v>
      </c>
      <c r="G108" s="522">
        <f t="shared" si="8"/>
        <v>0</v>
      </c>
      <c r="H108" s="522">
        <f>SUM(H109:H113)</f>
        <v>0</v>
      </c>
      <c r="I108" s="522">
        <f>SUM(I109:I113)</f>
        <v>0</v>
      </c>
      <c r="J108" s="522">
        <f>SUM(J109:J113)</f>
        <v>0</v>
      </c>
      <c r="K108" s="522">
        <f>SUM(K109:K113)</f>
        <v>0</v>
      </c>
    </row>
    <row r="109" spans="1:11" ht="18">
      <c r="A109" s="523"/>
      <c r="B109" s="523"/>
      <c r="C109" s="524"/>
      <c r="D109" s="523" t="s">
        <v>2080</v>
      </c>
      <c r="E109" s="523"/>
      <c r="F109" s="522">
        <f t="shared" si="8"/>
        <v>0</v>
      </c>
      <c r="G109" s="522">
        <f t="shared" si="8"/>
        <v>0</v>
      </c>
      <c r="H109" s="522"/>
      <c r="I109" s="522"/>
      <c r="J109" s="522"/>
      <c r="K109" s="526"/>
    </row>
    <row r="110" spans="1:11" ht="18">
      <c r="A110" s="523"/>
      <c r="B110" s="523"/>
      <c r="C110" s="524"/>
      <c r="D110" s="523" t="s">
        <v>2081</v>
      </c>
      <c r="E110" s="523"/>
      <c r="F110" s="522">
        <f t="shared" si="8"/>
        <v>0</v>
      </c>
      <c r="G110" s="522">
        <f t="shared" si="8"/>
        <v>0</v>
      </c>
      <c r="H110" s="522"/>
      <c r="I110" s="522"/>
      <c r="J110" s="522"/>
      <c r="K110" s="526"/>
    </row>
    <row r="111" spans="1:11" ht="18">
      <c r="A111" s="523"/>
      <c r="B111" s="523"/>
      <c r="C111" s="524"/>
      <c r="D111" s="523" t="s">
        <v>2082</v>
      </c>
      <c r="E111" s="523"/>
      <c r="F111" s="522">
        <f t="shared" si="8"/>
        <v>0</v>
      </c>
      <c r="G111" s="522">
        <f t="shared" si="8"/>
        <v>0</v>
      </c>
      <c r="H111" s="522"/>
      <c r="I111" s="522"/>
      <c r="J111" s="522"/>
      <c r="K111" s="526"/>
    </row>
    <row r="112" spans="1:11" ht="18">
      <c r="A112" s="523"/>
      <c r="B112" s="523"/>
      <c r="C112" s="524"/>
      <c r="D112" s="523" t="s">
        <v>2096</v>
      </c>
      <c r="E112" s="523"/>
      <c r="F112" s="522"/>
      <c r="G112" s="522"/>
      <c r="H112" s="522"/>
      <c r="I112" s="522"/>
      <c r="J112" s="522"/>
      <c r="K112" s="526"/>
    </row>
    <row r="113" spans="1:11" ht="18">
      <c r="A113" s="523"/>
      <c r="B113" s="523"/>
      <c r="C113" s="524"/>
      <c r="D113" s="523" t="s">
        <v>2083</v>
      </c>
      <c r="E113" s="523"/>
      <c r="F113" s="522"/>
      <c r="G113" s="522"/>
      <c r="H113" s="522"/>
      <c r="I113" s="522"/>
      <c r="J113" s="522"/>
      <c r="K113" s="526"/>
    </row>
    <row r="114" spans="1:11" ht="18">
      <c r="A114" s="523"/>
      <c r="B114" s="523"/>
      <c r="C114" s="523" t="s">
        <v>2084</v>
      </c>
      <c r="D114" s="523"/>
      <c r="E114" s="523"/>
      <c r="F114" s="522">
        <f t="shared" ref="F114:G118" si="9">H114+J114</f>
        <v>810000</v>
      </c>
      <c r="G114" s="522">
        <f t="shared" si="9"/>
        <v>810000</v>
      </c>
      <c r="H114" s="522">
        <f>SUM(H115:H116)</f>
        <v>810000</v>
      </c>
      <c r="I114" s="522">
        <f>SUM(I115:I116)</f>
        <v>810000</v>
      </c>
      <c r="J114" s="522">
        <f>SUM(J115:J116)</f>
        <v>0</v>
      </c>
      <c r="K114" s="522">
        <f>SUM(K115:K116)</f>
        <v>0</v>
      </c>
    </row>
    <row r="115" spans="1:11" ht="18">
      <c r="A115" s="523"/>
      <c r="B115" s="523"/>
      <c r="C115" s="523"/>
      <c r="D115" s="523" t="s">
        <v>2097</v>
      </c>
      <c r="E115" s="523"/>
      <c r="F115" s="522">
        <f t="shared" si="9"/>
        <v>0</v>
      </c>
      <c r="G115" s="522">
        <f t="shared" si="9"/>
        <v>0</v>
      </c>
      <c r="H115" s="522"/>
      <c r="I115" s="522"/>
      <c r="J115" s="522"/>
      <c r="K115" s="526"/>
    </row>
    <row r="116" spans="1:11" ht="18">
      <c r="A116" s="523"/>
      <c r="B116" s="523"/>
      <c r="C116" s="523"/>
      <c r="D116" s="523" t="s">
        <v>1537</v>
      </c>
      <c r="E116" s="523"/>
      <c r="F116" s="522">
        <f t="shared" si="9"/>
        <v>810000</v>
      </c>
      <c r="G116" s="522">
        <f t="shared" si="9"/>
        <v>810000</v>
      </c>
      <c r="H116" s="522">
        <v>810000</v>
      </c>
      <c r="I116" s="522">
        <v>810000</v>
      </c>
      <c r="J116" s="522"/>
      <c r="K116" s="526"/>
    </row>
    <row r="117" spans="1:11" ht="18">
      <c r="A117" s="523"/>
      <c r="B117" s="523"/>
      <c r="C117" s="523" t="s">
        <v>2098</v>
      </c>
      <c r="D117" s="523"/>
      <c r="E117" s="523"/>
      <c r="F117" s="522">
        <f t="shared" si="9"/>
        <v>0</v>
      </c>
      <c r="G117" s="522">
        <f t="shared" si="9"/>
        <v>0</v>
      </c>
      <c r="H117" s="522">
        <v>0</v>
      </c>
      <c r="I117" s="522">
        <v>0</v>
      </c>
      <c r="J117" s="522"/>
      <c r="K117" s="526"/>
    </row>
    <row r="118" spans="1:11" ht="18">
      <c r="A118" s="523"/>
      <c r="B118" s="528" t="s">
        <v>2051</v>
      </c>
      <c r="C118" s="523"/>
      <c r="D118" s="523"/>
      <c r="E118" s="523"/>
      <c r="F118" s="522">
        <f t="shared" si="9"/>
        <v>14828676</v>
      </c>
      <c r="G118" s="522">
        <f t="shared" si="9"/>
        <v>47626631</v>
      </c>
      <c r="H118" s="522">
        <f>H56+H91</f>
        <v>11276070</v>
      </c>
      <c r="I118" s="522">
        <f>I56+I91</f>
        <v>33329899</v>
      </c>
      <c r="J118" s="522">
        <f>J56+J91</f>
        <v>3552606</v>
      </c>
      <c r="K118" s="522">
        <f>K56+K91</f>
        <v>14296732</v>
      </c>
    </row>
    <row r="119" spans="1:11" ht="18">
      <c r="A119" s="523"/>
      <c r="B119" s="523" t="s">
        <v>2099</v>
      </c>
      <c r="C119" s="523"/>
      <c r="D119" s="523"/>
      <c r="E119" s="523"/>
      <c r="F119" s="522"/>
      <c r="G119" s="522"/>
      <c r="H119" s="529"/>
      <c r="I119" s="530"/>
      <c r="J119" s="530"/>
      <c r="K119" s="531"/>
    </row>
    <row r="120" spans="1:11" ht="18">
      <c r="A120" s="523"/>
      <c r="B120" s="523" t="s">
        <v>2100</v>
      </c>
      <c r="C120" s="523"/>
      <c r="D120" s="523"/>
      <c r="E120" s="523"/>
      <c r="F120" s="522">
        <f>H120+J120</f>
        <v>39000</v>
      </c>
      <c r="G120" s="522">
        <f>I120+K120</f>
        <v>39000</v>
      </c>
      <c r="H120" s="532">
        <v>39000</v>
      </c>
      <c r="I120" s="533">
        <v>39000</v>
      </c>
      <c r="J120" s="533"/>
      <c r="K120" s="534"/>
    </row>
    <row r="121" spans="1:11" ht="18">
      <c r="A121" s="523"/>
      <c r="B121" s="523" t="s">
        <v>2101</v>
      </c>
      <c r="C121" s="523"/>
      <c r="D121" s="523"/>
      <c r="E121" s="523"/>
      <c r="F121" s="522"/>
      <c r="G121" s="522"/>
      <c r="H121" s="532"/>
      <c r="I121" s="533"/>
      <c r="J121" s="533"/>
      <c r="K121" s="534"/>
    </row>
    <row r="122" spans="1:11" ht="18">
      <c r="A122" s="523"/>
      <c r="B122" s="523" t="s">
        <v>2102</v>
      </c>
      <c r="C122" s="523"/>
      <c r="D122" s="523"/>
      <c r="E122" s="523"/>
      <c r="F122" s="522">
        <f>H122+J122</f>
        <v>25465</v>
      </c>
      <c r="G122" s="522">
        <f>I122+K122</f>
        <v>25465</v>
      </c>
      <c r="H122" s="532">
        <v>25465</v>
      </c>
      <c r="I122" s="533">
        <v>25465</v>
      </c>
      <c r="J122" s="533"/>
      <c r="K122" s="534"/>
    </row>
    <row r="123" spans="1:11" ht="18">
      <c r="A123" s="548"/>
      <c r="B123" s="523" t="s">
        <v>2098</v>
      </c>
      <c r="C123" s="548"/>
      <c r="D123" s="548"/>
      <c r="E123" s="548"/>
      <c r="F123" s="522"/>
      <c r="G123" s="522"/>
      <c r="H123" s="532"/>
      <c r="I123" s="533"/>
      <c r="J123" s="533"/>
      <c r="K123" s="534"/>
    </row>
    <row r="124" spans="1:11" ht="18">
      <c r="A124" s="523"/>
      <c r="B124" s="523" t="s">
        <v>2103</v>
      </c>
      <c r="C124" s="523"/>
      <c r="D124" s="523"/>
      <c r="E124" s="523"/>
      <c r="F124" s="522"/>
      <c r="G124" s="522"/>
      <c r="H124" s="532"/>
      <c r="I124" s="533"/>
      <c r="J124" s="533"/>
      <c r="K124" s="534"/>
    </row>
    <row r="125" spans="1:11" ht="18">
      <c r="A125" s="523" t="s">
        <v>2104</v>
      </c>
      <c r="B125" s="523"/>
      <c r="C125" s="523"/>
      <c r="D125" s="523"/>
      <c r="E125" s="523"/>
      <c r="F125" s="522"/>
      <c r="G125" s="522"/>
      <c r="H125" s="532"/>
      <c r="I125" s="533"/>
      <c r="J125" s="533"/>
      <c r="K125" s="534"/>
    </row>
    <row r="126" spans="1:11" ht="18">
      <c r="A126" s="523"/>
      <c r="B126" s="523" t="s">
        <v>2105</v>
      </c>
      <c r="C126" s="523"/>
      <c r="D126" s="523"/>
      <c r="E126" s="523"/>
      <c r="F126" s="522"/>
      <c r="G126" s="522"/>
      <c r="H126" s="532"/>
      <c r="I126" s="533"/>
      <c r="J126" s="533"/>
      <c r="K126" s="534"/>
    </row>
    <row r="127" spans="1:11" ht="18">
      <c r="A127" s="528" t="s">
        <v>2106</v>
      </c>
      <c r="B127" s="523"/>
      <c r="C127" s="523"/>
      <c r="D127" s="523"/>
      <c r="E127" s="549"/>
      <c r="F127" s="522">
        <f>F118+F119+F120+F121+F122+F123+F124+F125</f>
        <v>14893141</v>
      </c>
      <c r="G127" s="522">
        <f>G118+G119+G120+G121+G122+G123+G124+G125</f>
        <v>47691096</v>
      </c>
      <c r="H127" s="532"/>
      <c r="I127" s="533"/>
      <c r="J127" s="533"/>
      <c r="K127" s="534"/>
    </row>
    <row r="128" spans="1:11" ht="18">
      <c r="A128" s="523" t="s">
        <v>2107</v>
      </c>
      <c r="B128" s="523"/>
      <c r="C128" s="523"/>
      <c r="D128" s="523"/>
      <c r="E128" s="550"/>
      <c r="F128" s="522">
        <f>F53-F127</f>
        <v>157438754</v>
      </c>
      <c r="G128" s="522"/>
      <c r="H128" s="532"/>
      <c r="I128" s="533"/>
      <c r="J128" s="533"/>
      <c r="K128" s="534"/>
    </row>
    <row r="129" spans="1:11" ht="18">
      <c r="A129" s="523" t="s">
        <v>2108</v>
      </c>
      <c r="B129" s="523"/>
      <c r="C129" s="523"/>
      <c r="D129" s="523"/>
      <c r="E129" s="523"/>
      <c r="F129" s="522">
        <f>F127+F128</f>
        <v>172331895</v>
      </c>
      <c r="G129" s="522"/>
      <c r="H129" s="532"/>
      <c r="I129" s="533"/>
      <c r="J129" s="533"/>
      <c r="K129" s="534"/>
    </row>
    <row r="130" spans="1:11" ht="18">
      <c r="A130" s="523" t="s">
        <v>2109</v>
      </c>
      <c r="B130" s="523"/>
      <c r="C130" s="523"/>
      <c r="D130" s="523"/>
      <c r="E130" s="523"/>
      <c r="F130" s="538">
        <v>3204240</v>
      </c>
      <c r="G130" s="522"/>
      <c r="H130" s="551"/>
      <c r="I130" s="533"/>
      <c r="J130" s="533"/>
      <c r="K130" s="534"/>
    </row>
    <row r="131" spans="1:11" ht="18">
      <c r="A131" s="528" t="s">
        <v>2110</v>
      </c>
      <c r="B131" s="523"/>
      <c r="C131" s="523"/>
      <c r="D131" s="523"/>
      <c r="E131" s="523"/>
      <c r="F131" s="538">
        <f>F128+F130</f>
        <v>160642994</v>
      </c>
      <c r="G131" s="522"/>
      <c r="H131" s="552"/>
      <c r="I131" s="540"/>
      <c r="J131" s="540"/>
      <c r="K131" s="541"/>
    </row>
    <row r="132" spans="1:11" ht="18">
      <c r="A132" s="553" t="s">
        <v>2111</v>
      </c>
      <c r="B132" s="525"/>
      <c r="C132" s="525"/>
      <c r="D132" s="525"/>
      <c r="E132" s="525" t="s">
        <v>2112</v>
      </c>
      <c r="F132" s="1094" t="s">
        <v>2113</v>
      </c>
      <c r="G132" s="1095"/>
      <c r="H132" s="554" t="s">
        <v>2114</v>
      </c>
      <c r="I132" s="554"/>
      <c r="J132" s="1096" t="s">
        <v>2115</v>
      </c>
      <c r="K132" s="1096"/>
    </row>
    <row r="133" spans="1:11" ht="18">
      <c r="A133" s="525"/>
      <c r="B133" s="525"/>
      <c r="C133" s="525"/>
      <c r="D133" s="525"/>
      <c r="E133" s="525"/>
      <c r="F133" s="1097" t="s">
        <v>2116</v>
      </c>
      <c r="G133" s="1098"/>
      <c r="H133" s="554"/>
      <c r="I133" s="554"/>
      <c r="J133" s="554"/>
      <c r="K133" s="554"/>
    </row>
    <row r="134" spans="1:11" ht="18">
      <c r="A134" s="525" t="s">
        <v>2117</v>
      </c>
      <c r="B134" s="555"/>
      <c r="C134" s="555"/>
      <c r="D134" s="555"/>
      <c r="E134" s="555"/>
      <c r="F134" s="556"/>
      <c r="G134" s="556"/>
      <c r="H134" s="556"/>
      <c r="I134" s="556"/>
      <c r="J134" s="556"/>
      <c r="K134" s="556"/>
    </row>
    <row r="135" spans="1:11" ht="18">
      <c r="A135" s="525" t="s">
        <v>2118</v>
      </c>
      <c r="B135" s="555"/>
      <c r="C135" s="555"/>
      <c r="D135" s="555"/>
      <c r="E135" s="555"/>
      <c r="F135" s="556"/>
      <c r="G135" s="556"/>
      <c r="H135" s="556"/>
      <c r="I135" s="556"/>
      <c r="J135" s="556"/>
      <c r="K135" s="556"/>
    </row>
    <row r="136" spans="1:11">
      <c r="A136" s="555"/>
      <c r="B136" s="555"/>
      <c r="C136" s="555"/>
      <c r="D136" s="555"/>
      <c r="E136" s="555"/>
      <c r="F136" s="556"/>
      <c r="G136" s="556"/>
      <c r="H136" s="556"/>
      <c r="I136" s="556"/>
      <c r="J136" s="556"/>
      <c r="K136" s="556"/>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7" workbookViewId="0">
      <selection sqref="A1:G30"/>
    </sheetView>
  </sheetViews>
  <sheetFormatPr defaultRowHeight="17"/>
  <cols>
    <col min="3" max="3" width="29.08984375" customWidth="1"/>
    <col min="4" max="4" width="24.36328125" bestFit="1" customWidth="1"/>
    <col min="5" max="5" width="6.54296875" bestFit="1" customWidth="1"/>
    <col min="6" max="6" width="31.90625" bestFit="1" customWidth="1"/>
  </cols>
  <sheetData>
    <row r="1" spans="1:7" ht="17.5" thickBot="1">
      <c r="A1" s="300" t="s">
        <v>1142</v>
      </c>
      <c r="B1" s="301"/>
      <c r="C1" s="301"/>
      <c r="D1" s="300" t="s">
        <v>1143</v>
      </c>
      <c r="E1" s="979" t="s">
        <v>1079</v>
      </c>
      <c r="F1" s="980"/>
      <c r="G1" s="302"/>
    </row>
    <row r="2" spans="1:7" ht="17.5" thickBot="1">
      <c r="A2" s="300" t="s">
        <v>1586</v>
      </c>
      <c r="B2" s="303" t="s">
        <v>1587</v>
      </c>
      <c r="C2" s="304"/>
      <c r="D2" s="300" t="s">
        <v>1146</v>
      </c>
      <c r="E2" s="979" t="s">
        <v>1147</v>
      </c>
      <c r="F2" s="980"/>
      <c r="G2" s="305" t="s">
        <v>1149</v>
      </c>
    </row>
    <row r="3" spans="1:7" ht="27.5">
      <c r="A3" s="981" t="s">
        <v>1588</v>
      </c>
      <c r="B3" s="981"/>
      <c r="C3" s="981"/>
      <c r="D3" s="981"/>
      <c r="E3" s="981"/>
      <c r="F3" s="981"/>
      <c r="G3" s="301"/>
    </row>
    <row r="4" spans="1:7">
      <c r="A4" s="982"/>
      <c r="B4" s="982"/>
      <c r="C4" s="982"/>
      <c r="D4" s="982"/>
      <c r="E4" s="982"/>
      <c r="F4" s="982"/>
      <c r="G4" s="301"/>
    </row>
    <row r="5" spans="1:7" ht="17.5" thickBot="1">
      <c r="A5" s="983" t="s">
        <v>1589</v>
      </c>
      <c r="B5" s="983"/>
      <c r="C5" s="983"/>
      <c r="D5" s="983"/>
      <c r="E5" s="983"/>
      <c r="F5" s="983"/>
      <c r="G5" s="301"/>
    </row>
    <row r="6" spans="1:7">
      <c r="A6" s="984" t="s">
        <v>1590</v>
      </c>
      <c r="B6" s="984"/>
      <c r="C6" s="945"/>
      <c r="D6" s="987" t="s">
        <v>1153</v>
      </c>
      <c r="E6" s="306"/>
      <c r="F6" s="989" t="s">
        <v>1155</v>
      </c>
      <c r="G6" s="301"/>
    </row>
    <row r="7" spans="1:7" ht="78.5" thickBot="1">
      <c r="A7" s="985"/>
      <c r="B7" s="985"/>
      <c r="C7" s="986"/>
      <c r="D7" s="988"/>
      <c r="E7" s="307" t="s">
        <v>1591</v>
      </c>
      <c r="F7" s="990"/>
      <c r="G7" s="301"/>
    </row>
    <row r="8" spans="1:7" ht="19.5">
      <c r="A8" s="967" t="s">
        <v>1158</v>
      </c>
      <c r="B8" s="969" t="s">
        <v>1089</v>
      </c>
      <c r="C8" s="970"/>
      <c r="D8" s="308">
        <v>122</v>
      </c>
      <c r="E8" s="309"/>
      <c r="F8" s="310">
        <v>1.88</v>
      </c>
      <c r="G8" s="301"/>
    </row>
    <row r="9" spans="1:7" ht="19.5">
      <c r="A9" s="967"/>
      <c r="B9" s="971" t="s">
        <v>1592</v>
      </c>
      <c r="C9" s="972"/>
      <c r="D9" s="311">
        <v>122</v>
      </c>
      <c r="E9" s="312"/>
      <c r="F9" s="313">
        <v>1.88</v>
      </c>
      <c r="G9" s="301"/>
    </row>
    <row r="10" spans="1:7" ht="19.5">
      <c r="A10" s="967"/>
      <c r="B10" s="973" t="s">
        <v>1123</v>
      </c>
      <c r="C10" s="974"/>
      <c r="D10" s="311"/>
      <c r="E10" s="312"/>
      <c r="F10" s="314"/>
      <c r="G10" s="301"/>
    </row>
    <row r="11" spans="1:7" ht="19.5">
      <c r="A11" s="968"/>
      <c r="B11" s="964" t="s">
        <v>1593</v>
      </c>
      <c r="C11" s="975"/>
      <c r="D11" s="311"/>
      <c r="E11" s="312"/>
      <c r="F11" s="314"/>
      <c r="G11" s="301"/>
    </row>
    <row r="12" spans="1:7" ht="19.5">
      <c r="A12" s="976" t="s">
        <v>1163</v>
      </c>
      <c r="B12" s="973" t="s">
        <v>1089</v>
      </c>
      <c r="C12" s="974"/>
      <c r="D12" s="311"/>
      <c r="E12" s="312"/>
      <c r="F12" s="314"/>
      <c r="G12" s="301"/>
    </row>
    <row r="13" spans="1:7" ht="19.5">
      <c r="A13" s="977"/>
      <c r="B13" s="973" t="s">
        <v>1165</v>
      </c>
      <c r="C13" s="974"/>
      <c r="D13" s="311">
        <v>122</v>
      </c>
      <c r="E13" s="312"/>
      <c r="F13" s="315"/>
      <c r="G13" s="301"/>
    </row>
    <row r="14" spans="1:7" ht="19.5">
      <c r="A14" s="977"/>
      <c r="B14" s="973" t="s">
        <v>1166</v>
      </c>
      <c r="C14" s="974"/>
      <c r="D14" s="311">
        <v>122</v>
      </c>
      <c r="E14" s="312"/>
      <c r="F14" s="315"/>
      <c r="G14" s="301"/>
    </row>
    <row r="15" spans="1:7" ht="19.5">
      <c r="A15" s="977"/>
      <c r="B15" s="962" t="s">
        <v>1594</v>
      </c>
      <c r="C15" s="316" t="s">
        <v>1169</v>
      </c>
      <c r="D15" s="317" t="s">
        <v>1115</v>
      </c>
      <c r="E15" s="309"/>
      <c r="F15" s="318"/>
      <c r="G15" s="301"/>
    </row>
    <row r="16" spans="1:7" ht="19.5">
      <c r="A16" s="977"/>
      <c r="B16" s="962"/>
      <c r="C16" s="319" t="s">
        <v>1595</v>
      </c>
      <c r="D16" s="311"/>
      <c r="E16" s="312"/>
      <c r="F16" s="315"/>
      <c r="G16" s="301"/>
    </row>
    <row r="17" spans="1:7" ht="19.5">
      <c r="A17" s="977"/>
      <c r="B17" s="963"/>
      <c r="C17" s="319" t="s">
        <v>1596</v>
      </c>
      <c r="D17" s="311"/>
      <c r="E17" s="312"/>
      <c r="F17" s="315"/>
      <c r="G17" s="301"/>
    </row>
    <row r="18" spans="1:7" ht="19.5">
      <c r="A18" s="977"/>
      <c r="B18" s="961" t="s">
        <v>1173</v>
      </c>
      <c r="C18" s="319" t="s">
        <v>1597</v>
      </c>
      <c r="D18" s="321"/>
      <c r="E18" s="312"/>
      <c r="F18" s="315"/>
      <c r="G18" s="301"/>
    </row>
    <row r="19" spans="1:7" ht="19.5">
      <c r="A19" s="977"/>
      <c r="B19" s="962"/>
      <c r="C19" s="319" t="s">
        <v>1598</v>
      </c>
      <c r="D19" s="321" t="s">
        <v>1220</v>
      </c>
      <c r="E19" s="312"/>
      <c r="F19" s="315"/>
      <c r="G19" s="301"/>
    </row>
    <row r="20" spans="1:7" ht="19.5">
      <c r="A20" s="977"/>
      <c r="B20" s="963"/>
      <c r="C20" s="319" t="s">
        <v>1596</v>
      </c>
      <c r="D20" s="322" t="s">
        <v>1115</v>
      </c>
      <c r="E20" s="312"/>
      <c r="F20" s="315"/>
      <c r="G20" s="301"/>
    </row>
    <row r="21" spans="1:7" ht="19.5">
      <c r="A21" s="977"/>
      <c r="B21" s="964" t="s">
        <v>1176</v>
      </c>
      <c r="C21" s="319" t="s">
        <v>1177</v>
      </c>
      <c r="D21" s="323"/>
      <c r="E21" s="323"/>
      <c r="F21" s="314"/>
      <c r="G21" s="301"/>
    </row>
    <row r="22" spans="1:7" ht="19.5">
      <c r="A22" s="977"/>
      <c r="B22" s="964"/>
      <c r="C22" s="319" t="s">
        <v>1178</v>
      </c>
      <c r="D22" s="323"/>
      <c r="E22" s="323"/>
      <c r="F22" s="314"/>
      <c r="G22" s="301"/>
    </row>
    <row r="23" spans="1:7" ht="19.5">
      <c r="A23" s="978"/>
      <c r="B23" s="964"/>
      <c r="C23" s="319" t="s">
        <v>1180</v>
      </c>
      <c r="D23" s="323"/>
      <c r="E23" s="323"/>
      <c r="F23" s="313">
        <v>1.88</v>
      </c>
      <c r="G23" s="301"/>
    </row>
    <row r="24" spans="1:7" ht="20" thickBot="1">
      <c r="A24" s="965" t="s">
        <v>1599</v>
      </c>
      <c r="B24" s="965"/>
      <c r="C24" s="966"/>
      <c r="D24" s="324">
        <v>122</v>
      </c>
      <c r="E24" s="325"/>
      <c r="F24" s="326"/>
      <c r="G24" s="301"/>
    </row>
    <row r="25" spans="1:7">
      <c r="A25" s="327" t="s">
        <v>1128</v>
      </c>
      <c r="B25" s="301" t="s">
        <v>1182</v>
      </c>
      <c r="C25" s="301" t="s">
        <v>1600</v>
      </c>
      <c r="D25" s="301" t="s">
        <v>1185</v>
      </c>
      <c r="E25" s="327"/>
      <c r="F25" s="328"/>
      <c r="G25" s="301"/>
    </row>
    <row r="26" spans="1:7">
      <c r="A26" s="329"/>
      <c r="B26" s="329"/>
      <c r="C26" s="329" t="s">
        <v>1601</v>
      </c>
      <c r="D26" s="329"/>
      <c r="E26" s="329"/>
      <c r="F26" s="330" t="s">
        <v>1602</v>
      </c>
      <c r="G26" s="301"/>
    </row>
    <row r="27" spans="1:7">
      <c r="A27" s="301"/>
      <c r="B27" s="301"/>
      <c r="C27" s="328"/>
      <c r="D27" s="301"/>
      <c r="E27" s="301"/>
      <c r="F27" s="328"/>
      <c r="G27" s="301"/>
    </row>
    <row r="28" spans="1:7">
      <c r="A28" s="301"/>
      <c r="B28" s="301"/>
      <c r="C28" s="328"/>
      <c r="D28" s="301"/>
      <c r="E28" s="301"/>
      <c r="F28" s="328"/>
      <c r="G28" s="301"/>
    </row>
    <row r="29" spans="1:7">
      <c r="A29" s="331" t="s">
        <v>1603</v>
      </c>
      <c r="B29" s="301"/>
      <c r="C29" s="328"/>
      <c r="D29" s="301"/>
      <c r="E29" s="301"/>
      <c r="F29" s="328"/>
      <c r="G29" s="301"/>
    </row>
    <row r="30" spans="1:7">
      <c r="A30" s="331" t="s">
        <v>1604</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8"/>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819</v>
      </c>
      <c r="B1" s="163" t="s">
        <v>13</v>
      </c>
    </row>
    <row r="2" spans="1:2" ht="19.5">
      <c r="A2" s="151" t="s">
        <v>243</v>
      </c>
    </row>
    <row r="3" spans="1:2" ht="19.5">
      <c r="A3" s="151" t="s">
        <v>820</v>
      </c>
    </row>
    <row r="4" spans="1:2" ht="19.5">
      <c r="A4" s="152" t="s">
        <v>1</v>
      </c>
    </row>
    <row r="5" spans="1:2" ht="19.5">
      <c r="A5" s="143" t="s">
        <v>250</v>
      </c>
    </row>
    <row r="6" spans="1:2" ht="19.5">
      <c r="A6" s="143" t="s">
        <v>821</v>
      </c>
    </row>
    <row r="7" spans="1:2" ht="19.5">
      <c r="A7" s="26" t="s">
        <v>719</v>
      </c>
    </row>
    <row r="8" spans="1:2" ht="19.5">
      <c r="A8" s="26" t="s">
        <v>720</v>
      </c>
    </row>
    <row r="9" spans="1:2" ht="19.5">
      <c r="A9" s="26" t="s">
        <v>721</v>
      </c>
    </row>
    <row r="10" spans="1:2" ht="19.5">
      <c r="A10" s="152" t="s">
        <v>2</v>
      </c>
    </row>
    <row r="11" spans="1:2" ht="19.5">
      <c r="A11" s="143" t="s">
        <v>722</v>
      </c>
    </row>
    <row r="12" spans="1:2" ht="78">
      <c r="A12" s="153" t="s">
        <v>723</v>
      </c>
    </row>
    <row r="13" spans="1:2" ht="19.5">
      <c r="A13" s="152" t="s">
        <v>4</v>
      </c>
    </row>
    <row r="14" spans="1:2" ht="74">
      <c r="A14" s="147" t="s">
        <v>822</v>
      </c>
    </row>
    <row r="15" spans="1:2" ht="19.5">
      <c r="A15" s="153" t="s">
        <v>807</v>
      </c>
    </row>
    <row r="16" spans="1:2" ht="19.5">
      <c r="A16" s="143" t="s">
        <v>5</v>
      </c>
    </row>
    <row r="17" spans="1:1" ht="39">
      <c r="A17" s="175" t="s">
        <v>823</v>
      </c>
    </row>
    <row r="18" spans="1:1" ht="39">
      <c r="A18" s="175" t="s">
        <v>824</v>
      </c>
    </row>
    <row r="19" spans="1:1" ht="19.5">
      <c r="A19" s="175" t="s">
        <v>825</v>
      </c>
    </row>
    <row r="20" spans="1:1" ht="19.5">
      <c r="A20" s="175" t="s">
        <v>826</v>
      </c>
    </row>
    <row r="21" spans="1:1" ht="19.5">
      <c r="A21" s="175" t="s">
        <v>827</v>
      </c>
    </row>
    <row r="22" spans="1:1" ht="19.5">
      <c r="A22" s="175" t="s">
        <v>828</v>
      </c>
    </row>
    <row r="23" spans="1:1" ht="19.5">
      <c r="A23" s="175" t="s">
        <v>829</v>
      </c>
    </row>
    <row r="24" spans="1:1" ht="19.5">
      <c r="A24" s="175" t="s">
        <v>830</v>
      </c>
    </row>
    <row r="25" spans="1:1" ht="19.5">
      <c r="A25" s="175" t="s">
        <v>831</v>
      </c>
    </row>
    <row r="26" spans="1:1" ht="19.5">
      <c r="A26" s="175" t="s">
        <v>832</v>
      </c>
    </row>
    <row r="27" spans="1:1" ht="39">
      <c r="A27" s="175" t="s">
        <v>833</v>
      </c>
    </row>
    <row r="28" spans="1:1" ht="19.5">
      <c r="A28" s="175" t="s">
        <v>834</v>
      </c>
    </row>
    <row r="29" spans="1:1" ht="19.5">
      <c r="A29" s="175" t="s">
        <v>966</v>
      </c>
    </row>
    <row r="30" spans="1:1" ht="19.5">
      <c r="A30" s="175" t="s">
        <v>7</v>
      </c>
    </row>
    <row r="31" spans="1:1" ht="19.5">
      <c r="A31" s="29" t="s">
        <v>8</v>
      </c>
    </row>
    <row r="32" spans="1:1" ht="39">
      <c r="A32" s="175" t="s">
        <v>835</v>
      </c>
    </row>
    <row r="33" spans="1:1" ht="39">
      <c r="A33" s="175" t="s">
        <v>836</v>
      </c>
    </row>
    <row r="34" spans="1:1" ht="19.5">
      <c r="A34" s="29" t="s">
        <v>9</v>
      </c>
    </row>
    <row r="35" spans="1:1" ht="39">
      <c r="A35" s="175" t="s">
        <v>837</v>
      </c>
    </row>
    <row r="36" spans="1:1" ht="19.5">
      <c r="A36" s="175" t="s">
        <v>760</v>
      </c>
    </row>
    <row r="37" spans="1:1" ht="39">
      <c r="A37" s="154" t="s">
        <v>761</v>
      </c>
    </row>
    <row r="38" spans="1:1" ht="20" thickBot="1">
      <c r="A38" s="155" t="s">
        <v>838</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7"/>
  <cols>
    <col min="3" max="3" width="33" bestFit="1" customWidth="1"/>
    <col min="4" max="4" width="24.36328125" bestFit="1" customWidth="1"/>
    <col min="5" max="5" width="6.54296875" bestFit="1" customWidth="1"/>
    <col min="6" max="6" width="31.90625" bestFit="1" customWidth="1"/>
  </cols>
  <sheetData>
    <row r="1" spans="1:7" ht="17.5" thickBot="1">
      <c r="A1" s="300" t="s">
        <v>1142</v>
      </c>
      <c r="B1" s="301"/>
      <c r="C1" s="301"/>
      <c r="D1" s="300" t="s">
        <v>1143</v>
      </c>
      <c r="E1" s="979" t="s">
        <v>1079</v>
      </c>
      <c r="F1" s="980"/>
      <c r="G1" s="302"/>
    </row>
    <row r="2" spans="1:7" ht="17.5" thickBot="1">
      <c r="A2" s="300" t="s">
        <v>1144</v>
      </c>
      <c r="B2" s="303" t="s">
        <v>1145</v>
      </c>
      <c r="C2" s="304"/>
      <c r="D2" s="300" t="s">
        <v>1146</v>
      </c>
      <c r="E2" s="979" t="s">
        <v>1147</v>
      </c>
      <c r="F2" s="980"/>
      <c r="G2" s="305" t="s">
        <v>1149</v>
      </c>
    </row>
    <row r="3" spans="1:7" ht="27.5">
      <c r="A3" s="981" t="s">
        <v>1150</v>
      </c>
      <c r="B3" s="981"/>
      <c r="C3" s="981"/>
      <c r="D3" s="981"/>
      <c r="E3" s="981"/>
      <c r="F3" s="981"/>
      <c r="G3" s="301"/>
    </row>
    <row r="4" spans="1:7">
      <c r="A4" s="982"/>
      <c r="B4" s="982"/>
      <c r="C4" s="982"/>
      <c r="D4" s="982"/>
      <c r="E4" s="982"/>
      <c r="F4" s="982"/>
      <c r="G4" s="301"/>
    </row>
    <row r="5" spans="1:7" ht="17.5" thickBot="1">
      <c r="A5" s="983" t="s">
        <v>2124</v>
      </c>
      <c r="B5" s="983"/>
      <c r="C5" s="983"/>
      <c r="D5" s="983"/>
      <c r="E5" s="983"/>
      <c r="F5" s="983"/>
      <c r="G5" s="301"/>
    </row>
    <row r="6" spans="1:7">
      <c r="A6" s="984" t="s">
        <v>1152</v>
      </c>
      <c r="B6" s="984"/>
      <c r="C6" s="945"/>
      <c r="D6" s="987" t="s">
        <v>1153</v>
      </c>
      <c r="E6" s="306"/>
      <c r="F6" s="989" t="s">
        <v>1155</v>
      </c>
      <c r="G6" s="301"/>
    </row>
    <row r="7" spans="1:7" ht="78.5" thickBot="1">
      <c r="A7" s="985"/>
      <c r="B7" s="985"/>
      <c r="C7" s="986"/>
      <c r="D7" s="988"/>
      <c r="E7" s="307" t="s">
        <v>1157</v>
      </c>
      <c r="F7" s="990"/>
      <c r="G7" s="301"/>
    </row>
    <row r="8" spans="1:7" ht="19.5">
      <c r="A8" s="967" t="s">
        <v>1158</v>
      </c>
      <c r="B8" s="969" t="s">
        <v>1089</v>
      </c>
      <c r="C8" s="970"/>
      <c r="D8" s="308">
        <v>142</v>
      </c>
      <c r="E8" s="309"/>
      <c r="F8" s="310">
        <v>1.78</v>
      </c>
      <c r="G8" s="301"/>
    </row>
    <row r="9" spans="1:7" ht="19.5">
      <c r="A9" s="967"/>
      <c r="B9" s="971" t="s">
        <v>1160</v>
      </c>
      <c r="C9" s="972"/>
      <c r="D9" s="311">
        <v>142</v>
      </c>
      <c r="E9" s="312"/>
      <c r="F9" s="313">
        <v>1.78</v>
      </c>
      <c r="G9" s="301"/>
    </row>
    <row r="10" spans="1:7" ht="19.5">
      <c r="A10" s="967"/>
      <c r="B10" s="973" t="s">
        <v>1123</v>
      </c>
      <c r="C10" s="974"/>
      <c r="D10" s="311"/>
      <c r="E10" s="312"/>
      <c r="F10" s="314"/>
      <c r="G10" s="301"/>
    </row>
    <row r="11" spans="1:7" ht="19.5">
      <c r="A11" s="968"/>
      <c r="B11" s="964" t="s">
        <v>1162</v>
      </c>
      <c r="C11" s="975"/>
      <c r="D11" s="311"/>
      <c r="E11" s="312"/>
      <c r="F11" s="314"/>
      <c r="G11" s="301"/>
    </row>
    <row r="12" spans="1:7" ht="19.5">
      <c r="A12" s="976" t="s">
        <v>1163</v>
      </c>
      <c r="B12" s="973" t="s">
        <v>1089</v>
      </c>
      <c r="C12" s="974"/>
      <c r="D12" s="311"/>
      <c r="E12" s="312"/>
      <c r="F12" s="314"/>
      <c r="G12" s="301"/>
    </row>
    <row r="13" spans="1:7" ht="19.5">
      <c r="A13" s="977"/>
      <c r="B13" s="973" t="s">
        <v>1165</v>
      </c>
      <c r="C13" s="974"/>
      <c r="D13" s="311">
        <v>142</v>
      </c>
      <c r="E13" s="312"/>
      <c r="F13" s="315"/>
      <c r="G13" s="301"/>
    </row>
    <row r="14" spans="1:7" ht="19.5">
      <c r="A14" s="977"/>
      <c r="B14" s="973" t="s">
        <v>1166</v>
      </c>
      <c r="C14" s="974"/>
      <c r="D14" s="311">
        <v>142</v>
      </c>
      <c r="E14" s="312"/>
      <c r="F14" s="315"/>
      <c r="G14" s="301"/>
    </row>
    <row r="15" spans="1:7" ht="19.5">
      <c r="A15" s="977"/>
      <c r="B15" s="962" t="s">
        <v>1168</v>
      </c>
      <c r="C15" s="316" t="s">
        <v>1169</v>
      </c>
      <c r="D15" s="317" t="s">
        <v>1115</v>
      </c>
      <c r="E15" s="309"/>
      <c r="F15" s="318"/>
      <c r="G15" s="301"/>
    </row>
    <row r="16" spans="1:7" ht="19.5">
      <c r="A16" s="977"/>
      <c r="B16" s="962"/>
      <c r="C16" s="319" t="s">
        <v>1171</v>
      </c>
      <c r="D16" s="311"/>
      <c r="E16" s="312"/>
      <c r="F16" s="315"/>
      <c r="G16" s="301"/>
    </row>
    <row r="17" spans="1:7" ht="19.5">
      <c r="A17" s="977"/>
      <c r="B17" s="963"/>
      <c r="C17" s="319" t="s">
        <v>1172</v>
      </c>
      <c r="D17" s="311"/>
      <c r="E17" s="312"/>
      <c r="F17" s="315"/>
      <c r="G17" s="301"/>
    </row>
    <row r="18" spans="1:7" ht="19.5">
      <c r="A18" s="977"/>
      <c r="B18" s="961" t="s">
        <v>1173</v>
      </c>
      <c r="C18" s="319" t="s">
        <v>1169</v>
      </c>
      <c r="D18" s="321"/>
      <c r="E18" s="312"/>
      <c r="F18" s="315"/>
      <c r="G18" s="301"/>
    </row>
    <row r="19" spans="1:7" ht="19.5">
      <c r="A19" s="977"/>
      <c r="B19" s="962"/>
      <c r="C19" s="319" t="s">
        <v>1171</v>
      </c>
      <c r="D19" s="321" t="s">
        <v>1219</v>
      </c>
      <c r="E19" s="312"/>
      <c r="F19" s="315"/>
      <c r="G19" s="301"/>
    </row>
    <row r="20" spans="1:7" ht="19.5">
      <c r="A20" s="977"/>
      <c r="B20" s="963"/>
      <c r="C20" s="319" t="s">
        <v>1172</v>
      </c>
      <c r="D20" s="322" t="s">
        <v>1115</v>
      </c>
      <c r="E20" s="312"/>
      <c r="F20" s="315"/>
      <c r="G20" s="301"/>
    </row>
    <row r="21" spans="1:7" ht="19.5">
      <c r="A21" s="977"/>
      <c r="B21" s="964" t="s">
        <v>1176</v>
      </c>
      <c r="C21" s="319" t="s">
        <v>1177</v>
      </c>
      <c r="D21" s="323"/>
      <c r="E21" s="323"/>
      <c r="F21" s="314"/>
      <c r="G21" s="301"/>
    </row>
    <row r="22" spans="1:7" ht="19.5">
      <c r="A22" s="977"/>
      <c r="B22" s="964"/>
      <c r="C22" s="319" t="s">
        <v>1178</v>
      </c>
      <c r="D22" s="323"/>
      <c r="E22" s="323"/>
      <c r="F22" s="314"/>
      <c r="G22" s="301"/>
    </row>
    <row r="23" spans="1:7" ht="19.5">
      <c r="A23" s="978"/>
      <c r="B23" s="964"/>
      <c r="C23" s="319" t="s">
        <v>1180</v>
      </c>
      <c r="D23" s="323"/>
      <c r="E23" s="323"/>
      <c r="F23" s="313">
        <v>1.78</v>
      </c>
      <c r="G23" s="301"/>
    </row>
    <row r="24" spans="1:7" ht="20" thickBot="1">
      <c r="A24" s="965" t="s">
        <v>1181</v>
      </c>
      <c r="B24" s="965"/>
      <c r="C24" s="966"/>
      <c r="D24" s="324">
        <v>39.17</v>
      </c>
      <c r="E24" s="325"/>
      <c r="F24" s="326"/>
      <c r="G24" s="301"/>
    </row>
    <row r="25" spans="1:7">
      <c r="A25" s="327" t="s">
        <v>1128</v>
      </c>
      <c r="B25" s="301" t="s">
        <v>1182</v>
      </c>
      <c r="C25" s="301" t="s">
        <v>1184</v>
      </c>
      <c r="D25" s="301" t="s">
        <v>1185</v>
      </c>
      <c r="E25" s="327"/>
      <c r="F25" s="328"/>
      <c r="G25" s="301"/>
    </row>
    <row r="26" spans="1:7">
      <c r="A26" s="329"/>
      <c r="B26" s="329"/>
      <c r="C26" s="329" t="s">
        <v>1186</v>
      </c>
      <c r="D26" s="329"/>
      <c r="E26" s="329"/>
      <c r="F26" s="330" t="s">
        <v>2125</v>
      </c>
      <c r="G26" s="301"/>
    </row>
    <row r="27" spans="1:7">
      <c r="A27" s="301"/>
      <c r="B27" s="301"/>
      <c r="C27" s="328"/>
      <c r="D27" s="301"/>
      <c r="E27" s="301"/>
      <c r="F27" s="328"/>
      <c r="G27" s="301"/>
    </row>
    <row r="28" spans="1:7">
      <c r="A28" s="301"/>
      <c r="B28" s="301"/>
      <c r="C28" s="328"/>
      <c r="D28" s="301"/>
      <c r="E28" s="301"/>
      <c r="F28" s="328"/>
      <c r="G28" s="301"/>
    </row>
    <row r="29" spans="1:7">
      <c r="A29" s="331" t="s">
        <v>1188</v>
      </c>
      <c r="B29" s="301"/>
      <c r="C29" s="328"/>
      <c r="D29" s="301"/>
      <c r="E29" s="301"/>
      <c r="F29" s="328"/>
      <c r="G29" s="301"/>
    </row>
    <row r="30" spans="1:7">
      <c r="A30" s="331" t="s">
        <v>1189</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opLeftCell="G1" workbookViewId="0">
      <selection activeCell="X1" sqref="X1"/>
    </sheetView>
  </sheetViews>
  <sheetFormatPr defaultRowHeight="17"/>
  <sheetData>
    <row r="1" spans="1:25">
      <c r="A1" s="150"/>
      <c r="B1" s="150"/>
      <c r="C1" s="150"/>
      <c r="D1" s="150"/>
      <c r="E1" s="150"/>
      <c r="F1" s="150"/>
      <c r="G1" s="150"/>
      <c r="H1" s="150"/>
      <c r="I1" s="150"/>
      <c r="J1" s="150" t="s">
        <v>1606</v>
      </c>
      <c r="K1" s="150"/>
      <c r="L1" s="150"/>
      <c r="M1" s="150"/>
      <c r="N1" s="150"/>
      <c r="O1" s="150"/>
      <c r="P1" s="150"/>
      <c r="Q1" s="150"/>
      <c r="R1" s="150"/>
      <c r="S1" s="150"/>
      <c r="T1" s="150"/>
      <c r="U1" s="150" t="s">
        <v>1607</v>
      </c>
      <c r="V1" s="150"/>
      <c r="W1" s="150"/>
      <c r="X1" s="305" t="s">
        <v>1337</v>
      </c>
      <c r="Y1" s="150"/>
    </row>
    <row r="2" spans="1:25">
      <c r="A2" s="150"/>
      <c r="B2" s="150"/>
      <c r="C2" s="150"/>
      <c r="D2" s="150"/>
      <c r="E2" s="150"/>
      <c r="F2" s="150"/>
      <c r="G2" s="150"/>
      <c r="H2" s="150"/>
      <c r="I2" s="150"/>
      <c r="J2" s="150"/>
      <c r="K2" s="150" t="s">
        <v>1608</v>
      </c>
      <c r="L2" s="150"/>
      <c r="M2" s="150"/>
      <c r="N2" s="150"/>
      <c r="O2" s="150"/>
      <c r="P2" s="150"/>
      <c r="Q2" s="150"/>
      <c r="R2" s="150"/>
      <c r="S2" s="150"/>
      <c r="T2" s="150"/>
      <c r="U2" s="150" t="s">
        <v>1609</v>
      </c>
      <c r="V2" s="150" t="s">
        <v>1610</v>
      </c>
      <c r="W2" s="150"/>
      <c r="X2" s="150"/>
      <c r="Y2" s="150"/>
    </row>
    <row r="3" spans="1:25" ht="36.5" customHeight="1">
      <c r="A3" s="1133" t="s">
        <v>1611</v>
      </c>
      <c r="B3" s="1134"/>
      <c r="C3" s="1135"/>
      <c r="D3" s="1140" t="s">
        <v>1612</v>
      </c>
      <c r="E3" s="1141"/>
      <c r="F3" s="1141"/>
      <c r="G3" s="1141"/>
      <c r="H3" s="1141"/>
      <c r="I3" s="1141"/>
      <c r="J3" s="1141"/>
      <c r="K3" s="1141"/>
      <c r="L3" s="1142"/>
      <c r="M3" s="1143" t="s">
        <v>1613</v>
      </c>
      <c r="N3" s="1134"/>
      <c r="O3" s="1135"/>
      <c r="P3" s="1143" t="s">
        <v>1614</v>
      </c>
      <c r="Q3" s="1134"/>
      <c r="R3" s="1134"/>
      <c r="S3" s="1134"/>
      <c r="T3" s="1134"/>
      <c r="U3" s="1135"/>
      <c r="V3" s="1145" t="s">
        <v>1615</v>
      </c>
      <c r="W3" s="1148" t="s">
        <v>1616</v>
      </c>
      <c r="X3" s="150"/>
      <c r="Y3" s="150"/>
    </row>
    <row r="4" spans="1:25" ht="26.5">
      <c r="A4" s="1136"/>
      <c r="B4" s="1136"/>
      <c r="C4" s="1137"/>
      <c r="D4" s="557" t="s">
        <v>1617</v>
      </c>
      <c r="E4" s="558"/>
      <c r="F4" s="558"/>
      <c r="G4" s="557" t="s">
        <v>1618</v>
      </c>
      <c r="H4" s="558"/>
      <c r="I4" s="558"/>
      <c r="J4" s="1140" t="s">
        <v>1619</v>
      </c>
      <c r="K4" s="1141"/>
      <c r="L4" s="1142"/>
      <c r="M4" s="1144"/>
      <c r="N4" s="1138"/>
      <c r="O4" s="1139"/>
      <c r="P4" s="1144"/>
      <c r="Q4" s="1138"/>
      <c r="R4" s="1138"/>
      <c r="S4" s="1138"/>
      <c r="T4" s="1138"/>
      <c r="U4" s="1139"/>
      <c r="V4" s="1146"/>
      <c r="W4" s="1149"/>
      <c r="X4" s="150"/>
      <c r="Y4" s="150"/>
    </row>
    <row r="5" spans="1:25" ht="53" thickBot="1">
      <c r="A5" s="1138"/>
      <c r="B5" s="1138"/>
      <c r="C5" s="1139"/>
      <c r="D5" s="559" t="s">
        <v>1620</v>
      </c>
      <c r="E5" s="559" t="s">
        <v>1621</v>
      </c>
      <c r="F5" s="559" t="s">
        <v>1622</v>
      </c>
      <c r="G5" s="559" t="s">
        <v>1620</v>
      </c>
      <c r="H5" s="559" t="s">
        <v>1621</v>
      </c>
      <c r="I5" s="559" t="s">
        <v>1622</v>
      </c>
      <c r="J5" s="559" t="s">
        <v>1620</v>
      </c>
      <c r="K5" s="559" t="s">
        <v>1621</v>
      </c>
      <c r="L5" s="559" t="s">
        <v>1622</v>
      </c>
      <c r="M5" s="559" t="s">
        <v>1620</v>
      </c>
      <c r="N5" s="559" t="s">
        <v>1621</v>
      </c>
      <c r="O5" s="559" t="s">
        <v>1622</v>
      </c>
      <c r="P5" s="559" t="s">
        <v>1620</v>
      </c>
      <c r="Q5" s="559" t="s">
        <v>1623</v>
      </c>
      <c r="R5" s="559" t="s">
        <v>1624</v>
      </c>
      <c r="S5" s="559" t="s">
        <v>1625</v>
      </c>
      <c r="T5" s="559" t="s">
        <v>1626</v>
      </c>
      <c r="U5" s="559" t="s">
        <v>1627</v>
      </c>
      <c r="V5" s="1147"/>
      <c r="W5" s="1150"/>
      <c r="X5" s="150"/>
      <c r="Y5" s="150"/>
    </row>
    <row r="6" spans="1:25">
      <c r="A6" s="1118" t="s">
        <v>1628</v>
      </c>
      <c r="B6" s="560" t="s">
        <v>1629</v>
      </c>
      <c r="C6" s="561"/>
      <c r="D6" s="561">
        <v>262</v>
      </c>
      <c r="E6" s="561">
        <v>118</v>
      </c>
      <c r="F6" s="561">
        <v>144</v>
      </c>
      <c r="G6" s="561">
        <v>18</v>
      </c>
      <c r="H6" s="561">
        <v>13</v>
      </c>
      <c r="I6" s="561">
        <v>5</v>
      </c>
      <c r="J6" s="561">
        <v>244</v>
      </c>
      <c r="K6" s="562">
        <v>105</v>
      </c>
      <c r="L6" s="563">
        <v>139</v>
      </c>
      <c r="M6" s="563">
        <v>69</v>
      </c>
      <c r="N6" s="564">
        <v>35</v>
      </c>
      <c r="O6" s="562">
        <v>34</v>
      </c>
      <c r="P6" s="1121">
        <v>801</v>
      </c>
      <c r="Q6" s="1124">
        <v>393</v>
      </c>
      <c r="R6" s="1124">
        <v>408</v>
      </c>
      <c r="S6" s="1127" t="s">
        <v>1630</v>
      </c>
      <c r="T6" s="1130" t="s">
        <v>1630</v>
      </c>
      <c r="U6" s="1112" t="s">
        <v>1630</v>
      </c>
      <c r="V6" s="1115" t="s">
        <v>1221</v>
      </c>
      <c r="W6" s="150"/>
      <c r="X6" s="150"/>
      <c r="Y6" s="150"/>
    </row>
    <row r="7" spans="1:25">
      <c r="A7" s="1119"/>
      <c r="B7" s="565" t="s">
        <v>1631</v>
      </c>
      <c r="C7" s="561"/>
      <c r="D7" s="561">
        <v>29</v>
      </c>
      <c r="E7" s="561">
        <v>16</v>
      </c>
      <c r="F7" s="561">
        <v>13</v>
      </c>
      <c r="G7" s="561">
        <v>3</v>
      </c>
      <c r="H7" s="561">
        <v>3</v>
      </c>
      <c r="I7" s="561">
        <v>0</v>
      </c>
      <c r="J7" s="561">
        <v>26</v>
      </c>
      <c r="K7" s="562">
        <v>13</v>
      </c>
      <c r="L7" s="563">
        <v>13</v>
      </c>
      <c r="M7" s="563">
        <v>6</v>
      </c>
      <c r="N7" s="564">
        <v>4</v>
      </c>
      <c r="O7" s="562">
        <v>2</v>
      </c>
      <c r="P7" s="1122"/>
      <c r="Q7" s="1125"/>
      <c r="R7" s="1125"/>
      <c r="S7" s="1128"/>
      <c r="T7" s="1131"/>
      <c r="U7" s="1113"/>
      <c r="V7" s="1116"/>
      <c r="W7" s="150"/>
      <c r="X7" s="150"/>
      <c r="Y7" s="150"/>
    </row>
    <row r="8" spans="1:25">
      <c r="A8" s="1119"/>
      <c r="B8" s="566" t="s">
        <v>1632</v>
      </c>
      <c r="C8" s="567"/>
      <c r="D8" s="567">
        <v>69</v>
      </c>
      <c r="E8" s="567">
        <v>28</v>
      </c>
      <c r="F8" s="567">
        <v>41</v>
      </c>
      <c r="G8" s="567">
        <v>4</v>
      </c>
      <c r="H8" s="568">
        <v>3</v>
      </c>
      <c r="I8" s="567">
        <v>1</v>
      </c>
      <c r="J8" s="567">
        <v>65</v>
      </c>
      <c r="K8" s="569">
        <v>25</v>
      </c>
      <c r="L8" s="570">
        <v>40</v>
      </c>
      <c r="M8" s="570">
        <v>26</v>
      </c>
      <c r="N8" s="571">
        <v>12</v>
      </c>
      <c r="O8" s="569">
        <v>14</v>
      </c>
      <c r="P8" s="1122"/>
      <c r="Q8" s="1125"/>
      <c r="R8" s="1125"/>
      <c r="S8" s="1128"/>
      <c r="T8" s="1131"/>
      <c r="U8" s="1113"/>
      <c r="V8" s="1116"/>
      <c r="W8" s="150"/>
      <c r="X8" s="150"/>
      <c r="Y8" s="150"/>
    </row>
    <row r="9" spans="1:25">
      <c r="A9" s="1119"/>
      <c r="B9" s="566" t="s">
        <v>1633</v>
      </c>
      <c r="C9" s="567"/>
      <c r="D9" s="567">
        <v>64</v>
      </c>
      <c r="E9" s="567">
        <v>24</v>
      </c>
      <c r="F9" s="567">
        <v>40</v>
      </c>
      <c r="G9" s="567">
        <v>6</v>
      </c>
      <c r="H9" s="567">
        <v>4</v>
      </c>
      <c r="I9" s="567">
        <v>2</v>
      </c>
      <c r="J9" s="567">
        <v>58</v>
      </c>
      <c r="K9" s="569">
        <v>20</v>
      </c>
      <c r="L9" s="570">
        <v>38</v>
      </c>
      <c r="M9" s="570">
        <v>17</v>
      </c>
      <c r="N9" s="571">
        <v>8</v>
      </c>
      <c r="O9" s="569">
        <v>9</v>
      </c>
      <c r="P9" s="1122"/>
      <c r="Q9" s="1125"/>
      <c r="R9" s="1125"/>
      <c r="S9" s="1128"/>
      <c r="T9" s="1131"/>
      <c r="U9" s="1113"/>
      <c r="V9" s="1116"/>
      <c r="W9" s="150"/>
      <c r="X9" s="150"/>
      <c r="Y9" s="150"/>
    </row>
    <row r="10" spans="1:25">
      <c r="A10" s="1119"/>
      <c r="B10" s="566" t="s">
        <v>1634</v>
      </c>
      <c r="C10" s="567"/>
      <c r="D10" s="567">
        <v>58</v>
      </c>
      <c r="E10" s="567">
        <v>31</v>
      </c>
      <c r="F10" s="567">
        <v>27</v>
      </c>
      <c r="G10" s="567">
        <v>2</v>
      </c>
      <c r="H10" s="567">
        <v>1</v>
      </c>
      <c r="I10" s="567">
        <v>1</v>
      </c>
      <c r="J10" s="567">
        <v>56</v>
      </c>
      <c r="K10" s="569">
        <v>30</v>
      </c>
      <c r="L10" s="570">
        <v>26</v>
      </c>
      <c r="M10" s="570">
        <v>14</v>
      </c>
      <c r="N10" s="571">
        <v>7</v>
      </c>
      <c r="O10" s="569">
        <v>7</v>
      </c>
      <c r="P10" s="1122"/>
      <c r="Q10" s="1125"/>
      <c r="R10" s="1125"/>
      <c r="S10" s="1128"/>
      <c r="T10" s="1131"/>
      <c r="U10" s="1113"/>
      <c r="V10" s="1116"/>
      <c r="W10" s="150"/>
      <c r="X10" s="150"/>
      <c r="Y10" s="150"/>
    </row>
    <row r="11" spans="1:25">
      <c r="A11" s="1120"/>
      <c r="B11" s="566" t="s">
        <v>1635</v>
      </c>
      <c r="C11" s="567"/>
      <c r="D11" s="567">
        <v>42</v>
      </c>
      <c r="E11" s="567">
        <v>19</v>
      </c>
      <c r="F11" s="567">
        <v>23</v>
      </c>
      <c r="G11" s="567">
        <v>3</v>
      </c>
      <c r="H11" s="567">
        <v>2</v>
      </c>
      <c r="I11" s="567">
        <v>1</v>
      </c>
      <c r="J11" s="567">
        <v>39</v>
      </c>
      <c r="K11" s="569">
        <v>17</v>
      </c>
      <c r="L11" s="570">
        <v>22</v>
      </c>
      <c r="M11" s="570">
        <v>6</v>
      </c>
      <c r="N11" s="571">
        <v>4</v>
      </c>
      <c r="O11" s="569">
        <v>2</v>
      </c>
      <c r="P11" s="1123"/>
      <c r="Q11" s="1126"/>
      <c r="R11" s="1126"/>
      <c r="S11" s="1129"/>
      <c r="T11" s="1132"/>
      <c r="U11" s="1114"/>
      <c r="V11" s="1117"/>
      <c r="W11" s="150"/>
      <c r="X11" s="150"/>
      <c r="Y11" s="150"/>
    </row>
    <row r="12" spans="1:25">
      <c r="A12" s="150"/>
      <c r="B12" s="150"/>
      <c r="C12" s="150"/>
      <c r="D12" s="150"/>
      <c r="E12" s="150"/>
      <c r="F12" s="150"/>
      <c r="G12" s="150"/>
      <c r="H12" s="150"/>
      <c r="I12" s="150"/>
      <c r="J12" s="150"/>
      <c r="K12" s="150"/>
      <c r="L12" s="150"/>
      <c r="M12" s="150"/>
      <c r="N12" s="150"/>
      <c r="O12" s="150"/>
      <c r="P12" s="150"/>
      <c r="Q12" s="150"/>
      <c r="R12" s="150"/>
      <c r="S12" s="150"/>
      <c r="T12" s="150"/>
      <c r="U12" s="150"/>
      <c r="V12" s="150"/>
      <c r="W12" s="150" t="s">
        <v>1636</v>
      </c>
      <c r="X12" s="150"/>
      <c r="Y12" s="150"/>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topLeftCell="Q1" zoomScale="60" zoomScaleNormal="60" workbookViewId="0">
      <selection activeCell="AI2" sqref="AI2"/>
    </sheetView>
  </sheetViews>
  <sheetFormatPr defaultRowHeight="17"/>
  <cols>
    <col min="2" max="2" width="30.08984375" bestFit="1" customWidth="1"/>
    <col min="3" max="3" width="22.453125" bestFit="1" customWidth="1"/>
    <col min="4" max="5" width="10.08984375" bestFit="1" customWidth="1"/>
    <col min="6" max="7" width="31.7265625" bestFit="1" customWidth="1"/>
    <col min="8" max="8" width="10.08984375" bestFit="1" customWidth="1"/>
    <col min="9" max="9" width="16.26953125" bestFit="1" customWidth="1"/>
    <col min="10" max="10" width="25.54296875" bestFit="1" customWidth="1"/>
    <col min="11" max="11" width="10.08984375" bestFit="1" customWidth="1"/>
    <col min="13" max="13" width="36.453125" customWidth="1"/>
    <col min="14" max="15" width="23.26953125" bestFit="1" customWidth="1"/>
    <col min="16" max="18" width="13.26953125" bestFit="1" customWidth="1"/>
    <col min="19" max="19" width="14.1796875" bestFit="1" customWidth="1"/>
    <col min="20" max="20" width="10.08984375" bestFit="1" customWidth="1"/>
    <col min="21" max="21" width="13.26953125" bestFit="1" customWidth="1"/>
    <col min="22" max="22" width="17.81640625" bestFit="1" customWidth="1"/>
    <col min="24" max="24" width="64.6328125" customWidth="1"/>
    <col min="25" max="25" width="19.1796875" customWidth="1"/>
    <col min="26" max="26" width="5.08984375" bestFit="1" customWidth="1"/>
    <col min="27" max="27" width="14.90625" bestFit="1" customWidth="1"/>
    <col min="28" max="30" width="12.6328125" bestFit="1" customWidth="1"/>
    <col min="31" max="31" width="13.26953125" bestFit="1" customWidth="1"/>
    <col min="32" max="32" width="5.08984375" customWidth="1"/>
  </cols>
  <sheetData>
    <row r="1" spans="1:35" ht="20" thickBot="1">
      <c r="A1" s="150"/>
      <c r="B1" s="150"/>
      <c r="C1" s="150"/>
      <c r="D1" s="150"/>
      <c r="E1" s="150"/>
      <c r="F1" s="150"/>
      <c r="G1" s="150"/>
      <c r="H1" s="150"/>
      <c r="I1" s="150"/>
      <c r="J1" s="150"/>
      <c r="K1" s="150"/>
      <c r="L1" s="150"/>
      <c r="M1" s="574" t="s">
        <v>1637</v>
      </c>
      <c r="N1" s="457"/>
      <c r="O1" s="457"/>
      <c r="P1" s="457"/>
      <c r="Q1" s="457"/>
      <c r="R1" s="457"/>
      <c r="S1" s="457"/>
      <c r="T1" s="457"/>
      <c r="U1" s="574" t="s">
        <v>1638</v>
      </c>
      <c r="V1" s="575" t="s">
        <v>1639</v>
      </c>
      <c r="W1" s="576"/>
      <c r="X1" s="574" t="s">
        <v>1641</v>
      </c>
      <c r="Y1" s="457"/>
      <c r="Z1" s="457"/>
      <c r="AA1" s="457"/>
      <c r="AB1" s="457"/>
      <c r="AC1" s="457"/>
      <c r="AD1" s="457"/>
      <c r="AE1" s="577" t="s">
        <v>1642</v>
      </c>
      <c r="AF1" s="1180" t="s">
        <v>1643</v>
      </c>
      <c r="AG1" s="1181"/>
      <c r="AH1" s="578"/>
      <c r="AI1" s="576"/>
    </row>
    <row r="2" spans="1:35" ht="20" thickBot="1">
      <c r="A2" s="150"/>
      <c r="B2" s="150"/>
      <c r="C2" s="150"/>
      <c r="D2" s="150"/>
      <c r="E2" s="150"/>
      <c r="F2" s="150"/>
      <c r="G2" s="150"/>
      <c r="H2" s="150"/>
      <c r="I2" s="150"/>
      <c r="J2" s="150"/>
      <c r="K2" s="150"/>
      <c r="L2" s="150"/>
      <c r="M2" s="574" t="s">
        <v>1644</v>
      </c>
      <c r="N2" s="579" t="s">
        <v>1645</v>
      </c>
      <c r="O2" s="579" t="s">
        <v>1645</v>
      </c>
      <c r="P2" s="579"/>
      <c r="Q2" s="579"/>
      <c r="R2" s="579"/>
      <c r="S2" s="579"/>
      <c r="T2" s="579"/>
      <c r="U2" s="574" t="s">
        <v>1646</v>
      </c>
      <c r="V2" s="575" t="s">
        <v>1648</v>
      </c>
      <c r="W2" s="576"/>
      <c r="X2" s="574" t="s">
        <v>1649</v>
      </c>
      <c r="Y2" s="457" t="s">
        <v>1645</v>
      </c>
      <c r="Z2" s="457"/>
      <c r="AA2" s="579"/>
      <c r="AB2" s="579"/>
      <c r="AC2" s="579"/>
      <c r="AD2" s="579"/>
      <c r="AE2" s="574" t="s">
        <v>1650</v>
      </c>
      <c r="AF2" s="1182" t="s">
        <v>1651</v>
      </c>
      <c r="AG2" s="1183"/>
      <c r="AH2" s="578"/>
      <c r="AI2" s="580" t="s">
        <v>1140</v>
      </c>
    </row>
    <row r="3" spans="1:35" ht="39.5" thickBot="1">
      <c r="A3" s="150"/>
      <c r="B3" s="150"/>
      <c r="C3" s="150"/>
      <c r="D3" s="150"/>
      <c r="E3" s="150"/>
      <c r="F3" s="150"/>
      <c r="G3" s="150"/>
      <c r="H3" s="150"/>
      <c r="I3" s="150"/>
      <c r="J3" s="150"/>
      <c r="K3" s="150"/>
      <c r="L3" s="150"/>
      <c r="M3" s="1184" t="s">
        <v>1652</v>
      </c>
      <c r="N3" s="1184"/>
      <c r="O3" s="1184"/>
      <c r="P3" s="1184"/>
      <c r="Q3" s="1184"/>
      <c r="R3" s="1184"/>
      <c r="S3" s="1184"/>
      <c r="T3" s="1184"/>
      <c r="U3" s="1184"/>
      <c r="V3" s="1184"/>
      <c r="W3" s="581"/>
      <c r="X3" s="1184" t="s">
        <v>1653</v>
      </c>
      <c r="Y3" s="1184"/>
      <c r="Z3" s="1184"/>
      <c r="AA3" s="1184"/>
      <c r="AB3" s="1184"/>
      <c r="AC3" s="1184"/>
      <c r="AD3" s="1184"/>
      <c r="AE3" s="1184"/>
      <c r="AF3" s="1184"/>
      <c r="AG3" s="1184"/>
      <c r="AH3" s="578"/>
      <c r="AI3" s="581"/>
    </row>
    <row r="4" spans="1:35" ht="22" thickBot="1">
      <c r="A4" s="150"/>
      <c r="B4" s="150"/>
      <c r="C4" s="150"/>
      <c r="D4" s="150"/>
      <c r="E4" s="150"/>
      <c r="F4" s="150"/>
      <c r="G4" s="150"/>
      <c r="H4" s="150"/>
      <c r="I4" s="150"/>
      <c r="J4" s="150"/>
      <c r="K4" s="150"/>
      <c r="L4" s="150"/>
      <c r="M4" s="582" t="s">
        <v>1654</v>
      </c>
      <c r="N4" s="1185" t="s">
        <v>1655</v>
      </c>
      <c r="O4" s="1186"/>
      <c r="P4" s="1186"/>
      <c r="Q4" s="1186"/>
      <c r="R4" s="1186"/>
      <c r="S4" s="1186"/>
      <c r="T4" s="1186"/>
      <c r="U4" s="583"/>
      <c r="V4" s="584" t="s">
        <v>1656</v>
      </c>
      <c r="W4" s="581"/>
      <c r="X4" s="585" t="s">
        <v>1657</v>
      </c>
      <c r="Y4" s="1187" t="s">
        <v>1658</v>
      </c>
      <c r="Z4" s="1188"/>
      <c r="AA4" s="1188"/>
      <c r="AB4" s="1188"/>
      <c r="AC4" s="1188"/>
      <c r="AD4" s="1188"/>
      <c r="AE4" s="1188"/>
      <c r="AF4" s="1189" t="s">
        <v>1659</v>
      </c>
      <c r="AG4" s="1190"/>
      <c r="AH4" s="578"/>
      <c r="AI4" s="581"/>
    </row>
    <row r="5" spans="1:35" ht="20" thickBot="1">
      <c r="A5" s="574" t="s">
        <v>1640</v>
      </c>
      <c r="B5" s="586"/>
      <c r="C5" s="457"/>
      <c r="D5" s="457"/>
      <c r="E5" s="457"/>
      <c r="F5" s="457"/>
      <c r="G5" s="457"/>
      <c r="H5" s="457"/>
      <c r="I5" s="574" t="s">
        <v>1660</v>
      </c>
      <c r="J5" s="1163" t="s">
        <v>1661</v>
      </c>
      <c r="K5" s="1164"/>
      <c r="L5" s="578"/>
      <c r="M5" s="1171" t="s">
        <v>1662</v>
      </c>
      <c r="N5" s="1174" t="s">
        <v>1663</v>
      </c>
      <c r="O5" s="1175"/>
      <c r="P5" s="1175"/>
      <c r="Q5" s="1175"/>
      <c r="R5" s="1175"/>
      <c r="S5" s="1175"/>
      <c r="T5" s="1175"/>
      <c r="U5" s="1175"/>
      <c r="V5" s="1175"/>
      <c r="W5" s="581"/>
      <c r="X5" s="1176" t="s">
        <v>1664</v>
      </c>
      <c r="Y5" s="1178" t="s">
        <v>1665</v>
      </c>
      <c r="Z5" s="1160"/>
      <c r="AA5" s="1160"/>
      <c r="AB5" s="1179" t="s">
        <v>1666</v>
      </c>
      <c r="AC5" s="1161"/>
      <c r="AD5" s="1161"/>
      <c r="AE5" s="1160" t="s">
        <v>1667</v>
      </c>
      <c r="AF5" s="1161"/>
      <c r="AG5" s="1162"/>
      <c r="AH5" s="578"/>
      <c r="AI5" s="581"/>
    </row>
    <row r="6" spans="1:35" ht="20" thickBot="1">
      <c r="A6" s="574" t="s">
        <v>1668</v>
      </c>
      <c r="B6" s="587" t="s">
        <v>1645</v>
      </c>
      <c r="C6" s="588"/>
      <c r="D6" s="579"/>
      <c r="E6" s="579"/>
      <c r="F6" s="579"/>
      <c r="G6" s="579"/>
      <c r="H6" s="579"/>
      <c r="I6" s="574" t="s">
        <v>1082</v>
      </c>
      <c r="J6" s="1163" t="s">
        <v>1647</v>
      </c>
      <c r="K6" s="1164"/>
      <c r="L6" s="578"/>
      <c r="M6" s="1172"/>
      <c r="N6" s="1165" t="s">
        <v>1669</v>
      </c>
      <c r="O6" s="1107" t="s">
        <v>1670</v>
      </c>
      <c r="P6" s="1167"/>
      <c r="Q6" s="1167"/>
      <c r="R6" s="1167"/>
      <c r="S6" s="1167"/>
      <c r="T6" s="1168" t="s">
        <v>1671</v>
      </c>
      <c r="U6" s="1167"/>
      <c r="V6" s="1169"/>
      <c r="W6" s="581"/>
      <c r="X6" s="1177"/>
      <c r="Y6" s="589" t="s">
        <v>1672</v>
      </c>
      <c r="Z6" s="590" t="s">
        <v>1673</v>
      </c>
      <c r="AA6" s="590" t="s">
        <v>1674</v>
      </c>
      <c r="AB6" s="590" t="s">
        <v>1675</v>
      </c>
      <c r="AC6" s="591" t="s">
        <v>1676</v>
      </c>
      <c r="AD6" s="591" t="s">
        <v>1677</v>
      </c>
      <c r="AE6" s="591" t="s">
        <v>1675</v>
      </c>
      <c r="AF6" s="591" t="s">
        <v>1676</v>
      </c>
      <c r="AG6" s="592" t="s">
        <v>1677</v>
      </c>
      <c r="AH6" s="578"/>
      <c r="AI6" s="581"/>
    </row>
    <row r="7" spans="1:35" ht="117.5" thickBot="1">
      <c r="A7" s="1170" t="s">
        <v>1678</v>
      </c>
      <c r="B7" s="1170"/>
      <c r="C7" s="1170"/>
      <c r="D7" s="1170"/>
      <c r="E7" s="1170"/>
      <c r="F7" s="1170"/>
      <c r="G7" s="1170"/>
      <c r="H7" s="1170"/>
      <c r="I7" s="1170"/>
      <c r="J7" s="1170"/>
      <c r="K7" s="1170"/>
      <c r="L7" s="578"/>
      <c r="M7" s="1173"/>
      <c r="N7" s="1166"/>
      <c r="O7" s="590" t="s">
        <v>1675</v>
      </c>
      <c r="P7" s="590" t="s">
        <v>1679</v>
      </c>
      <c r="Q7" s="590" t="s">
        <v>1680</v>
      </c>
      <c r="R7" s="590" t="s">
        <v>1681</v>
      </c>
      <c r="S7" s="593" t="s">
        <v>1682</v>
      </c>
      <c r="T7" s="590" t="s">
        <v>1675</v>
      </c>
      <c r="U7" s="594" t="s">
        <v>1683</v>
      </c>
      <c r="V7" s="595" t="s">
        <v>1684</v>
      </c>
      <c r="W7" s="581"/>
      <c r="X7" s="596" t="s">
        <v>1685</v>
      </c>
      <c r="Y7" s="597">
        <v>16</v>
      </c>
      <c r="Z7" s="598">
        <v>11</v>
      </c>
      <c r="AA7" s="598">
        <v>5</v>
      </c>
      <c r="AB7" s="598">
        <f>SUM(AC7:AD7)</f>
        <v>0</v>
      </c>
      <c r="AC7" s="599">
        <v>0</v>
      </c>
      <c r="AD7" s="599">
        <v>0</v>
      </c>
      <c r="AE7" s="599">
        <v>16</v>
      </c>
      <c r="AF7" s="599">
        <v>11</v>
      </c>
      <c r="AG7" s="599">
        <v>5</v>
      </c>
      <c r="AH7" s="578"/>
      <c r="AI7" s="581"/>
    </row>
    <row r="8" spans="1:35" ht="20" thickBot="1">
      <c r="A8" s="600" t="s">
        <v>1686</v>
      </c>
      <c r="B8" s="1151" t="s">
        <v>1687</v>
      </c>
      <c r="C8" s="1151"/>
      <c r="D8" s="1151"/>
      <c r="E8" s="1151"/>
      <c r="F8" s="1151"/>
      <c r="G8" s="1151"/>
      <c r="H8" s="1151"/>
      <c r="I8" s="1151"/>
      <c r="J8" s="1152" t="s">
        <v>1688</v>
      </c>
      <c r="K8" s="1153"/>
      <c r="L8" s="578"/>
      <c r="M8" s="601" t="s">
        <v>1689</v>
      </c>
      <c r="N8" s="602">
        <f t="shared" ref="N8:V8" si="0">IF(AND(N9=N24,N24=N27,N27=N9),N9,"F")</f>
        <v>16</v>
      </c>
      <c r="O8" s="602">
        <f t="shared" si="0"/>
        <v>16</v>
      </c>
      <c r="P8" s="603">
        <v>8</v>
      </c>
      <c r="Q8" s="603">
        <f t="shared" si="0"/>
        <v>0</v>
      </c>
      <c r="R8" s="603">
        <v>8</v>
      </c>
      <c r="S8" s="603">
        <f>IF(AND(S9=S24,S24=S27,S27=S9),S9,"F")</f>
        <v>0</v>
      </c>
      <c r="T8" s="604">
        <f>T10+T16+T17+T23</f>
        <v>0</v>
      </c>
      <c r="U8" s="603">
        <f t="shared" si="0"/>
        <v>0</v>
      </c>
      <c r="V8" s="603">
        <f t="shared" si="0"/>
        <v>0</v>
      </c>
      <c r="W8" s="581"/>
      <c r="X8" s="605" t="s">
        <v>1690</v>
      </c>
      <c r="Y8" s="606">
        <v>2</v>
      </c>
      <c r="Z8" s="607">
        <f t="shared" ref="Z8:AF8" si="1">SUM(Z9:Z13)</f>
        <v>0</v>
      </c>
      <c r="AA8" s="607">
        <v>2</v>
      </c>
      <c r="AB8" s="607">
        <f>SUM(AC8:AD8)</f>
        <v>0</v>
      </c>
      <c r="AC8" s="608">
        <f>SUM(AC9:AC13)</f>
        <v>0</v>
      </c>
      <c r="AD8" s="608">
        <f t="shared" si="1"/>
        <v>0</v>
      </c>
      <c r="AE8" s="608">
        <v>2</v>
      </c>
      <c r="AF8" s="608">
        <f t="shared" si="1"/>
        <v>0</v>
      </c>
      <c r="AG8" s="608">
        <v>2</v>
      </c>
      <c r="AH8" s="578"/>
      <c r="AI8" s="581"/>
    </row>
    <row r="9" spans="1:35" ht="19.5">
      <c r="A9" s="1154" t="s">
        <v>1691</v>
      </c>
      <c r="B9" s="1156" t="s">
        <v>1692</v>
      </c>
      <c r="C9" s="1157"/>
      <c r="D9" s="1157"/>
      <c r="E9" s="1157"/>
      <c r="F9" s="1157"/>
      <c r="G9" s="1157"/>
      <c r="H9" s="1157"/>
      <c r="I9" s="1157"/>
      <c r="J9" s="1157"/>
      <c r="K9" s="1157"/>
      <c r="L9" s="578"/>
      <c r="M9" s="609" t="s">
        <v>1693</v>
      </c>
      <c r="N9" s="610">
        <v>16</v>
      </c>
      <c r="O9" s="610">
        <v>16</v>
      </c>
      <c r="P9" s="611">
        <v>8</v>
      </c>
      <c r="Q9" s="611">
        <f t="shared" ref="Q9:V9" si="2">SUM(Q11:Q17)+Q23</f>
        <v>0</v>
      </c>
      <c r="R9" s="611">
        <v>8</v>
      </c>
      <c r="S9" s="611">
        <f t="shared" si="2"/>
        <v>0</v>
      </c>
      <c r="T9" s="611">
        <f>SUM(U9:V9)</f>
        <v>0</v>
      </c>
      <c r="U9" s="611">
        <f t="shared" si="2"/>
        <v>0</v>
      </c>
      <c r="V9" s="611">
        <f t="shared" si="2"/>
        <v>0</v>
      </c>
      <c r="W9" s="581"/>
      <c r="X9" s="605" t="s">
        <v>1694</v>
      </c>
      <c r="Y9" s="606">
        <f t="shared" ref="Y9:Y16" si="3">SUM(Z9:AA9)</f>
        <v>0</v>
      </c>
      <c r="Z9" s="607">
        <f t="shared" ref="Z9:AA16" si="4">+AC9+AF9</f>
        <v>0</v>
      </c>
      <c r="AA9" s="607">
        <f t="shared" si="4"/>
        <v>0</v>
      </c>
      <c r="AB9" s="607">
        <v>0</v>
      </c>
      <c r="AC9" s="612"/>
      <c r="AD9" s="612"/>
      <c r="AE9" s="607">
        <v>0</v>
      </c>
      <c r="AF9" s="612"/>
      <c r="AG9" s="612"/>
      <c r="AH9" s="578"/>
      <c r="AI9" s="581"/>
    </row>
    <row r="10" spans="1:35" ht="86.5" thickBot="1">
      <c r="A10" s="1155"/>
      <c r="B10" s="613" t="s">
        <v>1695</v>
      </c>
      <c r="C10" s="614" t="s">
        <v>1696</v>
      </c>
      <c r="D10" s="614" t="s">
        <v>1697</v>
      </c>
      <c r="E10" s="614" t="s">
        <v>1698</v>
      </c>
      <c r="F10" s="615" t="s">
        <v>1699</v>
      </c>
      <c r="G10" s="615" t="s">
        <v>1700</v>
      </c>
      <c r="H10" s="614" t="s">
        <v>1701</v>
      </c>
      <c r="I10" s="614" t="s">
        <v>1702</v>
      </c>
      <c r="J10" s="614" t="s">
        <v>1703</v>
      </c>
      <c r="K10" s="616" t="s">
        <v>1704</v>
      </c>
      <c r="L10" s="578"/>
      <c r="M10" s="609" t="s">
        <v>1705</v>
      </c>
      <c r="N10" s="610">
        <v>2</v>
      </c>
      <c r="O10" s="610">
        <v>2</v>
      </c>
      <c r="P10" s="611">
        <v>2</v>
      </c>
      <c r="Q10" s="611">
        <f t="shared" ref="Q10:V10" si="5">SUM(Q11:Q15)</f>
        <v>0</v>
      </c>
      <c r="R10" s="611">
        <f t="shared" si="5"/>
        <v>0</v>
      </c>
      <c r="S10" s="611">
        <f t="shared" si="5"/>
        <v>0</v>
      </c>
      <c r="T10" s="611">
        <f t="shared" ref="T10:T33" si="6">SUM(U10:V10)</f>
        <v>0</v>
      </c>
      <c r="U10" s="611">
        <f t="shared" si="5"/>
        <v>0</v>
      </c>
      <c r="V10" s="611">
        <f t="shared" si="5"/>
        <v>0</v>
      </c>
      <c r="W10" s="581"/>
      <c r="X10" s="605" t="s">
        <v>1706</v>
      </c>
      <c r="Y10" s="606">
        <f t="shared" si="3"/>
        <v>0</v>
      </c>
      <c r="Z10" s="607">
        <f t="shared" si="4"/>
        <v>0</v>
      </c>
      <c r="AA10" s="607">
        <f t="shared" si="4"/>
        <v>0</v>
      </c>
      <c r="AB10" s="607">
        <v>0</v>
      </c>
      <c r="AC10" s="612"/>
      <c r="AD10" s="612"/>
      <c r="AE10" s="607">
        <v>0</v>
      </c>
      <c r="AF10" s="612"/>
      <c r="AG10" s="612"/>
      <c r="AH10" s="578"/>
      <c r="AI10" s="581"/>
    </row>
    <row r="11" spans="1:35" ht="19.5">
      <c r="A11" s="617" t="s">
        <v>1707</v>
      </c>
      <c r="B11" s="611">
        <v>16</v>
      </c>
      <c r="C11" s="611">
        <f>C12+C18+C19+C20</f>
        <v>0</v>
      </c>
      <c r="D11" s="611">
        <f>D12+D18+D19+D20</f>
        <v>0</v>
      </c>
      <c r="E11" s="611">
        <v>0</v>
      </c>
      <c r="F11" s="611">
        <f t="shared" ref="F11:K11" si="7">IF(AND(F12=F22,F22=F25,F25=F12),F12,"F")</f>
        <v>0</v>
      </c>
      <c r="G11" s="611">
        <f t="shared" si="7"/>
        <v>0</v>
      </c>
      <c r="H11" s="611">
        <f t="shared" si="7"/>
        <v>0</v>
      </c>
      <c r="I11" s="611">
        <f t="shared" si="7"/>
        <v>0</v>
      </c>
      <c r="J11" s="611">
        <f t="shared" si="7"/>
        <v>0</v>
      </c>
      <c r="K11" s="611">
        <f t="shared" si="7"/>
        <v>0</v>
      </c>
      <c r="L11" s="578"/>
      <c r="M11" s="609" t="s">
        <v>1708</v>
      </c>
      <c r="N11" s="610">
        <f t="shared" ref="N11:O33" si="8">O11+T11</f>
        <v>0</v>
      </c>
      <c r="O11" s="610">
        <f t="shared" si="8"/>
        <v>0</v>
      </c>
      <c r="P11" s="618"/>
      <c r="Q11" s="618"/>
      <c r="R11" s="618"/>
      <c r="S11" s="618"/>
      <c r="T11" s="611">
        <f t="shared" si="6"/>
        <v>0</v>
      </c>
      <c r="U11" s="618"/>
      <c r="V11" s="618"/>
      <c r="W11" s="581"/>
      <c r="X11" s="605" t="s">
        <v>1709</v>
      </c>
      <c r="Y11" s="606">
        <v>1</v>
      </c>
      <c r="Z11" s="607">
        <f t="shared" si="4"/>
        <v>0</v>
      </c>
      <c r="AA11" s="607">
        <v>1</v>
      </c>
      <c r="AB11" s="607">
        <v>0</v>
      </c>
      <c r="AC11" s="612"/>
      <c r="AD11" s="612"/>
      <c r="AE11" s="607">
        <v>1</v>
      </c>
      <c r="AF11" s="612"/>
      <c r="AG11" s="612">
        <v>1</v>
      </c>
      <c r="AH11" s="578"/>
      <c r="AI11" s="581"/>
    </row>
    <row r="12" spans="1:35" ht="19.5">
      <c r="A12" s="609" t="s">
        <v>1710</v>
      </c>
      <c r="B12" s="611">
        <v>16</v>
      </c>
      <c r="C12" s="611">
        <f>C13+C19+C20+C21</f>
        <v>0</v>
      </c>
      <c r="D12" s="611">
        <f t="shared" ref="D12:K12" si="9">D13+D19+D20+D21</f>
        <v>0</v>
      </c>
      <c r="E12" s="611">
        <v>0</v>
      </c>
      <c r="F12" s="611">
        <f t="shared" si="9"/>
        <v>0</v>
      </c>
      <c r="G12" s="611">
        <f t="shared" si="9"/>
        <v>0</v>
      </c>
      <c r="H12" s="611">
        <f t="shared" si="9"/>
        <v>0</v>
      </c>
      <c r="I12" s="611">
        <f t="shared" si="9"/>
        <v>0</v>
      </c>
      <c r="J12" s="611">
        <f t="shared" si="9"/>
        <v>0</v>
      </c>
      <c r="K12" s="611">
        <f t="shared" si="9"/>
        <v>0</v>
      </c>
      <c r="L12" s="578"/>
      <c r="M12" s="609" t="s">
        <v>1711</v>
      </c>
      <c r="N12" s="610">
        <f t="shared" si="8"/>
        <v>0</v>
      </c>
      <c r="O12" s="610">
        <f t="shared" si="8"/>
        <v>0</v>
      </c>
      <c r="P12" s="619"/>
      <c r="Q12" s="618"/>
      <c r="R12" s="618"/>
      <c r="S12" s="618"/>
      <c r="T12" s="611">
        <f t="shared" si="6"/>
        <v>0</v>
      </c>
      <c r="U12" s="618"/>
      <c r="V12" s="618"/>
      <c r="W12" s="581"/>
      <c r="X12" s="605" t="s">
        <v>1712</v>
      </c>
      <c r="Y12" s="606">
        <v>1</v>
      </c>
      <c r="Z12" s="607">
        <f t="shared" si="4"/>
        <v>0</v>
      </c>
      <c r="AA12" s="607">
        <v>1</v>
      </c>
      <c r="AB12" s="607">
        <v>0</v>
      </c>
      <c r="AC12" s="612"/>
      <c r="AD12" s="612"/>
      <c r="AE12" s="607">
        <v>1</v>
      </c>
      <c r="AF12" s="612"/>
      <c r="AG12" s="612">
        <v>1</v>
      </c>
      <c r="AH12" s="578"/>
      <c r="AI12" s="581"/>
    </row>
    <row r="13" spans="1:35" ht="19.5">
      <c r="A13" s="609" t="s">
        <v>1713</v>
      </c>
      <c r="B13" s="611">
        <v>2</v>
      </c>
      <c r="C13" s="611">
        <f t="shared" ref="C13:K13" si="10">SUM(C14:C18)</f>
        <v>0</v>
      </c>
      <c r="D13" s="611">
        <f t="shared" si="10"/>
        <v>0</v>
      </c>
      <c r="E13" s="611">
        <v>0</v>
      </c>
      <c r="F13" s="611">
        <f t="shared" si="10"/>
        <v>0</v>
      </c>
      <c r="G13" s="611">
        <f t="shared" si="10"/>
        <v>0</v>
      </c>
      <c r="H13" s="611">
        <f t="shared" si="10"/>
        <v>0</v>
      </c>
      <c r="I13" s="611">
        <f t="shared" si="10"/>
        <v>0</v>
      </c>
      <c r="J13" s="611">
        <f t="shared" si="10"/>
        <v>0</v>
      </c>
      <c r="K13" s="611">
        <f t="shared" si="10"/>
        <v>0</v>
      </c>
      <c r="L13" s="578"/>
      <c r="M13" s="609" t="s">
        <v>1714</v>
      </c>
      <c r="N13" s="610">
        <v>1</v>
      </c>
      <c r="O13" s="610">
        <v>1</v>
      </c>
      <c r="P13" s="618">
        <v>1</v>
      </c>
      <c r="Q13" s="618"/>
      <c r="R13" s="618"/>
      <c r="S13" s="618"/>
      <c r="T13" s="611">
        <f t="shared" si="6"/>
        <v>0</v>
      </c>
      <c r="U13" s="618"/>
      <c r="V13" s="618"/>
      <c r="W13" s="581"/>
      <c r="X13" s="605" t="s">
        <v>1715</v>
      </c>
      <c r="Y13" s="606">
        <f t="shared" si="3"/>
        <v>0</v>
      </c>
      <c r="Z13" s="607">
        <f t="shared" si="4"/>
        <v>0</v>
      </c>
      <c r="AA13" s="607">
        <f t="shared" si="4"/>
        <v>0</v>
      </c>
      <c r="AB13" s="607">
        <v>0</v>
      </c>
      <c r="AC13" s="612"/>
      <c r="AD13" s="612"/>
      <c r="AE13" s="607">
        <v>0</v>
      </c>
      <c r="AF13" s="612"/>
      <c r="AG13" s="612"/>
      <c r="AH13" s="578"/>
      <c r="AI13" s="581"/>
    </row>
    <row r="14" spans="1:35" ht="19.5">
      <c r="A14" s="609" t="s">
        <v>1708</v>
      </c>
      <c r="B14" s="611">
        <f>SUM(C14:K14)</f>
        <v>0</v>
      </c>
      <c r="C14" s="620"/>
      <c r="D14" s="620"/>
      <c r="E14" s="620"/>
      <c r="F14" s="620"/>
      <c r="G14" s="620"/>
      <c r="H14" s="620"/>
      <c r="I14" s="620"/>
      <c r="J14" s="620"/>
      <c r="K14" s="620"/>
      <c r="L14" s="578"/>
      <c r="M14" s="609" t="s">
        <v>1716</v>
      </c>
      <c r="N14" s="610">
        <v>1</v>
      </c>
      <c r="O14" s="610">
        <v>1</v>
      </c>
      <c r="P14" s="618">
        <v>1</v>
      </c>
      <c r="Q14" s="618"/>
      <c r="R14" s="618"/>
      <c r="S14" s="618"/>
      <c r="T14" s="611">
        <f t="shared" si="6"/>
        <v>0</v>
      </c>
      <c r="U14" s="618"/>
      <c r="V14" s="618"/>
      <c r="W14" s="581"/>
      <c r="X14" s="605" t="s">
        <v>1717</v>
      </c>
      <c r="Y14" s="606">
        <f>SUM(Z14:AA14)</f>
        <v>0</v>
      </c>
      <c r="Z14" s="607">
        <f t="shared" si="4"/>
        <v>0</v>
      </c>
      <c r="AA14" s="607">
        <f t="shared" si="4"/>
        <v>0</v>
      </c>
      <c r="AB14" s="607">
        <v>0</v>
      </c>
      <c r="AC14" s="612"/>
      <c r="AD14" s="612"/>
      <c r="AE14" s="607">
        <v>0</v>
      </c>
      <c r="AF14" s="612"/>
      <c r="AG14" s="612"/>
      <c r="AH14" s="578"/>
      <c r="AI14" s="581"/>
    </row>
    <row r="15" spans="1:35" ht="19.5">
      <c r="A15" s="609" t="s">
        <v>1718</v>
      </c>
      <c r="B15" s="611">
        <f t="shared" ref="B15:B21" si="11">SUM(C15:K15)</f>
        <v>0</v>
      </c>
      <c r="C15" s="620"/>
      <c r="D15" s="620"/>
      <c r="E15" s="620"/>
      <c r="F15" s="620"/>
      <c r="G15" s="620"/>
      <c r="H15" s="620"/>
      <c r="I15" s="620"/>
      <c r="J15" s="620"/>
      <c r="K15" s="620"/>
      <c r="L15" s="578"/>
      <c r="M15" s="609" t="s">
        <v>1719</v>
      </c>
      <c r="N15" s="610">
        <f t="shared" si="8"/>
        <v>0</v>
      </c>
      <c r="O15" s="610">
        <f t="shared" si="8"/>
        <v>0</v>
      </c>
      <c r="P15" s="618"/>
      <c r="Q15" s="618"/>
      <c r="R15" s="618"/>
      <c r="S15" s="618"/>
      <c r="T15" s="611">
        <f t="shared" si="6"/>
        <v>0</v>
      </c>
      <c r="U15" s="618"/>
      <c r="V15" s="618"/>
      <c r="W15" s="581"/>
      <c r="X15" s="605" t="s">
        <v>1720</v>
      </c>
      <c r="Y15" s="606">
        <v>14</v>
      </c>
      <c r="Z15" s="607">
        <v>11</v>
      </c>
      <c r="AA15" s="607">
        <v>3</v>
      </c>
      <c r="AB15" s="607">
        <v>0</v>
      </c>
      <c r="AC15" s="612"/>
      <c r="AD15" s="612"/>
      <c r="AE15" s="607">
        <v>14</v>
      </c>
      <c r="AF15" s="612">
        <v>12</v>
      </c>
      <c r="AG15" s="612">
        <v>3</v>
      </c>
      <c r="AH15" s="578"/>
      <c r="AI15" s="581"/>
    </row>
    <row r="16" spans="1:35" ht="20" thickBot="1">
      <c r="A16" s="609" t="s">
        <v>1721</v>
      </c>
      <c r="B16" s="611">
        <v>1</v>
      </c>
      <c r="C16" s="620"/>
      <c r="D16" s="620"/>
      <c r="E16" s="619"/>
      <c r="F16" s="620"/>
      <c r="G16" s="620"/>
      <c r="H16" s="620"/>
      <c r="I16" s="620"/>
      <c r="J16" s="620"/>
      <c r="K16" s="620"/>
      <c r="L16" s="578"/>
      <c r="M16" s="609" t="s">
        <v>1722</v>
      </c>
      <c r="N16" s="610">
        <v>1</v>
      </c>
      <c r="O16" s="610">
        <v>1</v>
      </c>
      <c r="P16" s="618">
        <v>1</v>
      </c>
      <c r="Q16" s="618"/>
      <c r="R16" s="618"/>
      <c r="S16" s="618"/>
      <c r="T16" s="611">
        <f t="shared" si="6"/>
        <v>0</v>
      </c>
      <c r="U16" s="618"/>
      <c r="V16" s="618"/>
      <c r="W16" s="581"/>
      <c r="X16" s="621" t="s">
        <v>1723</v>
      </c>
      <c r="Y16" s="622">
        <f t="shared" si="3"/>
        <v>0</v>
      </c>
      <c r="Z16" s="623">
        <f t="shared" si="4"/>
        <v>0</v>
      </c>
      <c r="AA16" s="623">
        <f t="shared" si="4"/>
        <v>0</v>
      </c>
      <c r="AB16" s="623">
        <v>0</v>
      </c>
      <c r="AC16" s="624"/>
      <c r="AD16" s="624"/>
      <c r="AE16" s="623">
        <v>0</v>
      </c>
      <c r="AF16" s="624"/>
      <c r="AG16" s="624"/>
      <c r="AH16" s="578"/>
      <c r="AI16" s="581"/>
    </row>
    <row r="17" spans="1:35">
      <c r="A17" s="609" t="s">
        <v>1724</v>
      </c>
      <c r="B17" s="611">
        <v>1</v>
      </c>
      <c r="C17" s="620"/>
      <c r="D17" s="620"/>
      <c r="E17" s="620"/>
      <c r="F17" s="620"/>
      <c r="G17" s="620"/>
      <c r="H17" s="620"/>
      <c r="I17" s="620"/>
      <c r="J17" s="620"/>
      <c r="K17" s="620"/>
      <c r="L17" s="578"/>
      <c r="M17" s="625" t="s">
        <v>1725</v>
      </c>
      <c r="N17" s="610">
        <v>14</v>
      </c>
      <c r="O17" s="610">
        <v>14</v>
      </c>
      <c r="P17" s="611">
        <v>6</v>
      </c>
      <c r="Q17" s="611">
        <f t="shared" ref="Q17:V17" si="12">SUM(Q18:Q22)</f>
        <v>0</v>
      </c>
      <c r="R17" s="611">
        <v>8</v>
      </c>
      <c r="S17" s="611">
        <f t="shared" si="12"/>
        <v>0</v>
      </c>
      <c r="T17" s="611">
        <f t="shared" si="6"/>
        <v>0</v>
      </c>
      <c r="U17" s="611">
        <f t="shared" si="12"/>
        <v>0</v>
      </c>
      <c r="V17" s="611">
        <f t="shared" si="12"/>
        <v>0</v>
      </c>
      <c r="W17" s="581"/>
      <c r="X17" s="457" t="s">
        <v>1577</v>
      </c>
      <c r="Y17" s="457" t="s">
        <v>1726</v>
      </c>
      <c r="Z17" s="457"/>
      <c r="AA17" s="457" t="s">
        <v>1727</v>
      </c>
      <c r="AB17" s="457"/>
      <c r="AC17" s="457"/>
      <c r="AD17" s="626" t="s">
        <v>1728</v>
      </c>
      <c r="AE17" s="457"/>
      <c r="AF17" s="1158" t="s">
        <v>1729</v>
      </c>
      <c r="AG17" s="1159"/>
      <c r="AH17" s="578"/>
      <c r="AI17" s="581"/>
    </row>
    <row r="18" spans="1:35">
      <c r="A18" s="609" t="s">
        <v>1719</v>
      </c>
      <c r="B18" s="611">
        <f t="shared" si="11"/>
        <v>0</v>
      </c>
      <c r="C18" s="620"/>
      <c r="D18" s="620"/>
      <c r="E18" s="620"/>
      <c r="F18" s="620"/>
      <c r="G18" s="620"/>
      <c r="H18" s="620"/>
      <c r="I18" s="620"/>
      <c r="J18" s="620"/>
      <c r="K18" s="620"/>
      <c r="L18" s="578"/>
      <c r="M18" s="609" t="s">
        <v>1730</v>
      </c>
      <c r="N18" s="610">
        <v>9</v>
      </c>
      <c r="O18" s="610">
        <v>9</v>
      </c>
      <c r="P18" s="618">
        <v>4</v>
      </c>
      <c r="Q18" s="618"/>
      <c r="R18" s="618">
        <v>5</v>
      </c>
      <c r="S18" s="618"/>
      <c r="T18" s="611">
        <f t="shared" si="6"/>
        <v>0</v>
      </c>
      <c r="U18" s="618"/>
      <c r="V18" s="618"/>
      <c r="W18" s="581"/>
      <c r="X18" s="457"/>
      <c r="Y18" s="457"/>
      <c r="Z18" s="457"/>
      <c r="AA18" s="457" t="s">
        <v>1731</v>
      </c>
      <c r="AB18" s="457"/>
      <c r="AC18" s="457"/>
      <c r="AD18" s="457"/>
      <c r="AE18" s="457"/>
      <c r="AF18" s="457"/>
      <c r="AG18" s="457"/>
      <c r="AH18" s="578"/>
      <c r="AI18" s="581"/>
    </row>
    <row r="19" spans="1:35">
      <c r="A19" s="609" t="s">
        <v>1722</v>
      </c>
      <c r="B19" s="611" t="s">
        <v>1732</v>
      </c>
      <c r="C19" s="627"/>
      <c r="D19" s="628"/>
      <c r="E19" s="628"/>
      <c r="F19" s="628"/>
      <c r="G19" s="628"/>
      <c r="H19" s="628"/>
      <c r="I19" s="628"/>
      <c r="J19" s="628"/>
      <c r="K19" s="620"/>
      <c r="L19" s="578"/>
      <c r="M19" s="609" t="s">
        <v>1733</v>
      </c>
      <c r="N19" s="610" t="s">
        <v>1732</v>
      </c>
      <c r="O19" s="610" t="s">
        <v>1732</v>
      </c>
      <c r="P19" s="618">
        <v>2</v>
      </c>
      <c r="Q19" s="618"/>
      <c r="R19" s="618"/>
      <c r="S19" s="618"/>
      <c r="T19" s="611">
        <f t="shared" si="6"/>
        <v>0</v>
      </c>
      <c r="U19" s="618"/>
      <c r="V19" s="618"/>
      <c r="W19" s="581"/>
      <c r="X19" s="457"/>
      <c r="Y19" s="457"/>
      <c r="Z19" s="457"/>
      <c r="AA19" s="457"/>
      <c r="AB19" s="457"/>
      <c r="AC19" s="457"/>
      <c r="AD19" s="457"/>
      <c r="AE19" s="457"/>
      <c r="AF19" s="457"/>
      <c r="AG19" s="457"/>
      <c r="AH19" s="578"/>
      <c r="AI19" s="581"/>
    </row>
    <row r="20" spans="1:35">
      <c r="A20" s="609" t="s">
        <v>1734</v>
      </c>
      <c r="B20" s="611">
        <v>14</v>
      </c>
      <c r="C20" s="629"/>
      <c r="D20" s="629"/>
      <c r="E20" s="629"/>
      <c r="F20" s="629"/>
      <c r="G20" s="629"/>
      <c r="H20" s="629"/>
      <c r="I20" s="629"/>
      <c r="J20" s="629"/>
      <c r="K20" s="620"/>
      <c r="L20" s="578"/>
      <c r="M20" s="609" t="s">
        <v>1735</v>
      </c>
      <c r="N20" s="610">
        <f t="shared" si="8"/>
        <v>0</v>
      </c>
      <c r="O20" s="610">
        <f t="shared" si="8"/>
        <v>0</v>
      </c>
      <c r="P20" s="618"/>
      <c r="Q20" s="618"/>
      <c r="R20" s="618"/>
      <c r="S20" s="618"/>
      <c r="T20" s="611">
        <f t="shared" si="6"/>
        <v>0</v>
      </c>
      <c r="U20" s="618"/>
      <c r="V20" s="618"/>
      <c r="W20" s="581"/>
      <c r="X20" s="457" t="s">
        <v>1736</v>
      </c>
      <c r="Y20" s="457"/>
      <c r="Z20" s="457"/>
      <c r="AA20" s="457"/>
      <c r="AB20" s="457"/>
      <c r="AC20" s="457"/>
      <c r="AD20" s="457"/>
      <c r="AE20" s="457"/>
      <c r="AF20" s="457"/>
      <c r="AG20" s="457"/>
      <c r="AH20" s="578"/>
      <c r="AI20" s="581"/>
    </row>
    <row r="21" spans="1:35">
      <c r="A21" s="609" t="s">
        <v>1737</v>
      </c>
      <c r="B21" s="611">
        <f t="shared" si="11"/>
        <v>0</v>
      </c>
      <c r="C21" s="630"/>
      <c r="D21" s="630"/>
      <c r="E21" s="630"/>
      <c r="F21" s="630"/>
      <c r="G21" s="630"/>
      <c r="H21" s="630"/>
      <c r="I21" s="630"/>
      <c r="J21" s="630"/>
      <c r="K21" s="630"/>
      <c r="L21" s="578"/>
      <c r="M21" s="609" t="s">
        <v>1738</v>
      </c>
      <c r="N21" s="610">
        <v>5</v>
      </c>
      <c r="O21" s="610">
        <v>5</v>
      </c>
      <c r="P21" s="618">
        <v>2</v>
      </c>
      <c r="Q21" s="618"/>
      <c r="R21" s="618">
        <v>3</v>
      </c>
      <c r="S21" s="618"/>
      <c r="T21" s="611">
        <f t="shared" si="6"/>
        <v>0</v>
      </c>
      <c r="U21" s="618"/>
      <c r="V21" s="618"/>
      <c r="W21" s="581"/>
      <c r="X21" s="457" t="s">
        <v>1739</v>
      </c>
      <c r="Y21" s="457"/>
      <c r="Z21" s="457"/>
      <c r="AA21" s="457"/>
      <c r="AB21" s="457"/>
      <c r="AC21" s="457"/>
      <c r="AD21" s="457"/>
      <c r="AE21" s="457"/>
      <c r="AF21" s="457"/>
      <c r="AG21" s="457"/>
      <c r="AH21" s="578"/>
      <c r="AI21" s="581"/>
    </row>
    <row r="22" spans="1:35">
      <c r="A22" s="609" t="s">
        <v>1740</v>
      </c>
      <c r="B22" s="611">
        <v>16</v>
      </c>
      <c r="C22" s="611">
        <f t="shared" ref="C22:K22" si="13">SUM(C23:C24)</f>
        <v>0</v>
      </c>
      <c r="D22" s="611">
        <f t="shared" si="13"/>
        <v>0</v>
      </c>
      <c r="E22" s="611">
        <f t="shared" si="13"/>
        <v>0</v>
      </c>
      <c r="F22" s="611">
        <f t="shared" si="13"/>
        <v>0</v>
      </c>
      <c r="G22" s="611">
        <f t="shared" si="13"/>
        <v>0</v>
      </c>
      <c r="H22" s="611">
        <f t="shared" si="13"/>
        <v>0</v>
      </c>
      <c r="I22" s="611">
        <f t="shared" si="13"/>
        <v>0</v>
      </c>
      <c r="J22" s="611">
        <f t="shared" si="13"/>
        <v>0</v>
      </c>
      <c r="K22" s="611">
        <f t="shared" si="13"/>
        <v>0</v>
      </c>
      <c r="L22" s="578"/>
      <c r="M22" s="609" t="s">
        <v>1741</v>
      </c>
      <c r="N22" s="610">
        <f t="shared" si="8"/>
        <v>0</v>
      </c>
      <c r="O22" s="610">
        <f t="shared" si="8"/>
        <v>0</v>
      </c>
      <c r="P22" s="618"/>
      <c r="Q22" s="618"/>
      <c r="R22" s="618"/>
      <c r="S22" s="618"/>
      <c r="T22" s="611">
        <f t="shared" si="6"/>
        <v>0</v>
      </c>
      <c r="U22" s="618"/>
      <c r="V22" s="618"/>
      <c r="W22" s="581"/>
      <c r="X22" s="581"/>
      <c r="Y22" s="581"/>
      <c r="Z22" s="581"/>
      <c r="AA22" s="581"/>
      <c r="AB22" s="581"/>
      <c r="AC22" s="581"/>
      <c r="AD22" s="581"/>
      <c r="AE22" s="581"/>
      <c r="AF22" s="581"/>
      <c r="AG22" s="581"/>
      <c r="AH22" s="581"/>
      <c r="AI22" s="581"/>
    </row>
    <row r="23" spans="1:35">
      <c r="A23" s="609" t="s">
        <v>1742</v>
      </c>
      <c r="B23" s="611">
        <v>11</v>
      </c>
      <c r="C23" s="620"/>
      <c r="D23" s="620"/>
      <c r="E23" s="620"/>
      <c r="F23" s="620"/>
      <c r="G23" s="620"/>
      <c r="H23" s="620"/>
      <c r="I23" s="620"/>
      <c r="J23" s="620"/>
      <c r="K23" s="620"/>
      <c r="L23" s="578"/>
      <c r="M23" s="625" t="s">
        <v>1743</v>
      </c>
      <c r="N23" s="610">
        <f t="shared" si="8"/>
        <v>0</v>
      </c>
      <c r="O23" s="610">
        <f t="shared" si="8"/>
        <v>0</v>
      </c>
      <c r="P23" s="618"/>
      <c r="Q23" s="618"/>
      <c r="R23" s="618"/>
      <c r="S23" s="618"/>
      <c r="T23" s="611">
        <f t="shared" si="6"/>
        <v>0</v>
      </c>
      <c r="U23" s="618"/>
      <c r="V23" s="618"/>
      <c r="W23" s="581"/>
      <c r="X23" s="581"/>
      <c r="Y23" s="581"/>
      <c r="Z23" s="581"/>
      <c r="AA23" s="581"/>
      <c r="AB23" s="581"/>
      <c r="AC23" s="581"/>
      <c r="AD23" s="581"/>
      <c r="AE23" s="581"/>
      <c r="AF23" s="581"/>
      <c r="AG23" s="581"/>
      <c r="AH23" s="581"/>
      <c r="AI23" s="581"/>
    </row>
    <row r="24" spans="1:35">
      <c r="A24" s="609" t="s">
        <v>1744</v>
      </c>
      <c r="B24" s="611">
        <v>5</v>
      </c>
      <c r="C24" s="620"/>
      <c r="D24" s="620"/>
      <c r="E24" s="620"/>
      <c r="F24" s="620"/>
      <c r="G24" s="620"/>
      <c r="H24" s="620"/>
      <c r="I24" s="620"/>
      <c r="J24" s="620"/>
      <c r="K24" s="620"/>
      <c r="L24" s="578"/>
      <c r="M24" s="609" t="s">
        <v>1740</v>
      </c>
      <c r="N24" s="610">
        <v>16</v>
      </c>
      <c r="O24" s="610">
        <v>16</v>
      </c>
      <c r="P24" s="611">
        <v>8</v>
      </c>
      <c r="Q24" s="611">
        <f t="shared" ref="Q24:V24" si="14">SUM(Q25:Q26)</f>
        <v>0</v>
      </c>
      <c r="R24" s="611">
        <f t="shared" si="14"/>
        <v>8</v>
      </c>
      <c r="S24" s="611">
        <f t="shared" si="14"/>
        <v>0</v>
      </c>
      <c r="T24" s="611">
        <f t="shared" si="6"/>
        <v>0</v>
      </c>
      <c r="U24" s="611">
        <f t="shared" si="14"/>
        <v>0</v>
      </c>
      <c r="V24" s="611">
        <f t="shared" si="14"/>
        <v>0</v>
      </c>
      <c r="W24" s="581"/>
      <c r="X24" s="581"/>
      <c r="Y24" s="581"/>
      <c r="Z24" s="581"/>
      <c r="AA24" s="581"/>
      <c r="AB24" s="581"/>
      <c r="AC24" s="581"/>
      <c r="AD24" s="581"/>
      <c r="AE24" s="581"/>
      <c r="AF24" s="581"/>
      <c r="AG24" s="581"/>
      <c r="AH24" s="581"/>
      <c r="AI24" s="581"/>
    </row>
    <row r="25" spans="1:35">
      <c r="A25" s="609" t="s">
        <v>1745</v>
      </c>
      <c r="B25" s="611">
        <v>16</v>
      </c>
      <c r="C25" s="611">
        <f t="shared" ref="C25:K25" si="15">SUM(C26:C31)</f>
        <v>0</v>
      </c>
      <c r="D25" s="611">
        <f t="shared" si="15"/>
        <v>0</v>
      </c>
      <c r="E25" s="611">
        <f t="shared" si="15"/>
        <v>0</v>
      </c>
      <c r="F25" s="611">
        <f t="shared" si="15"/>
        <v>0</v>
      </c>
      <c r="G25" s="611">
        <f t="shared" si="15"/>
        <v>0</v>
      </c>
      <c r="H25" s="611">
        <f t="shared" si="15"/>
        <v>0</v>
      </c>
      <c r="I25" s="611">
        <f t="shared" si="15"/>
        <v>0</v>
      </c>
      <c r="J25" s="611">
        <f t="shared" si="15"/>
        <v>0</v>
      </c>
      <c r="K25" s="611">
        <f t="shared" si="15"/>
        <v>0</v>
      </c>
      <c r="L25" s="578"/>
      <c r="M25" s="609" t="s">
        <v>1746</v>
      </c>
      <c r="N25" s="610">
        <v>11</v>
      </c>
      <c r="O25" s="610">
        <v>11</v>
      </c>
      <c r="P25" s="618">
        <v>5</v>
      </c>
      <c r="Q25" s="618"/>
      <c r="R25" s="618">
        <v>6</v>
      </c>
      <c r="S25" s="618"/>
      <c r="T25" s="611">
        <f t="shared" si="6"/>
        <v>0</v>
      </c>
      <c r="U25" s="618"/>
      <c r="V25" s="618"/>
      <c r="W25" s="581"/>
      <c r="X25" s="581"/>
      <c r="Y25" s="581"/>
      <c r="Z25" s="581"/>
      <c r="AA25" s="581"/>
      <c r="AB25" s="581"/>
      <c r="AC25" s="581"/>
      <c r="AD25" s="581"/>
      <c r="AE25" s="581"/>
      <c r="AF25" s="581"/>
      <c r="AG25" s="581"/>
      <c r="AH25" s="581"/>
      <c r="AI25" s="581"/>
    </row>
    <row r="26" spans="1:35">
      <c r="A26" s="609" t="s">
        <v>1747</v>
      </c>
      <c r="B26" s="611" t="s">
        <v>1732</v>
      </c>
      <c r="C26" s="620"/>
      <c r="D26" s="620"/>
      <c r="E26" s="620"/>
      <c r="F26" s="620"/>
      <c r="G26" s="620"/>
      <c r="H26" s="620"/>
      <c r="I26" s="620"/>
      <c r="J26" s="620"/>
      <c r="K26" s="620"/>
      <c r="L26" s="578"/>
      <c r="M26" s="609" t="s">
        <v>1748</v>
      </c>
      <c r="N26" s="610">
        <v>5</v>
      </c>
      <c r="O26" s="610">
        <v>5</v>
      </c>
      <c r="P26" s="618">
        <v>3</v>
      </c>
      <c r="Q26" s="618"/>
      <c r="R26" s="618">
        <v>2</v>
      </c>
      <c r="S26" s="618"/>
      <c r="T26" s="611">
        <f t="shared" si="6"/>
        <v>0</v>
      </c>
      <c r="U26" s="618"/>
      <c r="V26" s="618"/>
      <c r="W26" s="581"/>
      <c r="X26" s="581"/>
      <c r="Y26" s="581"/>
      <c r="Z26" s="581"/>
      <c r="AA26" s="581"/>
      <c r="AB26" s="581"/>
      <c r="AC26" s="581"/>
      <c r="AD26" s="581"/>
      <c r="AE26" s="581"/>
      <c r="AF26" s="581"/>
      <c r="AG26" s="581"/>
      <c r="AH26" s="581"/>
      <c r="AI26" s="581"/>
    </row>
    <row r="27" spans="1:35">
      <c r="A27" s="609" t="s">
        <v>1749</v>
      </c>
      <c r="B27" s="611">
        <v>9</v>
      </c>
      <c r="C27" s="620"/>
      <c r="D27" s="620"/>
      <c r="E27" s="620"/>
      <c r="F27" s="620"/>
      <c r="G27" s="620"/>
      <c r="H27" s="620"/>
      <c r="I27" s="620"/>
      <c r="J27" s="620"/>
      <c r="K27" s="620"/>
      <c r="L27" s="578"/>
      <c r="M27" s="609" t="s">
        <v>1750</v>
      </c>
      <c r="N27" s="610">
        <v>16</v>
      </c>
      <c r="O27" s="610">
        <v>16</v>
      </c>
      <c r="P27" s="611">
        <v>8</v>
      </c>
      <c r="Q27" s="611">
        <f t="shared" ref="Q27:V27" si="16">SUM(Q28:Q33)</f>
        <v>0</v>
      </c>
      <c r="R27" s="611">
        <f t="shared" si="16"/>
        <v>8</v>
      </c>
      <c r="S27" s="611">
        <f t="shared" si="16"/>
        <v>0</v>
      </c>
      <c r="T27" s="611">
        <f t="shared" si="6"/>
        <v>0</v>
      </c>
      <c r="U27" s="611">
        <f t="shared" si="16"/>
        <v>0</v>
      </c>
      <c r="V27" s="611">
        <f t="shared" si="16"/>
        <v>0</v>
      </c>
      <c r="W27" s="581"/>
      <c r="X27" s="581"/>
      <c r="Y27" s="581"/>
      <c r="Z27" s="581"/>
      <c r="AA27" s="581"/>
      <c r="AB27" s="581"/>
      <c r="AC27" s="581"/>
      <c r="AD27" s="581"/>
      <c r="AE27" s="581"/>
      <c r="AF27" s="581"/>
      <c r="AG27" s="581"/>
      <c r="AH27" s="581"/>
      <c r="AI27" s="581"/>
    </row>
    <row r="28" spans="1:35">
      <c r="A28" s="609" t="s">
        <v>1751</v>
      </c>
      <c r="B28" s="611">
        <v>5</v>
      </c>
      <c r="C28" s="620"/>
      <c r="D28" s="620"/>
      <c r="E28" s="620"/>
      <c r="F28" s="620"/>
      <c r="G28" s="620"/>
      <c r="H28" s="620"/>
      <c r="I28" s="620"/>
      <c r="J28" s="620"/>
      <c r="K28" s="620"/>
      <c r="L28" s="578"/>
      <c r="M28" s="609" t="s">
        <v>1752</v>
      </c>
      <c r="N28" s="610" t="s">
        <v>1753</v>
      </c>
      <c r="O28" s="610" t="s">
        <v>1753</v>
      </c>
      <c r="P28" s="618"/>
      <c r="Q28" s="618"/>
      <c r="R28" s="618"/>
      <c r="S28" s="618"/>
      <c r="T28" s="611">
        <f t="shared" si="6"/>
        <v>0</v>
      </c>
      <c r="U28" s="618"/>
      <c r="V28" s="618"/>
      <c r="W28" s="581"/>
      <c r="X28" s="581"/>
      <c r="Y28" s="581"/>
      <c r="Z28" s="581"/>
      <c r="AA28" s="581"/>
      <c r="AB28" s="581"/>
      <c r="AC28" s="581"/>
      <c r="AD28" s="581"/>
      <c r="AE28" s="581"/>
      <c r="AF28" s="581"/>
      <c r="AG28" s="581"/>
      <c r="AH28" s="581"/>
      <c r="AI28" s="581"/>
    </row>
    <row r="29" spans="1:35">
      <c r="A29" s="609" t="s">
        <v>1754</v>
      </c>
      <c r="B29" s="611">
        <v>2</v>
      </c>
      <c r="C29" s="620"/>
      <c r="D29" s="620"/>
      <c r="E29" s="620"/>
      <c r="F29" s="620"/>
      <c r="G29" s="620"/>
      <c r="H29" s="620"/>
      <c r="I29" s="620"/>
      <c r="J29" s="620"/>
      <c r="K29" s="620"/>
      <c r="L29" s="578"/>
      <c r="M29" s="609" t="s">
        <v>1755</v>
      </c>
      <c r="N29" s="610">
        <v>9</v>
      </c>
      <c r="O29" s="610">
        <v>9</v>
      </c>
      <c r="P29" s="618">
        <v>3</v>
      </c>
      <c r="Q29" s="618"/>
      <c r="R29" s="618">
        <v>6</v>
      </c>
      <c r="S29" s="618"/>
      <c r="T29" s="611">
        <f t="shared" si="6"/>
        <v>0</v>
      </c>
      <c r="U29" s="618"/>
      <c r="V29" s="618"/>
      <c r="W29" s="581"/>
      <c r="X29" s="581"/>
      <c r="Y29" s="581"/>
      <c r="Z29" s="581"/>
      <c r="AA29" s="581"/>
      <c r="AB29" s="581"/>
      <c r="AC29" s="581"/>
      <c r="AD29" s="581"/>
      <c r="AE29" s="581"/>
      <c r="AF29" s="581"/>
      <c r="AG29" s="581"/>
      <c r="AH29" s="581"/>
      <c r="AI29" s="581"/>
    </row>
    <row r="30" spans="1:35">
      <c r="A30" s="609" t="s">
        <v>1756</v>
      </c>
      <c r="B30" s="611" t="s">
        <v>1753</v>
      </c>
      <c r="C30" s="620"/>
      <c r="D30" s="620"/>
      <c r="E30" s="620"/>
      <c r="F30" s="620"/>
      <c r="G30" s="620"/>
      <c r="H30" s="620"/>
      <c r="I30" s="620"/>
      <c r="J30" s="620"/>
      <c r="K30" s="620"/>
      <c r="L30" s="578"/>
      <c r="M30" s="609" t="s">
        <v>1757</v>
      </c>
      <c r="N30" s="610">
        <v>5</v>
      </c>
      <c r="O30" s="610">
        <v>5</v>
      </c>
      <c r="P30" s="618">
        <v>3</v>
      </c>
      <c r="Q30" s="618"/>
      <c r="R30" s="618">
        <v>2</v>
      </c>
      <c r="S30" s="618"/>
      <c r="T30" s="611">
        <f t="shared" si="6"/>
        <v>0</v>
      </c>
      <c r="U30" s="618"/>
      <c r="V30" s="618"/>
      <c r="W30" s="581"/>
      <c r="X30" s="581"/>
      <c r="Y30" s="581"/>
      <c r="Z30" s="581"/>
      <c r="AA30" s="581"/>
      <c r="AB30" s="581"/>
      <c r="AC30" s="581"/>
      <c r="AD30" s="581"/>
      <c r="AE30" s="581"/>
      <c r="AF30" s="581"/>
      <c r="AG30" s="581"/>
      <c r="AH30" s="581"/>
      <c r="AI30" s="581"/>
    </row>
    <row r="31" spans="1:35" ht="17.5" thickBot="1">
      <c r="A31" s="631" t="s">
        <v>1758</v>
      </c>
      <c r="B31" s="632">
        <f t="shared" ref="B31" si="17">SUM(C31:K31)</f>
        <v>0</v>
      </c>
      <c r="C31" s="633"/>
      <c r="D31" s="633"/>
      <c r="E31" s="633"/>
      <c r="F31" s="633"/>
      <c r="G31" s="633"/>
      <c r="H31" s="633"/>
      <c r="I31" s="633"/>
      <c r="J31" s="633"/>
      <c r="K31" s="633"/>
      <c r="L31" s="578"/>
      <c r="M31" s="609" t="s">
        <v>1759</v>
      </c>
      <c r="N31" s="610">
        <v>2</v>
      </c>
      <c r="O31" s="610">
        <v>2</v>
      </c>
      <c r="P31" s="618">
        <v>2</v>
      </c>
      <c r="Q31" s="618"/>
      <c r="R31" s="618"/>
      <c r="S31" s="618"/>
      <c r="T31" s="611">
        <f t="shared" si="6"/>
        <v>0</v>
      </c>
      <c r="U31" s="618"/>
      <c r="V31" s="618"/>
      <c r="W31" s="581"/>
      <c r="X31" s="581"/>
      <c r="Y31" s="581"/>
      <c r="Z31" s="581"/>
      <c r="AA31" s="581"/>
      <c r="AB31" s="581"/>
      <c r="AC31" s="581"/>
      <c r="AD31" s="581"/>
      <c r="AE31" s="581"/>
      <c r="AF31" s="581"/>
      <c r="AG31" s="581"/>
      <c r="AH31" s="581"/>
      <c r="AI31" s="581"/>
    </row>
    <row r="32" spans="1:35">
      <c r="A32" s="457"/>
      <c r="B32" s="457"/>
      <c r="C32" s="457"/>
      <c r="D32" s="457"/>
      <c r="E32" s="457"/>
      <c r="F32" s="457"/>
      <c r="G32" s="457"/>
      <c r="H32" s="457"/>
      <c r="I32" s="457"/>
      <c r="J32" s="457"/>
      <c r="K32" s="457"/>
      <c r="L32" s="578"/>
      <c r="M32" s="609" t="s">
        <v>1760</v>
      </c>
      <c r="N32" s="610" t="s">
        <v>1753</v>
      </c>
      <c r="O32" s="610" t="s">
        <v>1753</v>
      </c>
      <c r="P32" s="618"/>
      <c r="Q32" s="618"/>
      <c r="R32" s="618"/>
      <c r="S32" s="618"/>
      <c r="T32" s="611">
        <f t="shared" si="6"/>
        <v>0</v>
      </c>
      <c r="U32" s="618"/>
      <c r="V32" s="618"/>
      <c r="W32" s="581"/>
      <c r="X32" s="581"/>
      <c r="Y32" s="581"/>
      <c r="Z32" s="581"/>
      <c r="AA32" s="581"/>
      <c r="AB32" s="581"/>
      <c r="AC32" s="581"/>
      <c r="AD32" s="581"/>
      <c r="AE32" s="581"/>
      <c r="AF32" s="581"/>
      <c r="AG32" s="581"/>
      <c r="AH32" s="581"/>
      <c r="AI32" s="581"/>
    </row>
    <row r="33" spans="1:35" ht="17.5" thickBot="1">
      <c r="A33" s="581"/>
      <c r="B33" s="581"/>
      <c r="C33" s="634"/>
      <c r="D33" s="635"/>
      <c r="E33" s="634"/>
      <c r="F33" s="634"/>
      <c r="G33" s="634"/>
      <c r="H33" s="581"/>
      <c r="I33" s="581"/>
      <c r="J33" s="581"/>
      <c r="K33" s="581"/>
      <c r="L33" s="581"/>
      <c r="M33" s="631" t="s">
        <v>1758</v>
      </c>
      <c r="N33" s="636">
        <f t="shared" si="8"/>
        <v>0</v>
      </c>
      <c r="O33" s="636">
        <f t="shared" si="8"/>
        <v>0</v>
      </c>
      <c r="P33" s="637"/>
      <c r="Q33" s="637"/>
      <c r="R33" s="637"/>
      <c r="S33" s="637"/>
      <c r="T33" s="632">
        <f t="shared" si="6"/>
        <v>0</v>
      </c>
      <c r="U33" s="637"/>
      <c r="V33" s="637"/>
      <c r="W33" s="581"/>
      <c r="X33" s="581"/>
      <c r="Y33" s="581"/>
      <c r="Z33" s="581"/>
      <c r="AA33" s="581"/>
      <c r="AB33" s="581"/>
      <c r="AC33" s="581"/>
      <c r="AD33" s="581"/>
      <c r="AE33" s="581"/>
      <c r="AF33" s="581"/>
      <c r="AG33" s="581"/>
      <c r="AH33" s="581"/>
      <c r="AI33" s="581"/>
    </row>
    <row r="34" spans="1:35" ht="19.5">
      <c r="A34" s="581"/>
      <c r="B34" s="581"/>
      <c r="C34" s="576"/>
      <c r="D34" s="576"/>
      <c r="E34" s="638"/>
      <c r="F34" s="638"/>
      <c r="G34" s="638"/>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row>
    <row r="35" spans="1:35" ht="19.5">
      <c r="A35" s="581"/>
      <c r="B35" s="581"/>
      <c r="C35" s="576"/>
      <c r="D35" s="576"/>
      <c r="E35" s="638"/>
      <c r="F35" s="638"/>
      <c r="G35" s="638"/>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row>
    <row r="36" spans="1:35" ht="19.5">
      <c r="A36" s="581"/>
      <c r="B36" s="581"/>
      <c r="C36" s="576"/>
      <c r="D36" s="576"/>
      <c r="E36" s="638"/>
      <c r="F36" s="638"/>
      <c r="G36" s="638"/>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row>
    <row r="37" spans="1:35" ht="19.5">
      <c r="A37" s="639"/>
      <c r="B37" s="638"/>
      <c r="C37" s="576"/>
      <c r="D37" s="576"/>
      <c r="E37" s="638"/>
      <c r="F37" s="638"/>
      <c r="G37" s="638"/>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row>
    <row r="38" spans="1:35">
      <c r="A38" s="581"/>
      <c r="B38" s="581"/>
      <c r="C38" s="640"/>
      <c r="D38" s="640"/>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row>
    <row r="39" spans="1:35">
      <c r="A39" s="581"/>
      <c r="B39" s="581"/>
      <c r="C39" s="640"/>
      <c r="D39" s="640"/>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row>
    <row r="40" spans="1:35">
      <c r="A40" s="581"/>
      <c r="B40" s="581"/>
      <c r="C40" s="640"/>
      <c r="D40" s="640"/>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row>
    <row r="41" spans="1:35">
      <c r="A41" s="581"/>
      <c r="B41" s="581"/>
      <c r="C41" s="640"/>
      <c r="D41" s="640"/>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row>
    <row r="42" spans="1:35">
      <c r="A42" s="581"/>
      <c r="B42" s="581"/>
      <c r="C42" s="640"/>
      <c r="D42" s="640"/>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I2" sqref="I2"/>
    </sheetView>
  </sheetViews>
  <sheetFormatPr defaultRowHeight="17"/>
  <cols>
    <col min="8" max="8" width="8.6328125" customWidth="1"/>
  </cols>
  <sheetData>
    <row r="1" spans="1:9" ht="17.5" thickBot="1">
      <c r="A1" s="641" t="s">
        <v>1762</v>
      </c>
      <c r="B1" s="642"/>
      <c r="C1" s="643"/>
      <c r="D1" s="644"/>
      <c r="E1" s="645"/>
      <c r="F1" s="646" t="s">
        <v>1763</v>
      </c>
      <c r="G1" s="1204" t="s">
        <v>1764</v>
      </c>
      <c r="H1" s="1205"/>
      <c r="I1" s="645"/>
    </row>
    <row r="2" spans="1:9" ht="17.5" thickBot="1">
      <c r="A2" s="641" t="s">
        <v>1765</v>
      </c>
      <c r="B2" s="647" t="s">
        <v>1766</v>
      </c>
      <c r="C2" s="648"/>
      <c r="D2" s="648"/>
      <c r="E2" s="649"/>
      <c r="F2" s="646" t="s">
        <v>1767</v>
      </c>
      <c r="G2" s="1206" t="s">
        <v>1795</v>
      </c>
      <c r="H2" s="1207"/>
      <c r="I2" s="294" t="s">
        <v>1140</v>
      </c>
    </row>
    <row r="3" spans="1:9" ht="47.5">
      <c r="A3" s="1208" t="s">
        <v>1768</v>
      </c>
      <c r="B3" s="1209"/>
      <c r="C3" s="1209"/>
      <c r="D3" s="1209"/>
      <c r="E3" s="1209"/>
      <c r="F3" s="1209"/>
      <c r="G3" s="1209"/>
      <c r="H3" s="1209"/>
      <c r="I3" s="650"/>
    </row>
    <row r="4" spans="1:9" ht="25.5" thickBot="1">
      <c r="A4" s="1210" t="s">
        <v>1796</v>
      </c>
      <c r="B4" s="1210"/>
      <c r="C4" s="1210"/>
      <c r="D4" s="1210"/>
      <c r="E4" s="1210"/>
      <c r="F4" s="1210"/>
      <c r="G4" s="1210"/>
      <c r="H4" s="1210"/>
      <c r="I4" s="651"/>
    </row>
    <row r="5" spans="1:9">
      <c r="A5" s="1211" t="s">
        <v>1769</v>
      </c>
      <c r="B5" s="1211"/>
      <c r="C5" s="1211"/>
      <c r="D5" s="1211"/>
      <c r="E5" s="1211"/>
      <c r="F5" s="1213" t="s">
        <v>1770</v>
      </c>
      <c r="G5" s="1214"/>
      <c r="H5" s="1214"/>
      <c r="I5" s="645"/>
    </row>
    <row r="6" spans="1:9" ht="17.5" thickBot="1">
      <c r="A6" s="1212"/>
      <c r="B6" s="1212"/>
      <c r="C6" s="1212"/>
      <c r="D6" s="1212"/>
      <c r="E6" s="1212"/>
      <c r="F6" s="1215"/>
      <c r="G6" s="1216"/>
      <c r="H6" s="1216"/>
      <c r="I6" s="645"/>
    </row>
    <row r="7" spans="1:9" ht="19.5">
      <c r="A7" s="1191" t="s">
        <v>1771</v>
      </c>
      <c r="B7" s="644" t="s">
        <v>1772</v>
      </c>
      <c r="C7" s="652"/>
      <c r="D7" s="652"/>
      <c r="E7" s="653"/>
      <c r="F7" s="654">
        <v>1</v>
      </c>
      <c r="G7" s="655"/>
      <c r="H7" s="655"/>
      <c r="I7" s="645"/>
    </row>
    <row r="8" spans="1:9" ht="19.5">
      <c r="A8" s="1192"/>
      <c r="B8" s="656" t="s">
        <v>1773</v>
      </c>
      <c r="C8" s="657"/>
      <c r="D8" s="658"/>
      <c r="E8" s="659"/>
      <c r="F8" s="660"/>
      <c r="G8" s="644"/>
      <c r="H8" s="644"/>
      <c r="I8" s="645"/>
    </row>
    <row r="9" spans="1:9" ht="19.5">
      <c r="A9" s="1192"/>
      <c r="B9" s="661" t="s">
        <v>1774</v>
      </c>
      <c r="C9" s="662"/>
      <c r="D9" s="653"/>
      <c r="E9" s="653"/>
      <c r="F9" s="660">
        <v>1</v>
      </c>
      <c r="G9" s="644"/>
      <c r="H9" s="644"/>
      <c r="I9" s="645"/>
    </row>
    <row r="10" spans="1:9" ht="19.5">
      <c r="A10" s="1192"/>
      <c r="B10" s="663" t="s">
        <v>1775</v>
      </c>
      <c r="C10" s="657"/>
      <c r="D10" s="657"/>
      <c r="E10" s="664"/>
      <c r="F10" s="660"/>
      <c r="G10" s="644"/>
      <c r="H10" s="665"/>
      <c r="I10" s="645"/>
    </row>
    <row r="11" spans="1:9" ht="19.5">
      <c r="A11" s="1193"/>
      <c r="B11" s="663" t="s">
        <v>1776</v>
      </c>
      <c r="C11" s="657"/>
      <c r="D11" s="657"/>
      <c r="E11" s="653"/>
      <c r="F11" s="666"/>
      <c r="G11" s="644"/>
      <c r="H11" s="665"/>
      <c r="I11" s="645"/>
    </row>
    <row r="12" spans="1:9" ht="19.5">
      <c r="A12" s="1194" t="s">
        <v>1777</v>
      </c>
      <c r="B12" s="667" t="s">
        <v>1778</v>
      </c>
      <c r="C12" s="668"/>
      <c r="D12" s="668"/>
      <c r="E12" s="652"/>
      <c r="F12" s="669">
        <v>3</v>
      </c>
      <c r="G12" s="670"/>
      <c r="H12" s="670"/>
      <c r="I12" s="645"/>
    </row>
    <row r="13" spans="1:9" ht="19.5">
      <c r="A13" s="1195"/>
      <c r="B13" s="671" t="s">
        <v>1779</v>
      </c>
      <c r="C13" s="672"/>
      <c r="D13" s="673"/>
      <c r="E13" s="664"/>
      <c r="F13" s="669"/>
      <c r="G13" s="670"/>
      <c r="H13" s="670"/>
      <c r="I13" s="645"/>
    </row>
    <row r="14" spans="1:9" ht="19.5">
      <c r="A14" s="1195"/>
      <c r="B14" s="671" t="s">
        <v>1780</v>
      </c>
      <c r="C14" s="672"/>
      <c r="D14" s="673"/>
      <c r="E14" s="664"/>
      <c r="F14" s="669">
        <v>3</v>
      </c>
      <c r="G14" s="670"/>
      <c r="H14" s="670"/>
      <c r="I14" s="645"/>
    </row>
    <row r="15" spans="1:9">
      <c r="A15" s="1195"/>
      <c r="B15" s="1197" t="s">
        <v>1781</v>
      </c>
      <c r="C15" s="674" t="s">
        <v>1782</v>
      </c>
      <c r="D15" s="674"/>
      <c r="E15" s="674"/>
      <c r="F15" s="669">
        <v>6</v>
      </c>
      <c r="G15" s="670"/>
      <c r="H15" s="670"/>
      <c r="I15" s="645"/>
    </row>
    <row r="16" spans="1:9">
      <c r="A16" s="1195"/>
      <c r="B16" s="1198"/>
      <c r="C16" s="1200" t="s">
        <v>1783</v>
      </c>
      <c r="D16" s="1201"/>
      <c r="E16" s="1202"/>
      <c r="F16" s="669">
        <v>6</v>
      </c>
      <c r="G16" s="670"/>
      <c r="H16" s="670"/>
      <c r="I16" s="645"/>
    </row>
    <row r="17" spans="1:9">
      <c r="A17" s="1195"/>
      <c r="B17" s="1199"/>
      <c r="C17" s="674" t="s">
        <v>1784</v>
      </c>
      <c r="D17" s="674"/>
      <c r="E17" s="674"/>
      <c r="F17" s="669"/>
      <c r="G17" s="670"/>
      <c r="H17" s="670"/>
      <c r="I17" s="645"/>
    </row>
    <row r="18" spans="1:9" ht="19.5">
      <c r="A18" s="1195"/>
      <c r="B18" s="671" t="s">
        <v>1785</v>
      </c>
      <c r="C18" s="672"/>
      <c r="D18" s="664"/>
      <c r="E18" s="664"/>
      <c r="F18" s="669"/>
      <c r="G18" s="670"/>
      <c r="H18" s="670"/>
      <c r="I18" s="645"/>
    </row>
    <row r="19" spans="1:9" ht="19.5">
      <c r="A19" s="1195"/>
      <c r="B19" s="675" t="s">
        <v>1786</v>
      </c>
      <c r="C19" s="653"/>
      <c r="D19" s="653"/>
      <c r="E19" s="664"/>
      <c r="F19" s="669">
        <v>1</v>
      </c>
      <c r="G19" s="670"/>
      <c r="H19" s="670"/>
      <c r="I19" s="645"/>
    </row>
    <row r="20" spans="1:9" ht="20" thickBot="1">
      <c r="A20" s="1196"/>
      <c r="B20" s="676" t="s">
        <v>1787</v>
      </c>
      <c r="C20" s="677"/>
      <c r="D20" s="678"/>
      <c r="E20" s="678"/>
      <c r="F20" s="679"/>
      <c r="G20" s="680"/>
      <c r="H20" s="680"/>
      <c r="I20" s="645"/>
    </row>
    <row r="21" spans="1:9">
      <c r="A21" s="681" t="s">
        <v>1788</v>
      </c>
      <c r="B21" s="682" t="s">
        <v>1789</v>
      </c>
      <c r="C21" s="682"/>
      <c r="D21" s="683" t="s">
        <v>1790</v>
      </c>
      <c r="E21" s="683"/>
      <c r="F21" s="681" t="s">
        <v>1791</v>
      </c>
      <c r="G21" s="681"/>
      <c r="H21" s="684"/>
      <c r="I21" s="645"/>
    </row>
    <row r="22" spans="1:9">
      <c r="A22" s="685"/>
      <c r="B22" s="685"/>
      <c r="C22" s="685"/>
      <c r="D22" s="686" t="s">
        <v>1792</v>
      </c>
      <c r="E22" s="686"/>
      <c r="F22" s="687" t="s">
        <v>1797</v>
      </c>
      <c r="G22" s="685"/>
      <c r="H22" s="688"/>
      <c r="I22" s="645"/>
    </row>
    <row r="23" spans="1:9">
      <c r="A23" s="681"/>
      <c r="B23" s="681"/>
      <c r="C23" s="681"/>
      <c r="D23" s="689"/>
      <c r="E23" s="689"/>
      <c r="F23" s="683"/>
      <c r="G23" s="690"/>
      <c r="H23" s="684"/>
      <c r="I23" s="645"/>
    </row>
    <row r="24" spans="1:9">
      <c r="A24" s="1203" t="s">
        <v>1793</v>
      </c>
      <c r="B24" s="1203"/>
      <c r="C24" s="1203"/>
      <c r="D24" s="1203"/>
      <c r="E24" s="1203"/>
      <c r="F24" s="1203"/>
      <c r="G24" s="1203"/>
      <c r="H24" s="1203"/>
      <c r="I24" s="645"/>
    </row>
    <row r="25" spans="1:9">
      <c r="A25" s="691" t="s">
        <v>1794</v>
      </c>
      <c r="B25" s="645"/>
      <c r="C25" s="645"/>
      <c r="D25" s="645"/>
      <c r="E25" s="645"/>
      <c r="F25" s="644"/>
      <c r="G25" s="644"/>
      <c r="H25" s="692"/>
      <c r="I25" s="644"/>
    </row>
  </sheetData>
  <mergeCells count="11">
    <mergeCell ref="G1:H1"/>
    <mergeCell ref="G2:H2"/>
    <mergeCell ref="A3:H3"/>
    <mergeCell ref="A4:H4"/>
    <mergeCell ref="A5:E6"/>
    <mergeCell ref="F5:H6"/>
    <mergeCell ref="A7:A11"/>
    <mergeCell ref="A12:A20"/>
    <mergeCell ref="B15:B17"/>
    <mergeCell ref="C16:E16"/>
    <mergeCell ref="A24:H24"/>
  </mergeCells>
  <phoneticPr fontId="14" type="noConversion"/>
  <hyperlinks>
    <hyperlink ref="I2" location="預告統計資料發布時間表!A1" display="回發布時間表"/>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J1" workbookViewId="0">
      <selection activeCell="V2" sqref="V2"/>
    </sheetView>
  </sheetViews>
  <sheetFormatPr defaultRowHeight="17"/>
  <cols>
    <col min="1" max="1" width="14.7265625" bestFit="1" customWidth="1"/>
    <col min="3" max="4" width="12.36328125" bestFit="1" customWidth="1"/>
    <col min="5" max="5" width="14.7265625" bestFit="1" customWidth="1"/>
    <col min="6" max="8" width="12.36328125" bestFit="1" customWidth="1"/>
    <col min="9" max="9" width="17.08984375" bestFit="1" customWidth="1"/>
    <col min="10" max="10" width="14.7265625" bestFit="1" customWidth="1"/>
    <col min="11" max="11" width="17.453125" customWidth="1"/>
    <col min="12" max="12" width="23" bestFit="1" customWidth="1"/>
    <col min="13" max="13" width="12.36328125" bestFit="1" customWidth="1"/>
    <col min="14" max="14" width="10" bestFit="1" customWidth="1"/>
    <col min="15" max="15" width="17.08984375" bestFit="1" customWidth="1"/>
    <col min="16" max="16" width="19.453125" bestFit="1" customWidth="1"/>
    <col min="17" max="17" width="8.90625" bestFit="1" customWidth="1"/>
  </cols>
  <sheetData>
    <row r="1" spans="1:22" ht="17.5" thickBot="1">
      <c r="A1" s="693" t="s">
        <v>1799</v>
      </c>
      <c r="B1" s="694"/>
      <c r="C1" s="694"/>
      <c r="D1" s="694"/>
      <c r="E1" s="694"/>
      <c r="F1" s="694"/>
      <c r="G1" s="695" t="s">
        <v>1078</v>
      </c>
      <c r="H1" s="1225" t="s">
        <v>1800</v>
      </c>
      <c r="I1" s="1225"/>
      <c r="J1" s="696"/>
      <c r="K1" s="693" t="s">
        <v>1799</v>
      </c>
      <c r="L1" s="694"/>
      <c r="M1" s="694"/>
      <c r="N1" s="694"/>
      <c r="O1" s="694"/>
      <c r="P1" s="694"/>
      <c r="Q1" s="694"/>
      <c r="R1" s="694"/>
      <c r="S1" s="695" t="s">
        <v>1078</v>
      </c>
      <c r="T1" s="1225" t="s">
        <v>1193</v>
      </c>
      <c r="U1" s="1225"/>
      <c r="V1" s="696"/>
    </row>
    <row r="2" spans="1:22" ht="17.5" thickBot="1">
      <c r="A2" s="697" t="s">
        <v>1801</v>
      </c>
      <c r="B2" s="698" t="s">
        <v>1802</v>
      </c>
      <c r="C2" s="699"/>
      <c r="D2" s="699"/>
      <c r="E2" s="699"/>
      <c r="F2" s="699"/>
      <c r="G2" s="695" t="s">
        <v>1235</v>
      </c>
      <c r="H2" s="1225" t="s">
        <v>1836</v>
      </c>
      <c r="I2" s="1225"/>
      <c r="J2" s="580" t="s">
        <v>1140</v>
      </c>
      <c r="K2" s="697" t="s">
        <v>1801</v>
      </c>
      <c r="L2" s="698" t="s">
        <v>1802</v>
      </c>
      <c r="M2" s="699"/>
      <c r="N2" s="699"/>
      <c r="O2" s="699"/>
      <c r="P2" s="699"/>
      <c r="Q2" s="699"/>
      <c r="R2" s="699"/>
      <c r="S2" s="695" t="s">
        <v>1235</v>
      </c>
      <c r="T2" s="1225" t="s">
        <v>1836</v>
      </c>
      <c r="U2" s="1225"/>
      <c r="V2" s="580" t="s">
        <v>1140</v>
      </c>
    </row>
    <row r="3" spans="1:22">
      <c r="A3" s="694"/>
      <c r="B3" s="694"/>
      <c r="C3" s="694"/>
      <c r="D3" s="694"/>
      <c r="E3" s="694"/>
      <c r="F3" s="694"/>
      <c r="G3" s="694"/>
      <c r="H3" s="694"/>
      <c r="I3" s="694"/>
      <c r="J3" s="696"/>
      <c r="K3" s="694"/>
      <c r="L3" s="694"/>
      <c r="M3" s="694"/>
      <c r="N3" s="694"/>
      <c r="O3" s="694"/>
      <c r="P3" s="694"/>
      <c r="Q3" s="694"/>
      <c r="R3" s="694"/>
      <c r="S3" s="694"/>
      <c r="T3" s="694"/>
      <c r="U3" s="694"/>
      <c r="V3" s="696"/>
    </row>
    <row r="4" spans="1:22" ht="21.5">
      <c r="A4" s="1226" t="s">
        <v>1803</v>
      </c>
      <c r="B4" s="1226"/>
      <c r="C4" s="1226"/>
      <c r="D4" s="1226"/>
      <c r="E4" s="1226"/>
      <c r="F4" s="1226"/>
      <c r="G4" s="1226"/>
      <c r="H4" s="1226"/>
      <c r="I4" s="1226"/>
      <c r="J4" s="696"/>
      <c r="K4" s="1226" t="s">
        <v>1804</v>
      </c>
      <c r="L4" s="1226"/>
      <c r="M4" s="1226"/>
      <c r="N4" s="1226"/>
      <c r="O4" s="1226"/>
      <c r="P4" s="1226"/>
      <c r="Q4" s="1226"/>
      <c r="R4" s="1226"/>
      <c r="S4" s="1226"/>
      <c r="T4" s="1226"/>
      <c r="U4" s="1226"/>
      <c r="V4" s="696"/>
    </row>
    <row r="5" spans="1:22">
      <c r="A5" s="694"/>
      <c r="B5" s="694"/>
      <c r="C5" s="694"/>
      <c r="D5" s="694"/>
      <c r="E5" s="694"/>
      <c r="F5" s="694"/>
      <c r="G5" s="700"/>
      <c r="H5" s="694"/>
      <c r="I5" s="694"/>
      <c r="J5" s="696"/>
      <c r="K5" s="694"/>
      <c r="L5" s="694"/>
      <c r="M5" s="694"/>
      <c r="N5" s="694"/>
      <c r="O5" s="694"/>
      <c r="P5" s="694"/>
      <c r="Q5" s="694"/>
      <c r="R5" s="694"/>
      <c r="S5" s="694"/>
      <c r="T5" s="700" t="s">
        <v>1805</v>
      </c>
      <c r="U5" s="700"/>
      <c r="V5" s="696"/>
    </row>
    <row r="6" spans="1:22" ht="17.5" thickBot="1">
      <c r="A6" s="694"/>
      <c r="B6" s="1220" t="s">
        <v>1806</v>
      </c>
      <c r="C6" s="1220"/>
      <c r="D6" s="1220"/>
      <c r="E6" s="1220"/>
      <c r="F6" s="1220"/>
      <c r="G6" s="1220"/>
      <c r="H6" s="696"/>
      <c r="I6" s="700" t="s">
        <v>1807</v>
      </c>
      <c r="J6" s="696"/>
      <c r="K6" s="1220" t="s">
        <v>1808</v>
      </c>
      <c r="L6" s="1220"/>
      <c r="M6" s="1220"/>
      <c r="N6" s="1220"/>
      <c r="O6" s="1220"/>
      <c r="P6" s="1220"/>
      <c r="Q6" s="1220"/>
      <c r="R6" s="1220"/>
      <c r="S6" s="1220"/>
      <c r="T6" s="1220"/>
      <c r="U6" s="1220"/>
      <c r="V6" s="696"/>
    </row>
    <row r="7" spans="1:22">
      <c r="A7" s="701" t="s">
        <v>1809</v>
      </c>
      <c r="B7" s="702" t="s">
        <v>1810</v>
      </c>
      <c r="C7" s="1221" t="s">
        <v>1811</v>
      </c>
      <c r="D7" s="1221"/>
      <c r="E7" s="1221"/>
      <c r="F7" s="1221"/>
      <c r="G7" s="1222" t="s">
        <v>1812</v>
      </c>
      <c r="H7" s="1222"/>
      <c r="I7" s="1222"/>
      <c r="J7" s="696"/>
      <c r="K7" s="701" t="s">
        <v>1809</v>
      </c>
      <c r="L7" s="702" t="s">
        <v>1810</v>
      </c>
      <c r="M7" s="1223" t="s">
        <v>1812</v>
      </c>
      <c r="N7" s="1223"/>
      <c r="O7" s="1223"/>
      <c r="P7" s="1223"/>
      <c r="Q7" s="1223"/>
      <c r="R7" s="1223"/>
      <c r="S7" s="1223"/>
      <c r="T7" s="1223"/>
      <c r="U7" s="1223"/>
      <c r="V7" s="696"/>
    </row>
    <row r="8" spans="1:22" ht="51.5" thickBot="1">
      <c r="A8" s="699"/>
      <c r="B8" s="703" t="s">
        <v>1813</v>
      </c>
      <c r="C8" s="704" t="s">
        <v>1814</v>
      </c>
      <c r="D8" s="704" t="s">
        <v>1815</v>
      </c>
      <c r="E8" s="704" t="s">
        <v>1816</v>
      </c>
      <c r="F8" s="704" t="s">
        <v>1817</v>
      </c>
      <c r="G8" s="705" t="s">
        <v>1818</v>
      </c>
      <c r="H8" s="705" t="s">
        <v>1819</v>
      </c>
      <c r="I8" s="704" t="s">
        <v>1820</v>
      </c>
      <c r="J8" s="696"/>
      <c r="K8" s="699"/>
      <c r="L8" s="703" t="s">
        <v>1813</v>
      </c>
      <c r="M8" s="706" t="s">
        <v>1821</v>
      </c>
      <c r="N8" s="704" t="s">
        <v>1822</v>
      </c>
      <c r="O8" s="704" t="s">
        <v>1823</v>
      </c>
      <c r="P8" s="704" t="s">
        <v>1824</v>
      </c>
      <c r="Q8" s="707" t="s">
        <v>1825</v>
      </c>
      <c r="R8" s="708" t="s">
        <v>1826</v>
      </c>
      <c r="S8" s="1224" t="s">
        <v>1827</v>
      </c>
      <c r="T8" s="1224"/>
      <c r="U8" s="1224"/>
      <c r="V8" s="696"/>
    </row>
    <row r="9" spans="1:22">
      <c r="A9" s="709" t="s">
        <v>1828</v>
      </c>
      <c r="B9" s="710" t="s">
        <v>1829</v>
      </c>
      <c r="C9" s="711" t="s">
        <v>1829</v>
      </c>
      <c r="D9" s="712" t="s">
        <v>1115</v>
      </c>
      <c r="E9" s="712" t="s">
        <v>1115</v>
      </c>
      <c r="F9" s="713" t="s">
        <v>1115</v>
      </c>
      <c r="G9" s="712" t="s">
        <v>1829</v>
      </c>
      <c r="H9" s="712" t="s">
        <v>1829</v>
      </c>
      <c r="I9" s="712" t="s">
        <v>1121</v>
      </c>
      <c r="J9" s="696"/>
      <c r="K9" s="709" t="s">
        <v>1828</v>
      </c>
      <c r="L9" s="710" t="s">
        <v>1121</v>
      </c>
      <c r="M9" s="711" t="s">
        <v>1121</v>
      </c>
      <c r="N9" s="712" t="s">
        <v>1121</v>
      </c>
      <c r="O9" s="712" t="s">
        <v>1121</v>
      </c>
      <c r="P9" s="713" t="s">
        <v>1121</v>
      </c>
      <c r="Q9" s="714" t="s">
        <v>1121</v>
      </c>
      <c r="R9" s="714" t="s">
        <v>1829</v>
      </c>
      <c r="S9" s="1219" t="s">
        <v>1121</v>
      </c>
      <c r="T9" s="1219"/>
      <c r="U9" s="1219"/>
      <c r="V9" s="696"/>
    </row>
    <row r="10" spans="1:22">
      <c r="A10" s="709"/>
      <c r="B10" s="715"/>
      <c r="C10" s="716"/>
      <c r="D10" s="717"/>
      <c r="E10" s="717"/>
      <c r="F10" s="717"/>
      <c r="G10" s="694"/>
      <c r="H10" s="694"/>
      <c r="I10" s="694"/>
      <c r="J10" s="696"/>
      <c r="K10" s="709"/>
      <c r="L10" s="715"/>
      <c r="M10" s="716"/>
      <c r="N10" s="717"/>
      <c r="O10" s="717"/>
      <c r="P10" s="717"/>
      <c r="Q10" s="718"/>
      <c r="R10" s="718"/>
      <c r="S10" s="1217"/>
      <c r="T10" s="1217"/>
      <c r="U10" s="1217"/>
      <c r="V10" s="696"/>
    </row>
    <row r="11" spans="1:22">
      <c r="A11" s="719"/>
      <c r="B11" s="710"/>
      <c r="C11" s="720"/>
      <c r="D11" s="721"/>
      <c r="E11" s="721"/>
      <c r="F11" s="694"/>
      <c r="G11" s="694"/>
      <c r="H11" s="694"/>
      <c r="I11" s="694"/>
      <c r="J11" s="696"/>
      <c r="K11" s="709"/>
      <c r="L11" s="715"/>
      <c r="M11" s="716"/>
      <c r="N11" s="717"/>
      <c r="O11" s="717"/>
      <c r="P11" s="717"/>
      <c r="Q11" s="718"/>
      <c r="R11" s="718"/>
      <c r="S11" s="1217"/>
      <c r="T11" s="1217"/>
      <c r="U11" s="1217"/>
      <c r="V11" s="696"/>
    </row>
    <row r="12" spans="1:22">
      <c r="A12" s="709"/>
      <c r="B12" s="722"/>
      <c r="C12" s="723"/>
      <c r="D12" s="724"/>
      <c r="E12" s="724"/>
      <c r="F12" s="724"/>
      <c r="G12" s="694"/>
      <c r="H12" s="694"/>
      <c r="I12" s="694"/>
      <c r="J12" s="696"/>
      <c r="K12" s="709"/>
      <c r="L12" s="715"/>
      <c r="M12" s="716"/>
      <c r="N12" s="717"/>
      <c r="O12" s="717"/>
      <c r="P12" s="717"/>
      <c r="Q12" s="718"/>
      <c r="R12" s="718"/>
      <c r="S12" s="1217"/>
      <c r="T12" s="1217"/>
      <c r="U12" s="1217"/>
      <c r="V12" s="696"/>
    </row>
    <row r="13" spans="1:22">
      <c r="A13" s="709"/>
      <c r="B13" s="722"/>
      <c r="C13" s="723"/>
      <c r="D13" s="724"/>
      <c r="E13" s="724"/>
      <c r="F13" s="724"/>
      <c r="G13" s="694"/>
      <c r="H13" s="694"/>
      <c r="I13" s="694"/>
      <c r="J13" s="696"/>
      <c r="K13" s="709"/>
      <c r="L13" s="722"/>
      <c r="M13" s="723"/>
      <c r="N13" s="724"/>
      <c r="O13" s="724"/>
      <c r="P13" s="724"/>
      <c r="Q13" s="725"/>
      <c r="R13" s="725"/>
      <c r="S13" s="1217"/>
      <c r="T13" s="1217"/>
      <c r="U13" s="1217"/>
      <c r="V13" s="696"/>
    </row>
    <row r="14" spans="1:22">
      <c r="A14" s="709"/>
      <c r="B14" s="722"/>
      <c r="C14" s="723"/>
      <c r="D14" s="724"/>
      <c r="E14" s="724"/>
      <c r="F14" s="724"/>
      <c r="G14" s="694"/>
      <c r="H14" s="694"/>
      <c r="I14" s="694"/>
      <c r="J14" s="696"/>
      <c r="K14" s="709"/>
      <c r="L14" s="722"/>
      <c r="M14" s="723"/>
      <c r="N14" s="724"/>
      <c r="O14" s="724"/>
      <c r="P14" s="724"/>
      <c r="Q14" s="725"/>
      <c r="R14" s="725"/>
      <c r="S14" s="1217"/>
      <c r="T14" s="1217"/>
      <c r="U14" s="1217"/>
      <c r="V14" s="696"/>
    </row>
    <row r="15" spans="1:22">
      <c r="A15" s="709"/>
      <c r="B15" s="722"/>
      <c r="C15" s="723"/>
      <c r="D15" s="724"/>
      <c r="E15" s="724"/>
      <c r="F15" s="724"/>
      <c r="G15" s="694"/>
      <c r="H15" s="694"/>
      <c r="I15" s="694"/>
      <c r="J15" s="696"/>
      <c r="K15" s="709"/>
      <c r="L15" s="722"/>
      <c r="M15" s="723"/>
      <c r="N15" s="724"/>
      <c r="O15" s="724"/>
      <c r="P15" s="724"/>
      <c r="Q15" s="725"/>
      <c r="R15" s="725"/>
      <c r="S15" s="1217"/>
      <c r="T15" s="1217"/>
      <c r="U15" s="1217"/>
      <c r="V15" s="696"/>
    </row>
    <row r="16" spans="1:22">
      <c r="A16" s="709"/>
      <c r="B16" s="722"/>
      <c r="C16" s="723"/>
      <c r="D16" s="724"/>
      <c r="E16" s="724"/>
      <c r="F16" s="724"/>
      <c r="G16" s="694"/>
      <c r="H16" s="694"/>
      <c r="I16" s="694"/>
      <c r="J16" s="696"/>
      <c r="K16" s="709"/>
      <c r="L16" s="722"/>
      <c r="M16" s="723"/>
      <c r="N16" s="724"/>
      <c r="O16" s="724"/>
      <c r="P16" s="724"/>
      <c r="Q16" s="725"/>
      <c r="R16" s="725"/>
      <c r="S16" s="1217"/>
      <c r="T16" s="1217"/>
      <c r="U16" s="1217"/>
      <c r="V16" s="696"/>
    </row>
    <row r="17" spans="1:22">
      <c r="A17" s="709"/>
      <c r="B17" s="715"/>
      <c r="C17" s="716"/>
      <c r="D17" s="717"/>
      <c r="E17" s="717"/>
      <c r="F17" s="717"/>
      <c r="G17" s="694"/>
      <c r="H17" s="694"/>
      <c r="I17" s="694"/>
      <c r="J17" s="696"/>
      <c r="K17" s="709"/>
      <c r="L17" s="722"/>
      <c r="M17" s="723"/>
      <c r="N17" s="724"/>
      <c r="O17" s="724"/>
      <c r="P17" s="724"/>
      <c r="Q17" s="725"/>
      <c r="R17" s="725"/>
      <c r="S17" s="1217"/>
      <c r="T17" s="1217"/>
      <c r="U17" s="1217"/>
      <c r="V17" s="696"/>
    </row>
    <row r="18" spans="1:22">
      <c r="A18" s="719"/>
      <c r="B18" s="710"/>
      <c r="C18" s="720"/>
      <c r="D18" s="721"/>
      <c r="E18" s="721"/>
      <c r="F18" s="694"/>
      <c r="G18" s="694"/>
      <c r="H18" s="694"/>
      <c r="I18" s="694"/>
      <c r="J18" s="696"/>
      <c r="K18" s="709"/>
      <c r="L18" s="715"/>
      <c r="M18" s="716"/>
      <c r="N18" s="717"/>
      <c r="O18" s="717"/>
      <c r="P18" s="717"/>
      <c r="Q18" s="718"/>
      <c r="R18" s="718"/>
      <c r="S18" s="1217"/>
      <c r="T18" s="1217"/>
      <c r="U18" s="1217"/>
      <c r="V18" s="696"/>
    </row>
    <row r="19" spans="1:22">
      <c r="A19" s="709"/>
      <c r="B19" s="722"/>
      <c r="C19" s="723"/>
      <c r="D19" s="724"/>
      <c r="E19" s="724"/>
      <c r="F19" s="724"/>
      <c r="G19" s="694"/>
      <c r="H19" s="694"/>
      <c r="I19" s="694"/>
      <c r="J19" s="696"/>
      <c r="K19" s="709"/>
      <c r="L19" s="722"/>
      <c r="M19" s="723"/>
      <c r="N19" s="724"/>
      <c r="O19" s="724"/>
      <c r="P19" s="724"/>
      <c r="Q19" s="725"/>
      <c r="R19" s="725"/>
      <c r="S19" s="1217"/>
      <c r="T19" s="1217"/>
      <c r="U19" s="1217"/>
      <c r="V19" s="696"/>
    </row>
    <row r="20" spans="1:22">
      <c r="A20" s="709"/>
      <c r="B20" s="722"/>
      <c r="C20" s="723"/>
      <c r="D20" s="724"/>
      <c r="E20" s="724"/>
      <c r="F20" s="724"/>
      <c r="G20" s="694"/>
      <c r="H20" s="694"/>
      <c r="I20" s="694"/>
      <c r="J20" s="696"/>
      <c r="K20" s="709"/>
      <c r="L20" s="722"/>
      <c r="M20" s="723"/>
      <c r="N20" s="724"/>
      <c r="O20" s="724"/>
      <c r="P20" s="724"/>
      <c r="Q20" s="725"/>
      <c r="R20" s="725"/>
      <c r="S20" s="1217"/>
      <c r="T20" s="1217"/>
      <c r="U20" s="1217"/>
      <c r="V20" s="696"/>
    </row>
    <row r="21" spans="1:22">
      <c r="A21" s="709"/>
      <c r="B21" s="722"/>
      <c r="C21" s="723"/>
      <c r="D21" s="724"/>
      <c r="E21" s="724"/>
      <c r="F21" s="724"/>
      <c r="G21" s="694"/>
      <c r="H21" s="694"/>
      <c r="I21" s="694"/>
      <c r="J21" s="696"/>
      <c r="K21" s="709"/>
      <c r="L21" s="722"/>
      <c r="M21" s="723"/>
      <c r="N21" s="724"/>
      <c r="O21" s="724"/>
      <c r="P21" s="724"/>
      <c r="Q21" s="725"/>
      <c r="R21" s="725"/>
      <c r="S21" s="1217"/>
      <c r="T21" s="1217"/>
      <c r="U21" s="1217"/>
      <c r="V21" s="696"/>
    </row>
    <row r="22" spans="1:22">
      <c r="A22" s="709"/>
      <c r="B22" s="722"/>
      <c r="C22" s="723"/>
      <c r="D22" s="724"/>
      <c r="E22" s="724"/>
      <c r="F22" s="724"/>
      <c r="G22" s="694"/>
      <c r="H22" s="694"/>
      <c r="I22" s="694"/>
      <c r="J22" s="696"/>
      <c r="K22" s="709"/>
      <c r="L22" s="722"/>
      <c r="M22" s="723"/>
      <c r="N22" s="724"/>
      <c r="O22" s="724"/>
      <c r="P22" s="724"/>
      <c r="Q22" s="725"/>
      <c r="R22" s="725"/>
      <c r="S22" s="1217"/>
      <c r="T22" s="1217"/>
      <c r="U22" s="1217"/>
      <c r="V22" s="696"/>
    </row>
    <row r="23" spans="1:22">
      <c r="A23" s="709"/>
      <c r="B23" s="722"/>
      <c r="C23" s="723"/>
      <c r="D23" s="724"/>
      <c r="E23" s="724"/>
      <c r="F23" s="724"/>
      <c r="G23" s="694"/>
      <c r="H23" s="694"/>
      <c r="I23" s="694"/>
      <c r="J23" s="696"/>
      <c r="K23" s="709"/>
      <c r="L23" s="722"/>
      <c r="M23" s="723"/>
      <c r="N23" s="724"/>
      <c r="O23" s="724"/>
      <c r="P23" s="724"/>
      <c r="Q23" s="725"/>
      <c r="R23" s="725"/>
      <c r="S23" s="1217"/>
      <c r="T23" s="1217"/>
      <c r="U23" s="1217"/>
      <c r="V23" s="696"/>
    </row>
    <row r="24" spans="1:22">
      <c r="A24" s="719"/>
      <c r="B24" s="722"/>
      <c r="C24" s="723"/>
      <c r="D24" s="724"/>
      <c r="E24" s="724"/>
      <c r="F24" s="724"/>
      <c r="G24" s="694"/>
      <c r="H24" s="694"/>
      <c r="I24" s="694"/>
      <c r="J24" s="696"/>
      <c r="K24" s="709"/>
      <c r="L24" s="722"/>
      <c r="M24" s="723"/>
      <c r="N24" s="724"/>
      <c r="O24" s="724"/>
      <c r="P24" s="724"/>
      <c r="Q24" s="725"/>
      <c r="R24" s="725"/>
      <c r="S24" s="1217"/>
      <c r="T24" s="1217"/>
      <c r="U24" s="1217"/>
      <c r="V24" s="696"/>
    </row>
    <row r="25" spans="1:22" ht="17.5" thickBot="1">
      <c r="A25" s="704"/>
      <c r="B25" s="726"/>
      <c r="C25" s="727"/>
      <c r="D25" s="728"/>
      <c r="E25" s="728"/>
      <c r="F25" s="728"/>
      <c r="G25" s="699"/>
      <c r="H25" s="699"/>
      <c r="I25" s="699"/>
      <c r="J25" s="696"/>
      <c r="K25" s="729"/>
      <c r="L25" s="730"/>
      <c r="M25" s="731"/>
      <c r="N25" s="698"/>
      <c r="O25" s="698"/>
      <c r="P25" s="698"/>
      <c r="Q25" s="699"/>
      <c r="R25" s="699"/>
      <c r="S25" s="1218"/>
      <c r="T25" s="1218"/>
      <c r="U25" s="1218"/>
      <c r="V25" s="696"/>
    </row>
    <row r="26" spans="1:22">
      <c r="A26" s="696"/>
      <c r="B26" s="696"/>
      <c r="C26" s="696"/>
      <c r="D26" s="696"/>
      <c r="E26" s="696"/>
      <c r="F26" s="696"/>
      <c r="G26" s="696"/>
      <c r="H26" s="696"/>
      <c r="I26" s="696"/>
      <c r="J26" s="696"/>
      <c r="K26" s="732" t="s">
        <v>1830</v>
      </c>
      <c r="L26" s="733"/>
      <c r="M26" s="733" t="s">
        <v>1831</v>
      </c>
      <c r="N26" s="694"/>
      <c r="O26" s="733" t="s">
        <v>1347</v>
      </c>
      <c r="P26" s="694"/>
      <c r="Q26" s="694"/>
      <c r="R26" s="694" t="s">
        <v>1832</v>
      </c>
      <c r="S26" s="694"/>
      <c r="T26" s="694" t="s">
        <v>1833</v>
      </c>
      <c r="U26" s="694"/>
      <c r="V26" s="696"/>
    </row>
    <row r="27" spans="1:22">
      <c r="A27" s="696"/>
      <c r="B27" s="696"/>
      <c r="C27" s="696"/>
      <c r="D27" s="696"/>
      <c r="E27" s="696"/>
      <c r="F27" s="696"/>
      <c r="G27" s="696"/>
      <c r="H27" s="696"/>
      <c r="I27" s="696"/>
      <c r="J27" s="696"/>
      <c r="K27" s="734"/>
      <c r="L27" s="734"/>
      <c r="M27" s="732"/>
      <c r="N27" s="694"/>
      <c r="O27" s="733" t="s">
        <v>1348</v>
      </c>
      <c r="P27" s="735"/>
      <c r="Q27" s="735"/>
      <c r="R27" s="735"/>
      <c r="S27" s="700"/>
      <c r="T27" s="694"/>
      <c r="U27" s="694"/>
      <c r="V27" s="696"/>
    </row>
    <row r="28" spans="1:22">
      <c r="A28" s="696"/>
      <c r="B28" s="696"/>
      <c r="C28" s="696"/>
      <c r="D28" s="696"/>
      <c r="E28" s="696"/>
      <c r="F28" s="696"/>
      <c r="G28" s="696"/>
      <c r="H28" s="696"/>
      <c r="I28" s="696"/>
      <c r="J28" s="696"/>
      <c r="K28" s="694"/>
      <c r="L28" s="694"/>
      <c r="M28" s="694"/>
      <c r="N28" s="694"/>
      <c r="O28" s="694"/>
      <c r="P28" s="694"/>
      <c r="Q28" s="694"/>
      <c r="R28" s="694"/>
      <c r="S28" s="694"/>
      <c r="T28" s="694"/>
      <c r="U28" s="694"/>
      <c r="V28" s="696"/>
    </row>
    <row r="29" spans="1:22">
      <c r="A29" s="696"/>
      <c r="B29" s="696"/>
      <c r="C29" s="696"/>
      <c r="D29" s="696"/>
      <c r="E29" s="696"/>
      <c r="F29" s="696"/>
      <c r="G29" s="696"/>
      <c r="H29" s="696"/>
      <c r="I29" s="696"/>
      <c r="J29" s="696"/>
      <c r="K29" s="694" t="s">
        <v>1834</v>
      </c>
      <c r="L29" s="694"/>
      <c r="M29" s="694"/>
      <c r="N29" s="694"/>
      <c r="O29" s="694"/>
      <c r="P29" s="694"/>
      <c r="Q29" s="694"/>
      <c r="R29" s="694"/>
      <c r="S29" s="694"/>
      <c r="T29" s="694"/>
      <c r="U29" s="694"/>
      <c r="V29" s="696"/>
    </row>
    <row r="30" spans="1:22">
      <c r="A30" s="696"/>
      <c r="B30" s="696"/>
      <c r="C30" s="696"/>
      <c r="D30" s="696"/>
      <c r="E30" s="696"/>
      <c r="F30" s="696"/>
      <c r="G30" s="696"/>
      <c r="H30" s="696"/>
      <c r="I30" s="696"/>
      <c r="J30" s="696"/>
      <c r="K30" s="694" t="s">
        <v>1835</v>
      </c>
      <c r="L30" s="694"/>
      <c r="M30" s="694"/>
      <c r="N30" s="694"/>
      <c r="O30" s="694"/>
      <c r="P30" s="694"/>
      <c r="Q30" s="694"/>
      <c r="R30" s="694"/>
      <c r="S30" s="694"/>
      <c r="T30" s="694"/>
      <c r="U30" s="694"/>
      <c r="V30" s="696"/>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hyperlink ref="J2" location="預告統計資料發布時間表!A1" display="回發布時間表"/>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S1" sqref="S1"/>
    </sheetView>
  </sheetViews>
  <sheetFormatPr defaultRowHeight="17"/>
  <sheetData>
    <row r="1" spans="1:19">
      <c r="A1" s="1246" t="s">
        <v>1839</v>
      </c>
      <c r="B1" s="1247"/>
      <c r="C1" s="736"/>
      <c r="D1" s="737"/>
      <c r="E1" s="737"/>
      <c r="F1" s="737"/>
      <c r="G1" s="737"/>
      <c r="H1" s="737"/>
      <c r="I1" s="737"/>
      <c r="J1" s="737"/>
      <c r="K1" s="737"/>
      <c r="L1" s="737"/>
      <c r="M1" s="737"/>
      <c r="N1" s="1248" t="s">
        <v>1078</v>
      </c>
      <c r="O1" s="1249"/>
      <c r="P1" s="1250" t="s">
        <v>1840</v>
      </c>
      <c r="Q1" s="1251"/>
      <c r="R1" s="1252"/>
      <c r="S1" s="738" t="s">
        <v>1841</v>
      </c>
    </row>
    <row r="2" spans="1:19">
      <c r="A2" s="1253" t="s">
        <v>1842</v>
      </c>
      <c r="B2" s="1253"/>
      <c r="C2" s="739" t="s">
        <v>1843</v>
      </c>
      <c r="D2" s="740"/>
      <c r="E2" s="740"/>
      <c r="F2" s="740"/>
      <c r="G2" s="740"/>
      <c r="H2" s="740"/>
      <c r="I2" s="740"/>
      <c r="J2" s="740"/>
      <c r="K2" s="740"/>
      <c r="L2" s="740"/>
      <c r="M2" s="740"/>
      <c r="N2" s="1254" t="s">
        <v>1844</v>
      </c>
      <c r="O2" s="1254"/>
      <c r="P2" s="1255" t="s">
        <v>1845</v>
      </c>
      <c r="Q2" s="1255"/>
      <c r="R2" s="1255"/>
      <c r="S2" s="736"/>
    </row>
    <row r="3" spans="1:19" ht="33.5">
      <c r="A3" s="1233" t="s">
        <v>1846</v>
      </c>
      <c r="B3" s="1233"/>
      <c r="C3" s="1233"/>
      <c r="D3" s="1233"/>
      <c r="E3" s="1233"/>
      <c r="F3" s="1233"/>
      <c r="G3" s="1233"/>
      <c r="H3" s="1233"/>
      <c r="I3" s="1233"/>
      <c r="J3" s="1233"/>
      <c r="K3" s="1233"/>
      <c r="L3" s="1233"/>
      <c r="M3" s="1233"/>
      <c r="N3" s="1233"/>
      <c r="O3" s="1233"/>
      <c r="P3" s="1233"/>
      <c r="Q3" s="1233"/>
      <c r="R3" s="1233"/>
      <c r="S3" s="150"/>
    </row>
    <row r="4" spans="1:19" ht="17.5" thickBot="1">
      <c r="A4" s="1234" t="s">
        <v>1887</v>
      </c>
      <c r="B4" s="1234"/>
      <c r="C4" s="1234"/>
      <c r="D4" s="1234"/>
      <c r="E4" s="1234"/>
      <c r="F4" s="1234"/>
      <c r="G4" s="1234"/>
      <c r="H4" s="1234"/>
      <c r="I4" s="1234"/>
      <c r="J4" s="1234"/>
      <c r="K4" s="1234"/>
      <c r="L4" s="1234"/>
      <c r="M4" s="1234"/>
      <c r="N4" s="1234"/>
      <c r="O4" s="1234"/>
      <c r="P4" s="1234"/>
      <c r="Q4" s="1235" t="s">
        <v>1847</v>
      </c>
      <c r="R4" s="1235"/>
      <c r="S4" s="150"/>
    </row>
    <row r="5" spans="1:19">
      <c r="A5" s="1236" t="s">
        <v>1848</v>
      </c>
      <c r="B5" s="1239" t="s">
        <v>1849</v>
      </c>
      <c r="C5" s="1240"/>
      <c r="D5" s="1240"/>
      <c r="E5" s="1240"/>
      <c r="F5" s="1240"/>
      <c r="G5" s="1240"/>
      <c r="H5" s="1240"/>
      <c r="I5" s="1240"/>
      <c r="J5" s="1240"/>
      <c r="K5" s="1240"/>
      <c r="L5" s="1240"/>
      <c r="M5" s="1240"/>
      <c r="N5" s="1240"/>
      <c r="O5" s="1240"/>
      <c r="P5" s="1240"/>
      <c r="Q5" s="1241"/>
      <c r="R5" s="1242" t="s">
        <v>1850</v>
      </c>
      <c r="S5" s="150"/>
    </row>
    <row r="6" spans="1:19">
      <c r="A6" s="1237"/>
      <c r="B6" s="1245" t="s">
        <v>1851</v>
      </c>
      <c r="C6" s="1230"/>
      <c r="D6" s="1229" t="s">
        <v>1852</v>
      </c>
      <c r="E6" s="1230"/>
      <c r="F6" s="1229" t="s">
        <v>1853</v>
      </c>
      <c r="G6" s="1230"/>
      <c r="H6" s="1229" t="s">
        <v>1854</v>
      </c>
      <c r="I6" s="1230"/>
      <c r="J6" s="1227" t="s">
        <v>1855</v>
      </c>
      <c r="K6" s="1228"/>
      <c r="L6" s="1229" t="s">
        <v>1856</v>
      </c>
      <c r="M6" s="1230"/>
      <c r="N6" s="1229" t="s">
        <v>1857</v>
      </c>
      <c r="O6" s="1230"/>
      <c r="P6" s="1231" t="s">
        <v>1858</v>
      </c>
      <c r="Q6" s="1232"/>
      <c r="R6" s="1243"/>
      <c r="S6" s="150"/>
    </row>
    <row r="7" spans="1:19" ht="17.5" thickBot="1">
      <c r="A7" s="1238"/>
      <c r="B7" s="742" t="s">
        <v>1860</v>
      </c>
      <c r="C7" s="743" t="s">
        <v>1861</v>
      </c>
      <c r="D7" s="743" t="s">
        <v>1859</v>
      </c>
      <c r="E7" s="743" t="s">
        <v>1862</v>
      </c>
      <c r="F7" s="743" t="s">
        <v>1860</v>
      </c>
      <c r="G7" s="743" t="s">
        <v>1862</v>
      </c>
      <c r="H7" s="743" t="s">
        <v>1863</v>
      </c>
      <c r="I7" s="743" t="s">
        <v>1861</v>
      </c>
      <c r="J7" s="743" t="s">
        <v>1863</v>
      </c>
      <c r="K7" s="743" t="s">
        <v>1864</v>
      </c>
      <c r="L7" s="743" t="s">
        <v>1863</v>
      </c>
      <c r="M7" s="743" t="s">
        <v>1862</v>
      </c>
      <c r="N7" s="743" t="s">
        <v>1859</v>
      </c>
      <c r="O7" s="743" t="s">
        <v>1862</v>
      </c>
      <c r="P7" s="743" t="s">
        <v>1863</v>
      </c>
      <c r="Q7" s="744" t="s">
        <v>1861</v>
      </c>
      <c r="R7" s="1244"/>
      <c r="S7" s="150"/>
    </row>
    <row r="8" spans="1:19" ht="34">
      <c r="A8" s="745" t="s">
        <v>1865</v>
      </c>
      <c r="B8" s="746"/>
      <c r="C8" s="747"/>
      <c r="D8" s="746"/>
      <c r="E8" s="747"/>
      <c r="F8" s="746"/>
      <c r="G8" s="747"/>
      <c r="H8" s="746"/>
      <c r="I8" s="747"/>
      <c r="J8" s="746"/>
      <c r="K8" s="747"/>
      <c r="L8" s="746"/>
      <c r="M8" s="747"/>
      <c r="N8" s="746"/>
      <c r="O8" s="746"/>
      <c r="P8" s="746"/>
      <c r="Q8" s="746"/>
      <c r="R8" s="748"/>
      <c r="S8" s="150"/>
    </row>
    <row r="9" spans="1:19" ht="34">
      <c r="A9" s="749" t="s">
        <v>1866</v>
      </c>
      <c r="B9" s="746"/>
      <c r="C9" s="747"/>
      <c r="D9" s="746"/>
      <c r="E9" s="747"/>
      <c r="F9" s="746"/>
      <c r="G9" s="747"/>
      <c r="H9" s="746"/>
      <c r="I9" s="747"/>
      <c r="J9" s="746"/>
      <c r="K9" s="747"/>
      <c r="L9" s="746"/>
      <c r="M9" s="747"/>
      <c r="N9" s="746"/>
      <c r="O9" s="746"/>
      <c r="P9" s="746"/>
      <c r="Q9" s="746"/>
      <c r="R9" s="748"/>
      <c r="S9" s="150"/>
    </row>
    <row r="10" spans="1:19" ht="34">
      <c r="A10" s="749" t="s">
        <v>1867</v>
      </c>
      <c r="B10" s="746"/>
      <c r="C10" s="747"/>
      <c r="D10" s="746"/>
      <c r="E10" s="747"/>
      <c r="F10" s="746"/>
      <c r="G10" s="747"/>
      <c r="H10" s="746"/>
      <c r="I10" s="747"/>
      <c r="J10" s="746"/>
      <c r="K10" s="747"/>
      <c r="L10" s="746"/>
      <c r="M10" s="747"/>
      <c r="N10" s="746"/>
      <c r="O10" s="746"/>
      <c r="P10" s="746"/>
      <c r="Q10" s="746"/>
      <c r="R10" s="748"/>
      <c r="S10" s="150"/>
    </row>
    <row r="11" spans="1:19" ht="34">
      <c r="A11" s="749" t="s">
        <v>1868</v>
      </c>
      <c r="B11" s="746"/>
      <c r="C11" s="747"/>
      <c r="D11" s="746"/>
      <c r="E11" s="747"/>
      <c r="F11" s="746"/>
      <c r="G11" s="747"/>
      <c r="H11" s="746"/>
      <c r="I11" s="747"/>
      <c r="J11" s="746"/>
      <c r="K11" s="747"/>
      <c r="L11" s="746"/>
      <c r="M11" s="747"/>
      <c r="N11" s="746"/>
      <c r="O11" s="746"/>
      <c r="P11" s="746"/>
      <c r="Q11" s="746"/>
      <c r="R11" s="748"/>
      <c r="S11" s="150"/>
    </row>
    <row r="12" spans="1:19" ht="34">
      <c r="A12" s="749" t="s">
        <v>1869</v>
      </c>
      <c r="B12" s="746"/>
      <c r="C12" s="747"/>
      <c r="D12" s="746"/>
      <c r="E12" s="747"/>
      <c r="F12" s="746"/>
      <c r="G12" s="747"/>
      <c r="H12" s="746"/>
      <c r="I12" s="747"/>
      <c r="J12" s="746"/>
      <c r="K12" s="747"/>
      <c r="L12" s="746"/>
      <c r="M12" s="747"/>
      <c r="N12" s="746"/>
      <c r="O12" s="746"/>
      <c r="P12" s="746"/>
      <c r="Q12" s="746"/>
      <c r="R12" s="748"/>
      <c r="S12" s="150"/>
    </row>
    <row r="13" spans="1:19" ht="34">
      <c r="A13" s="750" t="s">
        <v>1870</v>
      </c>
      <c r="B13" s="746"/>
      <c r="C13" s="747"/>
      <c r="D13" s="746"/>
      <c r="E13" s="747"/>
      <c r="F13" s="746"/>
      <c r="G13" s="747"/>
      <c r="H13" s="746"/>
      <c r="I13" s="747"/>
      <c r="J13" s="746"/>
      <c r="K13" s="747"/>
      <c r="L13" s="746"/>
      <c r="M13" s="747"/>
      <c r="N13" s="746"/>
      <c r="O13" s="746"/>
      <c r="P13" s="746"/>
      <c r="Q13" s="746"/>
      <c r="R13" s="748"/>
      <c r="S13" s="150"/>
    </row>
    <row r="14" spans="1:19" ht="34">
      <c r="A14" s="749" t="s">
        <v>1871</v>
      </c>
      <c r="B14" s="746">
        <v>19</v>
      </c>
      <c r="C14" s="747">
        <v>8</v>
      </c>
      <c r="D14" s="746"/>
      <c r="E14" s="747"/>
      <c r="F14" s="746"/>
      <c r="G14" s="747"/>
      <c r="H14" s="746">
        <v>18</v>
      </c>
      <c r="I14" s="747">
        <v>8</v>
      </c>
      <c r="J14" s="746"/>
      <c r="K14" s="747"/>
      <c r="L14" s="746">
        <v>1</v>
      </c>
      <c r="M14" s="747"/>
      <c r="N14" s="746"/>
      <c r="O14" s="746"/>
      <c r="P14" s="746"/>
      <c r="Q14" s="746"/>
      <c r="R14" s="748"/>
      <c r="S14" s="150"/>
    </row>
    <row r="15" spans="1:19" ht="34">
      <c r="A15" s="749" t="s">
        <v>1872</v>
      </c>
      <c r="B15" s="746"/>
      <c r="C15" s="747"/>
      <c r="D15" s="746"/>
      <c r="E15" s="747"/>
      <c r="F15" s="746"/>
      <c r="G15" s="747"/>
      <c r="H15" s="746"/>
      <c r="I15" s="747"/>
      <c r="J15" s="746"/>
      <c r="K15" s="747"/>
      <c r="L15" s="746"/>
      <c r="M15" s="747"/>
      <c r="N15" s="746"/>
      <c r="O15" s="746"/>
      <c r="P15" s="746"/>
      <c r="Q15" s="746"/>
      <c r="R15" s="748"/>
      <c r="S15" s="150"/>
    </row>
    <row r="16" spans="1:19" ht="34">
      <c r="A16" s="749" t="s">
        <v>1873</v>
      </c>
      <c r="B16" s="746"/>
      <c r="C16" s="747"/>
      <c r="D16" s="746"/>
      <c r="E16" s="747"/>
      <c r="F16" s="746"/>
      <c r="G16" s="747"/>
      <c r="H16" s="746"/>
      <c r="I16" s="747"/>
      <c r="J16" s="746"/>
      <c r="K16" s="747"/>
      <c r="L16" s="746"/>
      <c r="M16" s="747"/>
      <c r="N16" s="746"/>
      <c r="O16" s="746"/>
      <c r="P16" s="746"/>
      <c r="Q16" s="746"/>
      <c r="R16" s="748"/>
      <c r="S16" s="150"/>
    </row>
    <row r="17" spans="1:19" ht="34">
      <c r="A17" s="749" t="s">
        <v>1874</v>
      </c>
      <c r="B17" s="746"/>
      <c r="C17" s="747"/>
      <c r="D17" s="746"/>
      <c r="E17" s="747"/>
      <c r="F17" s="746"/>
      <c r="G17" s="747"/>
      <c r="H17" s="746"/>
      <c r="I17" s="747"/>
      <c r="J17" s="746"/>
      <c r="K17" s="747"/>
      <c r="L17" s="746"/>
      <c r="M17" s="747"/>
      <c r="N17" s="746"/>
      <c r="O17" s="746"/>
      <c r="P17" s="746"/>
      <c r="Q17" s="746"/>
      <c r="R17" s="748"/>
      <c r="S17" s="150"/>
    </row>
    <row r="18" spans="1:19" ht="34">
      <c r="A18" s="749" t="s">
        <v>1875</v>
      </c>
      <c r="B18" s="746"/>
      <c r="C18" s="747"/>
      <c r="D18" s="746"/>
      <c r="E18" s="747"/>
      <c r="F18" s="746"/>
      <c r="G18" s="747"/>
      <c r="H18" s="746"/>
      <c r="I18" s="747"/>
      <c r="J18" s="746"/>
      <c r="K18" s="747"/>
      <c r="L18" s="746"/>
      <c r="M18" s="747"/>
      <c r="N18" s="746"/>
      <c r="O18" s="746"/>
      <c r="P18" s="746"/>
      <c r="Q18" s="746"/>
      <c r="R18" s="748"/>
      <c r="S18" s="150"/>
    </row>
    <row r="19" spans="1:19" ht="34">
      <c r="A19" s="749" t="s">
        <v>1876</v>
      </c>
      <c r="B19" s="746"/>
      <c r="C19" s="747"/>
      <c r="D19" s="746"/>
      <c r="E19" s="747"/>
      <c r="F19" s="746"/>
      <c r="G19" s="747"/>
      <c r="H19" s="746"/>
      <c r="I19" s="747"/>
      <c r="J19" s="746"/>
      <c r="K19" s="747"/>
      <c r="L19" s="746"/>
      <c r="M19" s="747"/>
      <c r="N19" s="746"/>
      <c r="O19" s="746"/>
      <c r="P19" s="746"/>
      <c r="Q19" s="746"/>
      <c r="R19" s="748"/>
      <c r="S19" s="150"/>
    </row>
    <row r="20" spans="1:19" ht="34">
      <c r="A20" s="749" t="s">
        <v>1877</v>
      </c>
      <c r="B20" s="746"/>
      <c r="C20" s="747"/>
      <c r="D20" s="746"/>
      <c r="E20" s="747"/>
      <c r="F20" s="746"/>
      <c r="G20" s="747"/>
      <c r="H20" s="746"/>
      <c r="I20" s="747"/>
      <c r="J20" s="746"/>
      <c r="K20" s="747"/>
      <c r="L20" s="746"/>
      <c r="M20" s="747"/>
      <c r="N20" s="746"/>
      <c r="O20" s="746"/>
      <c r="P20" s="746"/>
      <c r="Q20" s="746"/>
      <c r="R20" s="748"/>
      <c r="S20" s="150"/>
    </row>
    <row r="21" spans="1:19" ht="34">
      <c r="A21" s="749" t="s">
        <v>1871</v>
      </c>
      <c r="B21" s="746"/>
      <c r="C21" s="747"/>
      <c r="D21" s="746"/>
      <c r="E21" s="747"/>
      <c r="F21" s="746"/>
      <c r="G21" s="747"/>
      <c r="H21" s="746"/>
      <c r="I21" s="747"/>
      <c r="J21" s="746"/>
      <c r="K21" s="747"/>
      <c r="L21" s="746"/>
      <c r="M21" s="747"/>
      <c r="N21" s="746"/>
      <c r="O21" s="746"/>
      <c r="P21" s="746"/>
      <c r="Q21" s="746"/>
      <c r="R21" s="748"/>
      <c r="S21" s="150"/>
    </row>
    <row r="22" spans="1:19" ht="34">
      <c r="A22" s="749" t="s">
        <v>1878</v>
      </c>
      <c r="B22" s="746"/>
      <c r="C22" s="747"/>
      <c r="D22" s="746"/>
      <c r="E22" s="747"/>
      <c r="F22" s="746"/>
      <c r="G22" s="747"/>
      <c r="H22" s="746"/>
      <c r="I22" s="747"/>
      <c r="J22" s="746"/>
      <c r="K22" s="747"/>
      <c r="L22" s="746"/>
      <c r="M22" s="747"/>
      <c r="N22" s="746"/>
      <c r="O22" s="746"/>
      <c r="P22" s="746"/>
      <c r="Q22" s="746"/>
      <c r="R22" s="748"/>
      <c r="S22" s="150"/>
    </row>
    <row r="23" spans="1:19" ht="34">
      <c r="A23" s="749" t="s">
        <v>1879</v>
      </c>
      <c r="B23" s="746"/>
      <c r="C23" s="747"/>
      <c r="D23" s="746"/>
      <c r="E23" s="747"/>
      <c r="F23" s="746"/>
      <c r="G23" s="747"/>
      <c r="H23" s="746"/>
      <c r="I23" s="747"/>
      <c r="J23" s="746"/>
      <c r="K23" s="747"/>
      <c r="L23" s="746"/>
      <c r="M23" s="747"/>
      <c r="N23" s="746"/>
      <c r="O23" s="746"/>
      <c r="P23" s="746"/>
      <c r="Q23" s="746"/>
      <c r="R23" s="748"/>
      <c r="S23" s="150"/>
    </row>
    <row r="24" spans="1:19" ht="34">
      <c r="A24" s="751" t="s">
        <v>1880</v>
      </c>
      <c r="B24" s="752"/>
      <c r="C24" s="753"/>
      <c r="D24" s="752"/>
      <c r="E24" s="753"/>
      <c r="F24" s="752"/>
      <c r="G24" s="753"/>
      <c r="H24" s="752"/>
      <c r="I24" s="753"/>
      <c r="J24" s="752"/>
      <c r="K24" s="753"/>
      <c r="L24" s="752"/>
      <c r="M24" s="753"/>
      <c r="N24" s="752"/>
      <c r="O24" s="752"/>
      <c r="P24" s="752"/>
      <c r="Q24" s="752"/>
      <c r="R24" s="754"/>
      <c r="S24" s="150"/>
    </row>
    <row r="25" spans="1:19">
      <c r="A25" s="749"/>
      <c r="B25" s="755"/>
      <c r="C25" s="756"/>
      <c r="D25" s="755"/>
      <c r="E25" s="756"/>
      <c r="F25" s="755"/>
      <c r="G25" s="756"/>
      <c r="H25" s="755"/>
      <c r="I25" s="756"/>
      <c r="J25" s="755"/>
      <c r="K25" s="756"/>
      <c r="L25" s="755"/>
      <c r="M25" s="756"/>
      <c r="N25" s="755"/>
      <c r="O25" s="755"/>
      <c r="P25" s="755"/>
      <c r="Q25" s="755"/>
      <c r="R25" s="757"/>
      <c r="S25" s="150"/>
    </row>
    <row r="26" spans="1:19" ht="17.5" thickBot="1">
      <c r="A26" s="749"/>
      <c r="B26" s="755"/>
      <c r="C26" s="756"/>
      <c r="D26" s="755"/>
      <c r="E26" s="756"/>
      <c r="F26" s="755"/>
      <c r="G26" s="756"/>
      <c r="H26" s="755"/>
      <c r="I26" s="756"/>
      <c r="J26" s="755"/>
      <c r="K26" s="756"/>
      <c r="L26" s="755"/>
      <c r="M26" s="756"/>
      <c r="N26" s="755"/>
      <c r="O26" s="755"/>
      <c r="P26" s="755"/>
      <c r="Q26" s="755"/>
      <c r="R26" s="757"/>
      <c r="S26" s="150"/>
    </row>
    <row r="27" spans="1:19">
      <c r="A27" s="758" t="s">
        <v>1881</v>
      </c>
      <c r="B27" s="759"/>
      <c r="C27" s="759"/>
      <c r="D27" s="759"/>
      <c r="E27" s="759"/>
      <c r="F27" s="759"/>
      <c r="G27" s="759"/>
      <c r="H27" s="759"/>
      <c r="I27" s="759"/>
      <c r="J27" s="759"/>
      <c r="K27" s="759"/>
      <c r="L27" s="759"/>
      <c r="M27" s="759"/>
      <c r="N27" s="759"/>
      <c r="O27" s="759"/>
      <c r="P27" s="759"/>
      <c r="Q27" s="759"/>
      <c r="R27" s="759"/>
      <c r="S27" s="150"/>
    </row>
    <row r="28" spans="1:19">
      <c r="A28" s="760" t="s">
        <v>1882</v>
      </c>
      <c r="B28" s="761"/>
      <c r="C28" s="762"/>
      <c r="D28" s="761"/>
      <c r="E28" s="762"/>
      <c r="F28" s="761"/>
      <c r="G28" s="761"/>
      <c r="H28" s="761"/>
      <c r="I28" s="761"/>
      <c r="J28" s="761"/>
      <c r="K28" s="761"/>
      <c r="L28" s="761"/>
      <c r="M28" s="761"/>
      <c r="N28" s="761"/>
      <c r="O28" s="761"/>
      <c r="P28" s="761"/>
      <c r="Q28" s="762"/>
      <c r="R28" s="761"/>
      <c r="S28" s="150"/>
    </row>
    <row r="29" spans="1:19">
      <c r="A29" s="760"/>
      <c r="B29" s="761"/>
      <c r="C29" s="762"/>
      <c r="D29" s="761"/>
      <c r="E29" s="762"/>
      <c r="F29" s="761"/>
      <c r="G29" s="761"/>
      <c r="H29" s="763" t="s">
        <v>1883</v>
      </c>
      <c r="I29" s="763" t="s">
        <v>1884</v>
      </c>
      <c r="J29" s="761"/>
      <c r="K29" s="761"/>
      <c r="L29" s="761"/>
      <c r="M29" s="761"/>
      <c r="N29" s="761"/>
      <c r="O29" s="761"/>
      <c r="P29" s="761"/>
      <c r="Q29" s="762"/>
      <c r="R29" s="761"/>
      <c r="S29" s="150"/>
    </row>
    <row r="30" spans="1:19">
      <c r="A30" s="764" t="s">
        <v>1885</v>
      </c>
      <c r="B30" s="764"/>
      <c r="C30" s="764"/>
      <c r="D30" s="764"/>
      <c r="E30" s="764"/>
      <c r="F30" s="764"/>
      <c r="G30" s="764"/>
      <c r="H30" s="764"/>
      <c r="I30" s="764"/>
      <c r="J30" s="764"/>
      <c r="K30" s="764"/>
      <c r="L30" s="764"/>
      <c r="M30" s="764"/>
      <c r="N30" s="764"/>
      <c r="O30" s="764"/>
      <c r="P30" s="764"/>
      <c r="Q30" s="764"/>
      <c r="R30" s="764"/>
      <c r="S30" s="150"/>
    </row>
    <row r="31" spans="1:19">
      <c r="A31" s="764" t="s">
        <v>1886</v>
      </c>
      <c r="B31" s="764"/>
      <c r="C31" s="764"/>
      <c r="D31" s="764"/>
      <c r="E31" s="764"/>
      <c r="F31" s="764"/>
      <c r="G31" s="764"/>
      <c r="H31" s="764"/>
      <c r="I31" s="764"/>
      <c r="J31" s="764"/>
      <c r="K31" s="764"/>
      <c r="L31" s="764"/>
      <c r="M31" s="764"/>
      <c r="N31" s="764"/>
      <c r="O31" s="764"/>
      <c r="P31" s="764"/>
      <c r="Q31" s="764"/>
      <c r="R31" s="764"/>
      <c r="S31" s="150"/>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opLeftCell="H1" workbookViewId="0">
      <selection activeCell="X3" sqref="X3"/>
    </sheetView>
  </sheetViews>
  <sheetFormatPr defaultRowHeight="17"/>
  <sheetData>
    <row r="1" spans="1:24" ht="19.5">
      <c r="A1" s="1274" t="s">
        <v>1838</v>
      </c>
      <c r="B1" s="1274"/>
      <c r="C1" s="765"/>
      <c r="D1" s="766"/>
      <c r="E1" s="766"/>
      <c r="F1" s="766"/>
      <c r="G1" s="766"/>
      <c r="H1" s="766"/>
      <c r="I1" s="766"/>
      <c r="J1" s="766"/>
      <c r="K1" s="766"/>
      <c r="L1" s="766"/>
      <c r="M1" s="766"/>
      <c r="N1" s="766"/>
      <c r="O1" s="766"/>
      <c r="P1" s="766"/>
      <c r="Q1" s="766"/>
      <c r="R1" s="1275" t="s">
        <v>1078</v>
      </c>
      <c r="S1" s="1275"/>
      <c r="T1" s="1276" t="s">
        <v>1840</v>
      </c>
      <c r="U1" s="1277"/>
      <c r="V1" s="1277"/>
      <c r="W1" s="1278"/>
      <c r="X1" s="150"/>
    </row>
    <row r="2" spans="1:24" ht="19.5">
      <c r="A2" s="767" t="s">
        <v>1889</v>
      </c>
      <c r="B2" s="767"/>
      <c r="C2" s="768" t="s">
        <v>1890</v>
      </c>
      <c r="D2" s="769"/>
      <c r="E2" s="769"/>
      <c r="F2" s="769"/>
      <c r="G2" s="769"/>
      <c r="H2" s="769"/>
      <c r="I2" s="769"/>
      <c r="J2" s="769"/>
      <c r="K2" s="769"/>
      <c r="L2" s="769"/>
      <c r="M2" s="769"/>
      <c r="N2" s="769"/>
      <c r="O2" s="769"/>
      <c r="P2" s="769"/>
      <c r="Q2" s="769"/>
      <c r="R2" s="1275" t="s">
        <v>1146</v>
      </c>
      <c r="S2" s="1275"/>
      <c r="T2" s="1276" t="s">
        <v>1891</v>
      </c>
      <c r="U2" s="1277"/>
      <c r="V2" s="1277"/>
      <c r="W2" s="1278"/>
      <c r="X2" s="770"/>
    </row>
    <row r="3" spans="1:24">
      <c r="A3" s="771"/>
      <c r="B3" s="771"/>
      <c r="C3" s="772"/>
      <c r="D3" s="773"/>
      <c r="E3" s="774"/>
      <c r="F3" s="737"/>
      <c r="G3" s="773"/>
      <c r="H3" s="774"/>
      <c r="I3" s="737"/>
      <c r="J3" s="774"/>
      <c r="K3" s="774"/>
      <c r="L3" s="774"/>
      <c r="M3" s="774"/>
      <c r="N3" s="774"/>
      <c r="O3" s="774"/>
      <c r="P3" s="774"/>
      <c r="Q3" s="774"/>
      <c r="R3" s="774"/>
      <c r="S3" s="774"/>
      <c r="T3" s="774"/>
      <c r="U3" s="737"/>
      <c r="V3" s="737"/>
      <c r="W3" s="737"/>
      <c r="X3" s="738" t="s">
        <v>13</v>
      </c>
    </row>
    <row r="4" spans="1:24" ht="39">
      <c r="A4" s="1279" t="s">
        <v>1892</v>
      </c>
      <c r="B4" s="1279"/>
      <c r="C4" s="1279"/>
      <c r="D4" s="1279"/>
      <c r="E4" s="1279"/>
      <c r="F4" s="1279"/>
      <c r="G4" s="1279"/>
      <c r="H4" s="1279"/>
      <c r="I4" s="1279"/>
      <c r="J4" s="1279"/>
      <c r="K4" s="1279"/>
      <c r="L4" s="1279"/>
      <c r="M4" s="1279"/>
      <c r="N4" s="1279"/>
      <c r="O4" s="1279"/>
      <c r="P4" s="1279"/>
      <c r="Q4" s="1279"/>
      <c r="R4" s="1279"/>
      <c r="S4" s="1279"/>
      <c r="T4" s="1279"/>
      <c r="U4" s="1279"/>
      <c r="V4" s="1279"/>
      <c r="W4" s="1279"/>
      <c r="X4" s="775"/>
    </row>
    <row r="5" spans="1:24" ht="21.5">
      <c r="A5" s="776"/>
      <c r="B5" s="777"/>
      <c r="C5" s="777"/>
      <c r="D5" s="778"/>
      <c r="E5" s="778"/>
      <c r="F5" s="778"/>
      <c r="G5" s="778"/>
      <c r="H5" s="778"/>
      <c r="I5" s="778"/>
      <c r="J5" s="778"/>
      <c r="K5" s="778"/>
      <c r="L5" s="778"/>
      <c r="M5" s="778"/>
      <c r="N5" s="778"/>
      <c r="O5" s="778"/>
      <c r="P5" s="778"/>
      <c r="Q5" s="778"/>
      <c r="R5" s="778"/>
      <c r="S5" s="778"/>
      <c r="T5" s="778"/>
      <c r="U5" s="737"/>
      <c r="V5" s="737"/>
      <c r="W5" s="737"/>
      <c r="X5" s="737"/>
    </row>
    <row r="6" spans="1:24" ht="21" thickBot="1">
      <c r="A6" s="1262" t="s">
        <v>1893</v>
      </c>
      <c r="B6" s="1262"/>
      <c r="C6" s="1262"/>
      <c r="D6" s="1262"/>
      <c r="E6" s="1262"/>
      <c r="F6" s="1262"/>
      <c r="G6" s="1262"/>
      <c r="H6" s="1262"/>
      <c r="I6" s="1262"/>
      <c r="J6" s="1262"/>
      <c r="K6" s="1262"/>
      <c r="L6" s="1262"/>
      <c r="M6" s="1262"/>
      <c r="N6" s="1262"/>
      <c r="O6" s="1262"/>
      <c r="P6" s="1262"/>
      <c r="Q6" s="1262"/>
      <c r="R6" s="1262"/>
      <c r="S6" s="1262"/>
      <c r="T6" s="1262"/>
      <c r="U6" s="1262"/>
      <c r="V6" s="779" t="s">
        <v>1894</v>
      </c>
      <c r="W6" s="779"/>
      <c r="X6" s="779"/>
    </row>
    <row r="7" spans="1:24">
      <c r="A7" s="1263" t="s">
        <v>1895</v>
      </c>
      <c r="B7" s="1265" t="s">
        <v>1896</v>
      </c>
      <c r="C7" s="1267" t="s">
        <v>1897</v>
      </c>
      <c r="D7" s="1269" t="s">
        <v>1898</v>
      </c>
      <c r="E7" s="1270"/>
      <c r="F7" s="1269" t="s">
        <v>1899</v>
      </c>
      <c r="G7" s="1240"/>
      <c r="H7" s="1240"/>
      <c r="I7" s="1270"/>
      <c r="J7" s="1269" t="s">
        <v>1900</v>
      </c>
      <c r="K7" s="1240"/>
      <c r="L7" s="1240"/>
      <c r="M7" s="1270"/>
      <c r="N7" s="1269" t="s">
        <v>1901</v>
      </c>
      <c r="O7" s="1240"/>
      <c r="P7" s="1240"/>
      <c r="Q7" s="1270"/>
      <c r="R7" s="1240" t="s">
        <v>1902</v>
      </c>
      <c r="S7" s="1270"/>
      <c r="T7" s="1271" t="s">
        <v>1903</v>
      </c>
      <c r="U7" s="1272"/>
      <c r="V7" s="1272"/>
      <c r="W7" s="1273"/>
      <c r="X7" s="150"/>
    </row>
    <row r="8" spans="1:24" ht="34.5" thickBot="1">
      <c r="A8" s="1264"/>
      <c r="B8" s="1266"/>
      <c r="C8" s="1268"/>
      <c r="D8" s="743" t="s">
        <v>1904</v>
      </c>
      <c r="E8" s="743" t="s">
        <v>1905</v>
      </c>
      <c r="F8" s="743" t="s">
        <v>1906</v>
      </c>
      <c r="G8" s="780" t="s">
        <v>1907</v>
      </c>
      <c r="H8" s="780" t="s">
        <v>1908</v>
      </c>
      <c r="I8" s="780" t="s">
        <v>1909</v>
      </c>
      <c r="J8" s="743" t="s">
        <v>1910</v>
      </c>
      <c r="K8" s="743" t="s">
        <v>1911</v>
      </c>
      <c r="L8" s="743" t="s">
        <v>1912</v>
      </c>
      <c r="M8" s="743" t="s">
        <v>1913</v>
      </c>
      <c r="N8" s="781" t="s">
        <v>1914</v>
      </c>
      <c r="O8" s="781" t="s">
        <v>1915</v>
      </c>
      <c r="P8" s="743" t="s">
        <v>1916</v>
      </c>
      <c r="Q8" s="743" t="s">
        <v>1917</v>
      </c>
      <c r="R8" s="743" t="s">
        <v>1918</v>
      </c>
      <c r="S8" s="743" t="s">
        <v>1919</v>
      </c>
      <c r="T8" s="743" t="s">
        <v>1920</v>
      </c>
      <c r="U8" s="780" t="s">
        <v>1921</v>
      </c>
      <c r="V8" s="780" t="s">
        <v>1922</v>
      </c>
      <c r="W8" s="782" t="s">
        <v>1923</v>
      </c>
      <c r="X8" s="150"/>
    </row>
    <row r="9" spans="1:24">
      <c r="A9" s="783" t="s">
        <v>1865</v>
      </c>
      <c r="B9" s="784"/>
      <c r="C9" s="785"/>
      <c r="D9" s="747"/>
      <c r="E9" s="747"/>
      <c r="F9" s="786"/>
      <c r="G9" s="786"/>
      <c r="H9" s="786"/>
      <c r="I9" s="786"/>
      <c r="J9" s="786"/>
      <c r="K9" s="786"/>
      <c r="L9" s="786"/>
      <c r="M9" s="786"/>
      <c r="N9" s="786"/>
      <c r="O9" s="786"/>
      <c r="P9" s="786"/>
      <c r="Q9" s="786"/>
      <c r="R9" s="786"/>
      <c r="S9" s="786"/>
      <c r="T9" s="786"/>
      <c r="U9" s="786"/>
      <c r="V9" s="786"/>
      <c r="W9" s="787"/>
      <c r="X9" s="150"/>
    </row>
    <row r="10" spans="1:24">
      <c r="A10" s="788" t="s">
        <v>1866</v>
      </c>
      <c r="B10" s="784"/>
      <c r="C10" s="785"/>
      <c r="D10" s="747"/>
      <c r="E10" s="747"/>
      <c r="F10" s="786"/>
      <c r="G10" s="786"/>
      <c r="H10" s="786"/>
      <c r="I10" s="786"/>
      <c r="J10" s="786"/>
      <c r="K10" s="786"/>
      <c r="L10" s="786"/>
      <c r="M10" s="786"/>
      <c r="N10" s="786"/>
      <c r="O10" s="786"/>
      <c r="P10" s="786"/>
      <c r="Q10" s="786"/>
      <c r="R10" s="786"/>
      <c r="S10" s="786"/>
      <c r="T10" s="786"/>
      <c r="U10" s="786"/>
      <c r="V10" s="786"/>
      <c r="W10" s="787"/>
      <c r="X10" s="150"/>
    </row>
    <row r="11" spans="1:24">
      <c r="A11" s="788" t="s">
        <v>1867</v>
      </c>
      <c r="B11" s="784"/>
      <c r="C11" s="785"/>
      <c r="D11" s="747"/>
      <c r="E11" s="747"/>
      <c r="F11" s="786"/>
      <c r="G11" s="786"/>
      <c r="H11" s="786"/>
      <c r="I11" s="786"/>
      <c r="J11" s="786"/>
      <c r="K11" s="786"/>
      <c r="L11" s="786"/>
      <c r="M11" s="786"/>
      <c r="N11" s="786"/>
      <c r="O11" s="786"/>
      <c r="P11" s="786"/>
      <c r="Q11" s="786"/>
      <c r="R11" s="786"/>
      <c r="S11" s="786"/>
      <c r="T11" s="786"/>
      <c r="U11" s="786"/>
      <c r="V11" s="786"/>
      <c r="W11" s="787"/>
      <c r="X11" s="150"/>
    </row>
    <row r="12" spans="1:24">
      <c r="A12" s="788" t="s">
        <v>1868</v>
      </c>
      <c r="B12" s="784"/>
      <c r="C12" s="785"/>
      <c r="D12" s="747"/>
      <c r="E12" s="747"/>
      <c r="F12" s="786"/>
      <c r="G12" s="786"/>
      <c r="H12" s="786"/>
      <c r="I12" s="786"/>
      <c r="J12" s="786"/>
      <c r="K12" s="786"/>
      <c r="L12" s="786"/>
      <c r="M12" s="786"/>
      <c r="N12" s="786"/>
      <c r="O12" s="786"/>
      <c r="P12" s="786"/>
      <c r="Q12" s="786"/>
      <c r="R12" s="786"/>
      <c r="S12" s="786"/>
      <c r="T12" s="786"/>
      <c r="U12" s="786"/>
      <c r="V12" s="786"/>
      <c r="W12" s="787"/>
      <c r="X12" s="150"/>
    </row>
    <row r="13" spans="1:24">
      <c r="A13" s="788" t="s">
        <v>1869</v>
      </c>
      <c r="B13" s="784"/>
      <c r="C13" s="785"/>
      <c r="D13" s="747"/>
      <c r="E13" s="747"/>
      <c r="F13" s="786"/>
      <c r="G13" s="786"/>
      <c r="H13" s="786"/>
      <c r="I13" s="786"/>
      <c r="J13" s="786"/>
      <c r="K13" s="786"/>
      <c r="L13" s="786"/>
      <c r="M13" s="786"/>
      <c r="N13" s="786"/>
      <c r="O13" s="786"/>
      <c r="P13" s="786"/>
      <c r="Q13" s="786"/>
      <c r="R13" s="786"/>
      <c r="S13" s="786"/>
      <c r="T13" s="786"/>
      <c r="U13" s="786"/>
      <c r="V13" s="786"/>
      <c r="W13" s="787"/>
      <c r="X13" s="150"/>
    </row>
    <row r="14" spans="1:24">
      <c r="A14" s="788" t="s">
        <v>1870</v>
      </c>
      <c r="B14" s="784"/>
      <c r="C14" s="785"/>
      <c r="D14" s="747"/>
      <c r="E14" s="747"/>
      <c r="F14" s="786"/>
      <c r="G14" s="786"/>
      <c r="H14" s="786"/>
      <c r="I14" s="786"/>
      <c r="J14" s="786"/>
      <c r="K14" s="786"/>
      <c r="L14" s="786"/>
      <c r="M14" s="786"/>
      <c r="N14" s="786"/>
      <c r="O14" s="786"/>
      <c r="P14" s="786"/>
      <c r="Q14" s="786"/>
      <c r="R14" s="786"/>
      <c r="S14" s="786"/>
      <c r="T14" s="786"/>
      <c r="U14" s="786"/>
      <c r="V14" s="786"/>
      <c r="W14" s="787"/>
      <c r="X14" s="150"/>
    </row>
    <row r="15" spans="1:24">
      <c r="A15" s="788" t="s">
        <v>1871</v>
      </c>
      <c r="B15" s="784"/>
      <c r="C15" s="785">
        <v>9</v>
      </c>
      <c r="D15" s="747">
        <v>6</v>
      </c>
      <c r="E15" s="747">
        <v>3</v>
      </c>
      <c r="F15" s="786" t="s">
        <v>1924</v>
      </c>
      <c r="G15" s="786">
        <v>1</v>
      </c>
      <c r="H15" s="786">
        <v>2</v>
      </c>
      <c r="I15" s="786">
        <v>6</v>
      </c>
      <c r="J15" s="786">
        <v>4</v>
      </c>
      <c r="K15" s="786">
        <v>4</v>
      </c>
      <c r="L15" s="786">
        <v>1</v>
      </c>
      <c r="M15" s="786" t="s">
        <v>1925</v>
      </c>
      <c r="N15" s="786">
        <v>5</v>
      </c>
      <c r="O15" s="786" t="s">
        <v>1115</v>
      </c>
      <c r="P15" s="786">
        <v>2</v>
      </c>
      <c r="Q15" s="786">
        <v>2</v>
      </c>
      <c r="R15" s="786">
        <v>2</v>
      </c>
      <c r="S15" s="786">
        <v>7</v>
      </c>
      <c r="T15" s="786">
        <v>4</v>
      </c>
      <c r="U15" s="786">
        <v>4</v>
      </c>
      <c r="V15" s="786">
        <v>1</v>
      </c>
      <c r="W15" s="787" t="s">
        <v>1924</v>
      </c>
      <c r="X15" s="150"/>
    </row>
    <row r="16" spans="1:24">
      <c r="A16" s="788" t="s">
        <v>1926</v>
      </c>
      <c r="B16" s="784"/>
      <c r="C16" s="785"/>
      <c r="D16" s="747"/>
      <c r="E16" s="747"/>
      <c r="F16" s="786"/>
      <c r="G16" s="786"/>
      <c r="H16" s="786"/>
      <c r="I16" s="786"/>
      <c r="J16" s="786"/>
      <c r="K16" s="786"/>
      <c r="L16" s="786"/>
      <c r="M16" s="786"/>
      <c r="N16" s="786"/>
      <c r="O16" s="786"/>
      <c r="P16" s="786"/>
      <c r="Q16" s="786"/>
      <c r="R16" s="786"/>
      <c r="S16" s="786"/>
      <c r="T16" s="786"/>
      <c r="U16" s="786"/>
      <c r="V16" s="786"/>
      <c r="W16" s="787"/>
      <c r="X16" s="150"/>
    </row>
    <row r="17" spans="1:24">
      <c r="A17" s="788" t="s">
        <v>1873</v>
      </c>
      <c r="B17" s="784"/>
      <c r="C17" s="785"/>
      <c r="D17" s="747"/>
      <c r="E17" s="747"/>
      <c r="F17" s="786"/>
      <c r="G17" s="786"/>
      <c r="H17" s="786"/>
      <c r="I17" s="786"/>
      <c r="J17" s="786"/>
      <c r="K17" s="786"/>
      <c r="L17" s="786"/>
      <c r="M17" s="786"/>
      <c r="N17" s="786"/>
      <c r="O17" s="786"/>
      <c r="P17" s="786"/>
      <c r="Q17" s="786"/>
      <c r="R17" s="786"/>
      <c r="S17" s="786"/>
      <c r="T17" s="786"/>
      <c r="U17" s="786"/>
      <c r="V17" s="786"/>
      <c r="W17" s="787"/>
      <c r="X17" s="150"/>
    </row>
    <row r="18" spans="1:24">
      <c r="A18" s="788" t="s">
        <v>1874</v>
      </c>
      <c r="B18" s="784"/>
      <c r="C18" s="785"/>
      <c r="D18" s="747"/>
      <c r="E18" s="747"/>
      <c r="F18" s="786"/>
      <c r="G18" s="786"/>
      <c r="H18" s="786"/>
      <c r="I18" s="786"/>
      <c r="J18" s="786"/>
      <c r="K18" s="786"/>
      <c r="L18" s="786"/>
      <c r="M18" s="786"/>
      <c r="N18" s="786"/>
      <c r="O18" s="786"/>
      <c r="P18" s="786"/>
      <c r="Q18" s="786"/>
      <c r="R18" s="786"/>
      <c r="S18" s="786"/>
      <c r="T18" s="786"/>
      <c r="U18" s="786"/>
      <c r="V18" s="786"/>
      <c r="W18" s="787"/>
      <c r="X18" s="150"/>
    </row>
    <row r="19" spans="1:24">
      <c r="A19" s="788" t="s">
        <v>1875</v>
      </c>
      <c r="B19" s="784"/>
      <c r="C19" s="785"/>
      <c r="D19" s="747"/>
      <c r="E19" s="747"/>
      <c r="F19" s="786"/>
      <c r="G19" s="786"/>
      <c r="H19" s="786"/>
      <c r="I19" s="786"/>
      <c r="J19" s="786"/>
      <c r="K19" s="786"/>
      <c r="L19" s="786"/>
      <c r="M19" s="786"/>
      <c r="N19" s="786"/>
      <c r="O19" s="786"/>
      <c r="P19" s="786"/>
      <c r="Q19" s="786"/>
      <c r="R19" s="786"/>
      <c r="S19" s="786"/>
      <c r="T19" s="786"/>
      <c r="U19" s="786"/>
      <c r="V19" s="786"/>
      <c r="W19" s="787"/>
      <c r="X19" s="150"/>
    </row>
    <row r="20" spans="1:24">
      <c r="A20" s="788" t="s">
        <v>1876</v>
      </c>
      <c r="B20" s="784"/>
      <c r="C20" s="785"/>
      <c r="D20" s="747"/>
      <c r="E20" s="747"/>
      <c r="F20" s="786"/>
      <c r="G20" s="786"/>
      <c r="H20" s="786"/>
      <c r="I20" s="786"/>
      <c r="J20" s="786"/>
      <c r="K20" s="786"/>
      <c r="L20" s="786"/>
      <c r="M20" s="786"/>
      <c r="N20" s="786"/>
      <c r="O20" s="786"/>
      <c r="P20" s="786"/>
      <c r="Q20" s="786"/>
      <c r="R20" s="786"/>
      <c r="S20" s="786"/>
      <c r="T20" s="786"/>
      <c r="U20" s="786"/>
      <c r="V20" s="786"/>
      <c r="W20" s="787"/>
      <c r="X20" s="150"/>
    </row>
    <row r="21" spans="1:24">
      <c r="A21" s="788" t="s">
        <v>1877</v>
      </c>
      <c r="B21" s="784"/>
      <c r="C21" s="785"/>
      <c r="D21" s="747"/>
      <c r="E21" s="747"/>
      <c r="F21" s="786"/>
      <c r="G21" s="786"/>
      <c r="H21" s="786"/>
      <c r="I21" s="786"/>
      <c r="J21" s="786"/>
      <c r="K21" s="786"/>
      <c r="L21" s="786"/>
      <c r="M21" s="786"/>
      <c r="N21" s="786"/>
      <c r="O21" s="786"/>
      <c r="P21" s="786"/>
      <c r="Q21" s="786"/>
      <c r="R21" s="786"/>
      <c r="S21" s="786"/>
      <c r="T21" s="786"/>
      <c r="U21" s="786"/>
      <c r="V21" s="786"/>
      <c r="W21" s="787"/>
      <c r="X21" s="150"/>
    </row>
    <row r="22" spans="1:24">
      <c r="A22" s="788" t="s">
        <v>1871</v>
      </c>
      <c r="B22" s="784"/>
      <c r="C22" s="785"/>
      <c r="D22" s="747"/>
      <c r="E22" s="747"/>
      <c r="F22" s="786"/>
      <c r="G22" s="786"/>
      <c r="H22" s="786"/>
      <c r="I22" s="786"/>
      <c r="J22" s="786"/>
      <c r="K22" s="786"/>
      <c r="L22" s="786"/>
      <c r="M22" s="786"/>
      <c r="N22" s="786"/>
      <c r="O22" s="786"/>
      <c r="P22" s="786"/>
      <c r="Q22" s="786"/>
      <c r="R22" s="786"/>
      <c r="S22" s="786"/>
      <c r="T22" s="786"/>
      <c r="U22" s="786"/>
      <c r="V22" s="786"/>
      <c r="W22" s="787"/>
      <c r="X22" s="150"/>
    </row>
    <row r="23" spans="1:24">
      <c r="A23" s="788" t="s">
        <v>1878</v>
      </c>
      <c r="B23" s="784"/>
      <c r="C23" s="785"/>
      <c r="D23" s="747"/>
      <c r="E23" s="747"/>
      <c r="F23" s="786"/>
      <c r="G23" s="786"/>
      <c r="H23" s="786"/>
      <c r="I23" s="786"/>
      <c r="J23" s="786"/>
      <c r="K23" s="786"/>
      <c r="L23" s="786"/>
      <c r="M23" s="786"/>
      <c r="N23" s="786"/>
      <c r="O23" s="786"/>
      <c r="P23" s="786"/>
      <c r="Q23" s="786"/>
      <c r="R23" s="786"/>
      <c r="S23" s="786"/>
      <c r="T23" s="786"/>
      <c r="U23" s="786"/>
      <c r="V23" s="786"/>
      <c r="W23" s="787"/>
      <c r="X23" s="150"/>
    </row>
    <row r="24" spans="1:24">
      <c r="A24" s="788" t="s">
        <v>1879</v>
      </c>
      <c r="B24" s="784"/>
      <c r="C24" s="785"/>
      <c r="D24" s="747"/>
      <c r="E24" s="747"/>
      <c r="F24" s="786"/>
      <c r="G24" s="786"/>
      <c r="H24" s="786"/>
      <c r="I24" s="786"/>
      <c r="J24" s="786"/>
      <c r="K24" s="786"/>
      <c r="L24" s="786"/>
      <c r="M24" s="786"/>
      <c r="N24" s="786"/>
      <c r="O24" s="786"/>
      <c r="P24" s="786"/>
      <c r="Q24" s="786"/>
      <c r="R24" s="786"/>
      <c r="S24" s="786"/>
      <c r="T24" s="786"/>
      <c r="U24" s="786"/>
      <c r="V24" s="786"/>
      <c r="W24" s="787"/>
      <c r="X24" s="150"/>
    </row>
    <row r="25" spans="1:24">
      <c r="A25" s="789" t="s">
        <v>1880</v>
      </c>
      <c r="B25" s="790"/>
      <c r="C25" s="791"/>
      <c r="D25" s="753"/>
      <c r="E25" s="753"/>
      <c r="F25" s="792"/>
      <c r="G25" s="792"/>
      <c r="H25" s="792"/>
      <c r="I25" s="792"/>
      <c r="J25" s="792"/>
      <c r="K25" s="792"/>
      <c r="L25" s="792"/>
      <c r="M25" s="792"/>
      <c r="N25" s="792"/>
      <c r="O25" s="792"/>
      <c r="P25" s="792"/>
      <c r="Q25" s="792"/>
      <c r="R25" s="792"/>
      <c r="S25" s="792"/>
      <c r="T25" s="792"/>
      <c r="U25" s="792"/>
      <c r="V25" s="792"/>
      <c r="W25" s="793"/>
      <c r="X25" s="150"/>
    </row>
    <row r="26" spans="1:24">
      <c r="A26" s="788"/>
      <c r="B26" s="784"/>
      <c r="C26" s="785"/>
      <c r="D26" s="747"/>
      <c r="E26" s="747"/>
      <c r="F26" s="786"/>
      <c r="G26" s="786"/>
      <c r="H26" s="786"/>
      <c r="I26" s="786"/>
      <c r="J26" s="786"/>
      <c r="K26" s="786"/>
      <c r="L26" s="786"/>
      <c r="M26" s="786"/>
      <c r="N26" s="786"/>
      <c r="O26" s="786"/>
      <c r="P26" s="786"/>
      <c r="Q26" s="786"/>
      <c r="R26" s="786"/>
      <c r="S26" s="786"/>
      <c r="T26" s="786"/>
      <c r="U26" s="786"/>
      <c r="V26" s="786"/>
      <c r="W26" s="787"/>
      <c r="X26" s="150"/>
    </row>
    <row r="27" spans="1:24">
      <c r="A27" s="788"/>
      <c r="B27" s="794"/>
      <c r="C27" s="795"/>
      <c r="D27" s="796"/>
      <c r="E27" s="796"/>
      <c r="F27" s="797"/>
      <c r="G27" s="797"/>
      <c r="H27" s="797"/>
      <c r="I27" s="797"/>
      <c r="J27" s="797"/>
      <c r="K27" s="797"/>
      <c r="L27" s="797"/>
      <c r="M27" s="797"/>
      <c r="N27" s="797"/>
      <c r="O27" s="797"/>
      <c r="P27" s="797"/>
      <c r="Q27" s="797"/>
      <c r="R27" s="797"/>
      <c r="S27" s="797"/>
      <c r="T27" s="797"/>
      <c r="U27" s="797"/>
      <c r="V27" s="797"/>
      <c r="W27" s="798"/>
      <c r="X27" s="150"/>
    </row>
    <row r="28" spans="1:24">
      <c r="A28" s="788"/>
      <c r="B28" s="794"/>
      <c r="C28" s="795"/>
      <c r="D28" s="796"/>
      <c r="E28" s="796"/>
      <c r="F28" s="797"/>
      <c r="G28" s="797"/>
      <c r="H28" s="797"/>
      <c r="I28" s="797"/>
      <c r="J28" s="797"/>
      <c r="K28" s="797"/>
      <c r="L28" s="797"/>
      <c r="M28" s="797"/>
      <c r="N28" s="797"/>
      <c r="O28" s="797"/>
      <c r="P28" s="797"/>
      <c r="Q28" s="797"/>
      <c r="R28" s="797"/>
      <c r="S28" s="797"/>
      <c r="T28" s="797"/>
      <c r="U28" s="797"/>
      <c r="V28" s="797"/>
      <c r="W28" s="798"/>
      <c r="X28" s="150"/>
    </row>
    <row r="29" spans="1:24">
      <c r="A29" s="788"/>
      <c r="B29" s="794"/>
      <c r="C29" s="795"/>
      <c r="D29" s="796"/>
      <c r="E29" s="796"/>
      <c r="F29" s="797"/>
      <c r="G29" s="797"/>
      <c r="H29" s="797"/>
      <c r="I29" s="797"/>
      <c r="J29" s="797"/>
      <c r="K29" s="797"/>
      <c r="L29" s="797"/>
      <c r="M29" s="797"/>
      <c r="N29" s="797"/>
      <c r="O29" s="797"/>
      <c r="P29" s="797"/>
      <c r="Q29" s="797"/>
      <c r="R29" s="797"/>
      <c r="S29" s="797"/>
      <c r="T29" s="797"/>
      <c r="U29" s="797"/>
      <c r="V29" s="797"/>
      <c r="W29" s="798"/>
      <c r="X29" s="150"/>
    </row>
    <row r="30" spans="1:24">
      <c r="A30" s="788"/>
      <c r="B30" s="794"/>
      <c r="C30" s="795"/>
      <c r="D30" s="796"/>
      <c r="E30" s="796"/>
      <c r="F30" s="797"/>
      <c r="G30" s="797"/>
      <c r="H30" s="797"/>
      <c r="I30" s="797"/>
      <c r="J30" s="797"/>
      <c r="K30" s="797"/>
      <c r="L30" s="797"/>
      <c r="M30" s="797"/>
      <c r="N30" s="797"/>
      <c r="O30" s="797"/>
      <c r="P30" s="797"/>
      <c r="Q30" s="797"/>
      <c r="R30" s="797"/>
      <c r="S30" s="797"/>
      <c r="T30" s="797"/>
      <c r="U30" s="797"/>
      <c r="V30" s="797"/>
      <c r="W30" s="798"/>
      <c r="X30" s="150"/>
    </row>
    <row r="31" spans="1:24">
      <c r="A31" s="788"/>
      <c r="B31" s="794"/>
      <c r="C31" s="795"/>
      <c r="D31" s="796"/>
      <c r="E31" s="796"/>
      <c r="F31" s="797"/>
      <c r="G31" s="797"/>
      <c r="H31" s="797"/>
      <c r="I31" s="797"/>
      <c r="J31" s="797"/>
      <c r="K31" s="797"/>
      <c r="L31" s="797"/>
      <c r="M31" s="797"/>
      <c r="N31" s="797"/>
      <c r="O31" s="797"/>
      <c r="P31" s="797"/>
      <c r="Q31" s="797"/>
      <c r="R31" s="797"/>
      <c r="S31" s="797"/>
      <c r="T31" s="797"/>
      <c r="U31" s="797"/>
      <c r="V31" s="797"/>
      <c r="W31" s="798"/>
      <c r="X31" s="150"/>
    </row>
    <row r="32" spans="1:24">
      <c r="A32" s="788"/>
      <c r="B32" s="794"/>
      <c r="C32" s="795"/>
      <c r="D32" s="796"/>
      <c r="E32" s="796"/>
      <c r="F32" s="797"/>
      <c r="G32" s="797"/>
      <c r="H32" s="797"/>
      <c r="I32" s="797"/>
      <c r="J32" s="797"/>
      <c r="K32" s="797"/>
      <c r="L32" s="797"/>
      <c r="M32" s="797"/>
      <c r="N32" s="797"/>
      <c r="O32" s="797"/>
      <c r="P32" s="797"/>
      <c r="Q32" s="797"/>
      <c r="R32" s="797"/>
      <c r="S32" s="797"/>
      <c r="T32" s="797"/>
      <c r="U32" s="797"/>
      <c r="V32" s="797"/>
      <c r="W32" s="798"/>
      <c r="X32" s="150"/>
    </row>
    <row r="33" spans="1:24">
      <c r="A33" s="788"/>
      <c r="B33" s="794"/>
      <c r="C33" s="795"/>
      <c r="D33" s="796"/>
      <c r="E33" s="796"/>
      <c r="F33" s="797"/>
      <c r="G33" s="797"/>
      <c r="H33" s="797"/>
      <c r="I33" s="797"/>
      <c r="J33" s="797"/>
      <c r="K33" s="797"/>
      <c r="L33" s="797"/>
      <c r="M33" s="797"/>
      <c r="N33" s="797"/>
      <c r="O33" s="797"/>
      <c r="P33" s="797"/>
      <c r="Q33" s="797"/>
      <c r="R33" s="797"/>
      <c r="S33" s="797"/>
      <c r="T33" s="797"/>
      <c r="U33" s="797"/>
      <c r="V33" s="797"/>
      <c r="W33" s="798"/>
      <c r="X33" s="150"/>
    </row>
    <row r="34" spans="1:24">
      <c r="A34" s="788"/>
      <c r="B34" s="794"/>
      <c r="C34" s="795"/>
      <c r="D34" s="796"/>
      <c r="E34" s="796"/>
      <c r="F34" s="797"/>
      <c r="G34" s="797"/>
      <c r="H34" s="797"/>
      <c r="I34" s="797"/>
      <c r="J34" s="797"/>
      <c r="K34" s="797"/>
      <c r="L34" s="797"/>
      <c r="M34" s="797"/>
      <c r="N34" s="797"/>
      <c r="O34" s="797"/>
      <c r="P34" s="797"/>
      <c r="Q34" s="797"/>
      <c r="R34" s="797"/>
      <c r="S34" s="797"/>
      <c r="T34" s="797"/>
      <c r="U34" s="797"/>
      <c r="V34" s="797"/>
      <c r="W34" s="798"/>
      <c r="X34" s="150"/>
    </row>
    <row r="35" spans="1:24">
      <c r="A35" s="788"/>
      <c r="B35" s="794"/>
      <c r="C35" s="795"/>
      <c r="D35" s="796"/>
      <c r="E35" s="796"/>
      <c r="F35" s="797"/>
      <c r="G35" s="797"/>
      <c r="H35" s="797"/>
      <c r="I35" s="797"/>
      <c r="J35" s="797"/>
      <c r="K35" s="797"/>
      <c r="L35" s="797"/>
      <c r="M35" s="797"/>
      <c r="N35" s="797"/>
      <c r="O35" s="797"/>
      <c r="P35" s="797"/>
      <c r="Q35" s="797"/>
      <c r="R35" s="797"/>
      <c r="S35" s="797"/>
      <c r="T35" s="797"/>
      <c r="U35" s="797"/>
      <c r="V35" s="797"/>
      <c r="W35" s="798"/>
      <c r="X35" s="150"/>
    </row>
    <row r="36" spans="1:24">
      <c r="A36" s="788"/>
      <c r="B36" s="794"/>
      <c r="C36" s="795"/>
      <c r="D36" s="796"/>
      <c r="E36" s="796"/>
      <c r="F36" s="797"/>
      <c r="G36" s="797"/>
      <c r="H36" s="797"/>
      <c r="I36" s="797"/>
      <c r="J36" s="797"/>
      <c r="K36" s="797"/>
      <c r="L36" s="797"/>
      <c r="M36" s="797"/>
      <c r="N36" s="797"/>
      <c r="O36" s="797"/>
      <c r="P36" s="797"/>
      <c r="Q36" s="797"/>
      <c r="R36" s="797"/>
      <c r="S36" s="797"/>
      <c r="T36" s="797"/>
      <c r="U36" s="797"/>
      <c r="V36" s="797"/>
      <c r="W36" s="798"/>
      <c r="X36" s="150"/>
    </row>
    <row r="37" spans="1:24">
      <c r="A37" s="788"/>
      <c r="B37" s="794"/>
      <c r="C37" s="795"/>
      <c r="D37" s="796"/>
      <c r="E37" s="796"/>
      <c r="F37" s="797"/>
      <c r="G37" s="797"/>
      <c r="H37" s="797"/>
      <c r="I37" s="797"/>
      <c r="J37" s="797"/>
      <c r="K37" s="797"/>
      <c r="L37" s="797"/>
      <c r="M37" s="797"/>
      <c r="N37" s="797"/>
      <c r="O37" s="797"/>
      <c r="P37" s="797"/>
      <c r="Q37" s="797"/>
      <c r="R37" s="797"/>
      <c r="S37" s="797"/>
      <c r="T37" s="797"/>
      <c r="U37" s="797"/>
      <c r="V37" s="797"/>
      <c r="W37" s="798"/>
      <c r="X37" s="150"/>
    </row>
    <row r="38" spans="1:24" ht="17.5" thickBot="1">
      <c r="A38" s="799" t="s">
        <v>1927</v>
      </c>
      <c r="B38" s="1256"/>
      <c r="C38" s="1257"/>
      <c r="D38" s="1257"/>
      <c r="E38" s="1257"/>
      <c r="F38" s="1257"/>
      <c r="G38" s="1257"/>
      <c r="H38" s="1257"/>
      <c r="I38" s="1257"/>
      <c r="J38" s="1257"/>
      <c r="K38" s="1257"/>
      <c r="L38" s="1257"/>
      <c r="M38" s="1257"/>
      <c r="N38" s="1257"/>
      <c r="O38" s="1257"/>
      <c r="P38" s="1257"/>
      <c r="Q38" s="1257"/>
      <c r="R38" s="1257"/>
      <c r="S38" s="1257"/>
      <c r="T38" s="1257"/>
      <c r="U38" s="1257"/>
      <c r="V38" s="1257"/>
      <c r="W38" s="1258"/>
      <c r="X38" s="150"/>
    </row>
    <row r="39" spans="1:24">
      <c r="A39" s="1259" t="str">
        <f>IF(LEN(A2)&gt;0,"填表　　　　　　　　　　　　　　　　　審核　　　　　　　　　　　　　　　　　業務主管人員　　　　　　　　　　　　　　　　　機關長官　　　　　　　　　　　　　　　　　　　　　　　　　　　　　　　　　　　　　　主辦統計人員","")</f>
        <v>填表　　　　　　　　　　　　　　　　　審核　　　　　　　　　　　　　　　　　業務主管人員　　　　　　　　　　　　　　　　　機關長官　　　　　　　　　　　　　　　　　　　　　　　　　　　　　　　　　　　　　　主辦統計人員</v>
      </c>
      <c r="B39" s="1259"/>
      <c r="C39" s="1259"/>
      <c r="D39" s="1259"/>
      <c r="E39" s="1259"/>
      <c r="F39" s="1259"/>
      <c r="G39" s="1259"/>
      <c r="H39" s="1259"/>
      <c r="I39" s="1259"/>
      <c r="J39" s="1259"/>
      <c r="K39" s="1259"/>
      <c r="L39" s="1259"/>
      <c r="M39" s="1259"/>
      <c r="N39" s="1259"/>
      <c r="O39" s="1259"/>
      <c r="P39" s="1259"/>
      <c r="Q39" s="1259"/>
      <c r="R39" s="1259"/>
      <c r="S39" s="1259"/>
      <c r="T39" s="1259"/>
      <c r="U39" s="1259"/>
      <c r="V39" s="1259"/>
      <c r="W39" s="1259"/>
      <c r="X39" s="150"/>
    </row>
    <row r="40" spans="1:24">
      <c r="A40" s="1260" t="str">
        <f>IF(LEN(A2)&gt;0,"資料來源："&amp;A2,"")</f>
        <v>資料來源：年            報</v>
      </c>
      <c r="B40" s="1260"/>
      <c r="C40" s="1260"/>
      <c r="D40" s="1260"/>
      <c r="E40" s="1260"/>
      <c r="F40" s="1260"/>
      <c r="G40" s="1260"/>
      <c r="H40" s="1260"/>
      <c r="I40" s="1260"/>
      <c r="J40" s="1260"/>
      <c r="K40" s="1260"/>
      <c r="L40" s="1260"/>
      <c r="M40" s="1260"/>
      <c r="N40" s="1260"/>
      <c r="O40" s="1260"/>
      <c r="P40" s="1260"/>
      <c r="Q40" s="1260"/>
      <c r="R40" s="1260"/>
      <c r="S40" s="1260"/>
      <c r="T40" s="1260"/>
      <c r="U40" s="1260"/>
      <c r="V40" s="1260"/>
      <c r="W40" s="1260"/>
      <c r="X40" s="150"/>
    </row>
    <row r="41" spans="1:24">
      <c r="A41" s="1261" t="str">
        <f>IF(LEN(A2)&gt;0,"填表說明："&amp;C2,"")</f>
        <v>填表說明：每年終了後2個月內編報</v>
      </c>
      <c r="B41" s="1261"/>
      <c r="C41" s="1261"/>
      <c r="D41" s="1261"/>
      <c r="E41" s="1261"/>
      <c r="F41" s="1261"/>
      <c r="G41" s="1261"/>
      <c r="H41" s="1261"/>
      <c r="I41" s="1261"/>
      <c r="J41" s="1261"/>
      <c r="K41" s="1261"/>
      <c r="L41" s="1261"/>
      <c r="M41" s="1261"/>
      <c r="N41" s="1261"/>
      <c r="O41" s="1261"/>
      <c r="P41" s="1261"/>
      <c r="Q41" s="1261"/>
      <c r="R41" s="1261"/>
      <c r="S41" s="1261"/>
      <c r="T41" s="1261"/>
      <c r="U41" s="1261"/>
      <c r="V41" s="1261"/>
      <c r="W41" s="1261"/>
      <c r="X41" s="150"/>
    </row>
    <row r="42" spans="1:24">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R1" sqref="R1:R1048576"/>
    </sheetView>
  </sheetViews>
  <sheetFormatPr defaultRowHeight="17"/>
  <sheetData>
    <row r="1" spans="1:18">
      <c r="A1" s="801" t="s">
        <v>1928</v>
      </c>
      <c r="B1" s="802"/>
      <c r="C1" s="736"/>
      <c r="D1" s="737"/>
      <c r="E1" s="737"/>
      <c r="F1" s="737"/>
      <c r="G1" s="737"/>
      <c r="H1" s="737"/>
      <c r="I1" s="737"/>
      <c r="J1" s="737"/>
      <c r="K1" s="737"/>
      <c r="L1" s="737"/>
      <c r="M1" s="737"/>
      <c r="N1" s="803"/>
      <c r="O1" s="804" t="s">
        <v>1929</v>
      </c>
      <c r="P1" s="1286" t="s">
        <v>1930</v>
      </c>
      <c r="Q1" s="1287"/>
      <c r="R1" s="738" t="s">
        <v>1931</v>
      </c>
    </row>
    <row r="2" spans="1:18">
      <c r="A2" s="801" t="s">
        <v>1932</v>
      </c>
      <c r="B2" s="805" t="s">
        <v>1933</v>
      </c>
      <c r="C2" s="736"/>
      <c r="D2" s="737"/>
      <c r="E2" s="737"/>
      <c r="F2" s="737"/>
      <c r="G2" s="737"/>
      <c r="H2" s="737"/>
      <c r="I2" s="737"/>
      <c r="J2" s="737"/>
      <c r="K2" s="737"/>
      <c r="L2" s="737"/>
      <c r="M2" s="737"/>
      <c r="N2" s="806"/>
      <c r="O2" s="804" t="s">
        <v>1934</v>
      </c>
      <c r="P2" s="1250" t="s">
        <v>1935</v>
      </c>
      <c r="Q2" s="1252"/>
      <c r="R2" s="737"/>
    </row>
    <row r="3" spans="1:18" ht="21.5">
      <c r="A3" s="1288" t="s">
        <v>1936</v>
      </c>
      <c r="B3" s="1288"/>
      <c r="C3" s="1288"/>
      <c r="D3" s="1288"/>
      <c r="E3" s="1288"/>
      <c r="F3" s="1288"/>
      <c r="G3" s="1288"/>
      <c r="H3" s="1288"/>
      <c r="I3" s="1288"/>
      <c r="J3" s="1288"/>
      <c r="K3" s="1288"/>
      <c r="L3" s="1288"/>
      <c r="M3" s="1288"/>
      <c r="N3" s="1289"/>
      <c r="O3" s="1289"/>
      <c r="P3" s="1289"/>
      <c r="Q3" s="1289"/>
      <c r="R3" s="737"/>
    </row>
    <row r="4" spans="1:18" ht="17.5" thickBot="1">
      <c r="A4" s="774"/>
      <c r="B4" s="807"/>
      <c r="C4" s="807"/>
      <c r="D4" s="807"/>
      <c r="E4" s="737"/>
      <c r="F4" s="807"/>
      <c r="G4" s="1290" t="s">
        <v>1937</v>
      </c>
      <c r="H4" s="1290"/>
      <c r="I4" s="1290"/>
      <c r="J4" s="1290"/>
      <c r="K4" s="807"/>
      <c r="L4" s="807"/>
      <c r="M4" s="807"/>
      <c r="N4" s="807"/>
      <c r="O4" s="807"/>
      <c r="P4" s="1291" t="s">
        <v>1938</v>
      </c>
      <c r="Q4" s="1291"/>
      <c r="R4" s="737"/>
    </row>
    <row r="5" spans="1:18">
      <c r="A5" s="1292" t="s">
        <v>1939</v>
      </c>
      <c r="B5" s="1295" t="s">
        <v>1940</v>
      </c>
      <c r="C5" s="1296"/>
      <c r="D5" s="1296"/>
      <c r="E5" s="1296"/>
      <c r="F5" s="1296"/>
      <c r="G5" s="1296"/>
      <c r="H5" s="1296"/>
      <c r="I5" s="1296"/>
      <c r="J5" s="1296"/>
      <c r="K5" s="1296"/>
      <c r="L5" s="1296"/>
      <c r="M5" s="1297"/>
      <c r="N5" s="1242" t="s">
        <v>1941</v>
      </c>
      <c r="O5" s="1272"/>
      <c r="P5" s="1272"/>
      <c r="Q5" s="1272"/>
      <c r="R5" s="808"/>
    </row>
    <row r="6" spans="1:18">
      <c r="A6" s="1293"/>
      <c r="B6" s="1229" t="s">
        <v>1942</v>
      </c>
      <c r="C6" s="1231"/>
      <c r="D6" s="1231"/>
      <c r="E6" s="1230"/>
      <c r="F6" s="1229" t="s">
        <v>1943</v>
      </c>
      <c r="G6" s="1231"/>
      <c r="H6" s="1231"/>
      <c r="I6" s="1230"/>
      <c r="J6" s="1229" t="s">
        <v>1944</v>
      </c>
      <c r="K6" s="1231"/>
      <c r="L6" s="1231"/>
      <c r="M6" s="1232"/>
      <c r="N6" s="1298"/>
      <c r="O6" s="1299"/>
      <c r="P6" s="1299"/>
      <c r="Q6" s="1299"/>
      <c r="R6" s="808"/>
    </row>
    <row r="7" spans="1:18">
      <c r="A7" s="1293"/>
      <c r="B7" s="1284" t="s">
        <v>1945</v>
      </c>
      <c r="C7" s="1282" t="s">
        <v>1946</v>
      </c>
      <c r="D7" s="809"/>
      <c r="E7" s="1282" t="s">
        <v>1947</v>
      </c>
      <c r="F7" s="1284" t="s">
        <v>1945</v>
      </c>
      <c r="G7" s="1282" t="s">
        <v>1948</v>
      </c>
      <c r="H7" s="809"/>
      <c r="I7" s="1282" t="s">
        <v>1947</v>
      </c>
      <c r="J7" s="1284" t="s">
        <v>1949</v>
      </c>
      <c r="K7" s="1282" t="s">
        <v>1948</v>
      </c>
      <c r="L7" s="809"/>
      <c r="M7" s="1282" t="s">
        <v>1947</v>
      </c>
      <c r="N7" s="1280" t="s">
        <v>1945</v>
      </c>
      <c r="O7" s="1282" t="s">
        <v>1948</v>
      </c>
      <c r="P7" s="809"/>
      <c r="Q7" s="1282" t="s">
        <v>1947</v>
      </c>
      <c r="R7" s="808"/>
    </row>
    <row r="8" spans="1:18" ht="50" thickBot="1">
      <c r="A8" s="1294"/>
      <c r="B8" s="1285"/>
      <c r="C8" s="1283"/>
      <c r="D8" s="810" t="s">
        <v>1950</v>
      </c>
      <c r="E8" s="1283"/>
      <c r="F8" s="1285"/>
      <c r="G8" s="1283"/>
      <c r="H8" s="810" t="s">
        <v>1951</v>
      </c>
      <c r="I8" s="1283"/>
      <c r="J8" s="1285"/>
      <c r="K8" s="1283"/>
      <c r="L8" s="810" t="s">
        <v>1950</v>
      </c>
      <c r="M8" s="1283"/>
      <c r="N8" s="1281"/>
      <c r="O8" s="1283"/>
      <c r="P8" s="810" t="s">
        <v>1951</v>
      </c>
      <c r="Q8" s="1283"/>
      <c r="R8" s="808"/>
    </row>
    <row r="9" spans="1:18">
      <c r="A9" s="811" t="s">
        <v>1952</v>
      </c>
      <c r="B9" s="812">
        <v>42</v>
      </c>
      <c r="C9" s="812">
        <v>25</v>
      </c>
      <c r="D9" s="812">
        <v>59.5</v>
      </c>
      <c r="E9" s="812">
        <v>17</v>
      </c>
      <c r="F9" s="812"/>
      <c r="G9" s="812"/>
      <c r="H9" s="812"/>
      <c r="I9" s="812"/>
      <c r="J9" s="812">
        <v>42</v>
      </c>
      <c r="K9" s="812">
        <v>25</v>
      </c>
      <c r="L9" s="812">
        <v>59.5</v>
      </c>
      <c r="M9" s="813">
        <v>17</v>
      </c>
      <c r="N9" s="814"/>
      <c r="O9" s="812"/>
      <c r="P9" s="812"/>
      <c r="Q9" s="813"/>
      <c r="R9" s="736"/>
    </row>
    <row r="10" spans="1:18" ht="17.5" thickBot="1">
      <c r="A10" s="815" t="s">
        <v>1953</v>
      </c>
      <c r="B10" s="816"/>
      <c r="C10" s="816"/>
      <c r="D10" s="817"/>
      <c r="E10" s="818"/>
      <c r="F10" s="818"/>
      <c r="G10" s="817"/>
      <c r="H10" s="818"/>
      <c r="I10" s="818"/>
      <c r="J10" s="817"/>
      <c r="K10" s="816"/>
      <c r="L10" s="816"/>
      <c r="M10" s="819"/>
      <c r="N10" s="820"/>
      <c r="O10" s="817"/>
      <c r="P10" s="817"/>
      <c r="Q10" s="817"/>
      <c r="R10" s="737"/>
    </row>
    <row r="11" spans="1:18">
      <c r="A11" s="821" t="s">
        <v>1954</v>
      </c>
      <c r="B11" s="736"/>
      <c r="C11" s="736"/>
      <c r="D11" s="737"/>
      <c r="E11" s="821" t="s">
        <v>1831</v>
      </c>
      <c r="F11" s="736"/>
      <c r="G11" s="737"/>
      <c r="H11" s="737"/>
      <c r="I11" s="736" t="s">
        <v>1955</v>
      </c>
      <c r="J11" s="736"/>
      <c r="K11" s="737"/>
      <c r="L11" s="736"/>
      <c r="M11" s="737"/>
      <c r="N11" s="822" t="s">
        <v>1956</v>
      </c>
      <c r="O11" s="736"/>
      <c r="P11" s="737"/>
      <c r="Q11" s="737"/>
      <c r="R11" s="737"/>
    </row>
    <row r="12" spans="1:18">
      <c r="A12" s="821"/>
      <c r="B12" s="736"/>
      <c r="C12" s="736"/>
      <c r="D12" s="737"/>
      <c r="E12" s="821"/>
      <c r="F12" s="736"/>
      <c r="G12" s="737"/>
      <c r="H12" s="737"/>
      <c r="I12" s="736"/>
      <c r="J12" s="736"/>
      <c r="K12" s="737"/>
      <c r="L12" s="736"/>
      <c r="M12" s="737"/>
      <c r="N12" s="822"/>
      <c r="O12" s="736"/>
      <c r="P12" s="737"/>
      <c r="Q12" s="737"/>
      <c r="R12" s="737"/>
    </row>
    <row r="13" spans="1:18">
      <c r="A13" s="737"/>
      <c r="B13" s="737"/>
      <c r="C13" s="737"/>
      <c r="D13" s="737"/>
      <c r="E13" s="737"/>
      <c r="F13" s="736"/>
      <c r="G13" s="737"/>
      <c r="H13" s="737"/>
      <c r="I13" s="736" t="s">
        <v>1134</v>
      </c>
      <c r="J13" s="736"/>
      <c r="K13" s="823"/>
      <c r="L13" s="736"/>
      <c r="M13" s="737"/>
      <c r="N13" s="736"/>
      <c r="O13" s="736"/>
      <c r="P13" s="737"/>
      <c r="Q13" s="737"/>
      <c r="R13" s="737"/>
    </row>
    <row r="14" spans="1:18">
      <c r="A14" s="737"/>
      <c r="B14" s="737"/>
      <c r="C14" s="737"/>
      <c r="D14" s="737"/>
      <c r="E14" s="737"/>
      <c r="F14" s="736"/>
      <c r="G14" s="737"/>
      <c r="H14" s="737"/>
      <c r="I14" s="736"/>
      <c r="J14" s="736"/>
      <c r="K14" s="823"/>
      <c r="L14" s="736"/>
      <c r="M14" s="737"/>
      <c r="N14" s="736"/>
      <c r="O14" s="736"/>
      <c r="P14" s="737"/>
      <c r="Q14" s="737"/>
      <c r="R14" s="737"/>
    </row>
    <row r="15" spans="1:18">
      <c r="A15" s="824" t="s">
        <v>1957</v>
      </c>
      <c r="B15" s="825"/>
      <c r="C15" s="825"/>
      <c r="D15" s="825"/>
      <c r="E15" s="825"/>
      <c r="F15" s="825"/>
      <c r="G15" s="825"/>
      <c r="H15" s="825"/>
      <c r="I15" s="825"/>
      <c r="J15" s="825"/>
      <c r="K15" s="825"/>
      <c r="L15" s="825"/>
      <c r="M15" s="825"/>
      <c r="N15" s="826"/>
      <c r="O15" s="826"/>
      <c r="P15" s="826"/>
      <c r="Q15" s="328" t="s">
        <v>1958</v>
      </c>
      <c r="R15" s="737"/>
    </row>
    <row r="16" spans="1:18">
      <c r="A16" s="824" t="s">
        <v>1959</v>
      </c>
      <c r="B16" s="737"/>
      <c r="C16" s="737"/>
      <c r="D16" s="737"/>
      <c r="E16" s="737"/>
      <c r="F16" s="737"/>
      <c r="G16" s="737"/>
      <c r="H16" s="737"/>
      <c r="I16" s="737"/>
      <c r="J16" s="737"/>
      <c r="K16" s="737"/>
      <c r="L16" s="737"/>
      <c r="M16" s="737"/>
      <c r="N16" s="737"/>
      <c r="O16" s="737"/>
      <c r="P16" s="737"/>
      <c r="Q16" s="737"/>
      <c r="R16" s="737"/>
    </row>
    <row r="17" spans="1:18">
      <c r="A17" s="827" t="s">
        <v>1960</v>
      </c>
      <c r="B17" s="737"/>
      <c r="C17" s="737"/>
      <c r="D17" s="737"/>
      <c r="E17" s="737"/>
      <c r="F17" s="737"/>
      <c r="G17" s="737"/>
      <c r="H17" s="737"/>
      <c r="I17" s="737"/>
      <c r="J17" s="737"/>
      <c r="K17" s="737"/>
      <c r="L17" s="737"/>
      <c r="M17" s="737"/>
      <c r="N17" s="737"/>
      <c r="O17" s="737"/>
      <c r="P17" s="737"/>
      <c r="Q17" s="737"/>
      <c r="R17" s="737"/>
    </row>
  </sheetData>
  <mergeCells count="23">
    <mergeCell ref="A5:A8"/>
    <mergeCell ref="B5:M5"/>
    <mergeCell ref="N5:Q6"/>
    <mergeCell ref="B6:E6"/>
    <mergeCell ref="F6:I6"/>
    <mergeCell ref="P1:Q1"/>
    <mergeCell ref="P2:Q2"/>
    <mergeCell ref="A3:Q3"/>
    <mergeCell ref="G4:J4"/>
    <mergeCell ref="P4:Q4"/>
    <mergeCell ref="N7:N8"/>
    <mergeCell ref="O7:O8"/>
    <mergeCell ref="Q7:Q8"/>
    <mergeCell ref="J6:M6"/>
    <mergeCell ref="B7:B8"/>
    <mergeCell ref="C7:C8"/>
    <mergeCell ref="E7:E8"/>
    <mergeCell ref="F7:F8"/>
    <mergeCell ref="G7:G8"/>
    <mergeCell ref="I7:I8"/>
    <mergeCell ref="J7:J8"/>
    <mergeCell ref="K7:K8"/>
    <mergeCell ref="M7:M8"/>
  </mergeCells>
  <phoneticPr fontId="14" type="noConversion"/>
  <hyperlinks>
    <hyperlink ref="R1" location="預告統計資料發布時間表!A1" display="返回發布時間表"/>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3" workbookViewId="0">
      <selection sqref="A1:K40"/>
    </sheetView>
  </sheetViews>
  <sheetFormatPr defaultRowHeight="17"/>
  <cols>
    <col min="4" max="4" width="13.54296875" bestFit="1" customWidth="1"/>
    <col min="6" max="6" width="10" bestFit="1" customWidth="1"/>
    <col min="10" max="10" width="25.453125" bestFit="1" customWidth="1"/>
    <col min="11" max="11" width="13.26953125" style="150" customWidth="1"/>
  </cols>
  <sheetData>
    <row r="1" spans="1:11">
      <c r="A1" s="1310" t="s">
        <v>1799</v>
      </c>
      <c r="B1" s="1310"/>
      <c r="C1" s="828"/>
      <c r="D1" s="828"/>
      <c r="E1" s="828"/>
      <c r="F1" s="828"/>
      <c r="G1" s="829" t="s">
        <v>1078</v>
      </c>
      <c r="H1" s="1310" t="s">
        <v>1961</v>
      </c>
      <c r="I1" s="1310"/>
      <c r="J1" s="1310"/>
      <c r="K1" s="738" t="s">
        <v>1931</v>
      </c>
    </row>
    <row r="2" spans="1:11">
      <c r="A2" s="1310" t="s">
        <v>1962</v>
      </c>
      <c r="B2" s="1310"/>
      <c r="C2" s="830" t="s">
        <v>1963</v>
      </c>
      <c r="D2" s="831"/>
      <c r="E2" s="828"/>
      <c r="F2" s="828"/>
      <c r="G2" s="829" t="s">
        <v>1964</v>
      </c>
      <c r="H2" s="1310" t="s">
        <v>1965</v>
      </c>
      <c r="I2" s="1310"/>
      <c r="J2" s="1310"/>
      <c r="K2" s="737"/>
    </row>
    <row r="3" spans="1:11" ht="25">
      <c r="A3" s="1311" t="s">
        <v>1966</v>
      </c>
      <c r="B3" s="1311"/>
      <c r="C3" s="1311"/>
      <c r="D3" s="1311"/>
      <c r="E3" s="1311"/>
      <c r="F3" s="1311"/>
      <c r="G3" s="1311"/>
      <c r="H3" s="1311"/>
      <c r="I3" s="1311"/>
      <c r="J3" s="1311"/>
      <c r="K3" s="737"/>
    </row>
    <row r="4" spans="1:11">
      <c r="A4" s="1312"/>
      <c r="B4" s="1312"/>
      <c r="C4" s="1312"/>
      <c r="D4" s="1312"/>
      <c r="E4" s="1312"/>
      <c r="F4" s="1312"/>
      <c r="G4" s="828"/>
      <c r="H4" s="828"/>
      <c r="I4" s="828"/>
      <c r="J4" s="828"/>
      <c r="K4" s="737"/>
    </row>
    <row r="5" spans="1:11">
      <c r="A5" s="1304" t="s">
        <v>1967</v>
      </c>
      <c r="B5" s="1304"/>
      <c r="C5" s="1304"/>
      <c r="D5" s="1304"/>
      <c r="E5" s="1304"/>
      <c r="F5" s="1304"/>
      <c r="G5" s="1304"/>
      <c r="H5" s="1304"/>
      <c r="I5" s="1304"/>
      <c r="J5" s="1304"/>
      <c r="K5" s="808"/>
    </row>
    <row r="6" spans="1:11">
      <c r="A6" s="1305" t="s">
        <v>1968</v>
      </c>
      <c r="B6" s="1305"/>
      <c r="C6" s="1306" t="s">
        <v>1969</v>
      </c>
      <c r="D6" s="1306"/>
      <c r="E6" s="1307" t="s">
        <v>1970</v>
      </c>
      <c r="F6" s="1307"/>
      <c r="G6" s="1307"/>
      <c r="H6" s="1307"/>
      <c r="I6" s="1307"/>
      <c r="J6" s="1307"/>
      <c r="K6" s="808"/>
    </row>
    <row r="7" spans="1:11">
      <c r="A7" s="1305"/>
      <c r="B7" s="1305"/>
      <c r="C7" s="1306"/>
      <c r="D7" s="1306"/>
      <c r="E7" s="1308" t="s">
        <v>1971</v>
      </c>
      <c r="F7" s="1308"/>
      <c r="G7" s="1308" t="s">
        <v>1972</v>
      </c>
      <c r="H7" s="1308"/>
      <c r="I7" s="1309" t="s">
        <v>1973</v>
      </c>
      <c r="J7" s="1309"/>
      <c r="K7" s="808"/>
    </row>
    <row r="8" spans="1:11">
      <c r="A8" s="1305"/>
      <c r="B8" s="1305"/>
      <c r="C8" s="1306"/>
      <c r="D8" s="1306"/>
      <c r="E8" s="1308"/>
      <c r="F8" s="1308"/>
      <c r="G8" s="1308"/>
      <c r="H8" s="1308"/>
      <c r="I8" s="1309"/>
      <c r="J8" s="1309"/>
      <c r="K8" s="808"/>
    </row>
    <row r="9" spans="1:11">
      <c r="A9" s="1305"/>
      <c r="B9" s="1305"/>
      <c r="C9" s="1306"/>
      <c r="D9" s="1306"/>
      <c r="E9" s="1308"/>
      <c r="F9" s="1308"/>
      <c r="G9" s="1308"/>
      <c r="H9" s="1308"/>
      <c r="I9" s="1309"/>
      <c r="J9" s="1309"/>
      <c r="K9" s="736"/>
    </row>
    <row r="10" spans="1:11">
      <c r="A10" s="1305"/>
      <c r="B10" s="1305"/>
      <c r="C10" s="1306"/>
      <c r="D10" s="1306"/>
      <c r="E10" s="1308"/>
      <c r="F10" s="1308"/>
      <c r="G10" s="1308"/>
      <c r="H10" s="1308"/>
      <c r="I10" s="1309"/>
      <c r="J10" s="1309"/>
      <c r="K10" s="737"/>
    </row>
    <row r="11" spans="1:11">
      <c r="A11" s="1303" t="s">
        <v>1974</v>
      </c>
      <c r="B11" s="1303"/>
      <c r="C11" s="833"/>
      <c r="D11" s="834">
        <f>F11+H11+J11</f>
        <v>204016</v>
      </c>
      <c r="E11" s="834"/>
      <c r="F11" s="834">
        <f>SUM(F12:F34)</f>
        <v>48307</v>
      </c>
      <c r="G11" s="834"/>
      <c r="H11" s="834">
        <f>SUM(H12:H34)</f>
        <v>8800</v>
      </c>
      <c r="I11" s="834"/>
      <c r="J11" s="834">
        <f>SUM(J12:J34)</f>
        <v>146909</v>
      </c>
      <c r="K11" s="737"/>
    </row>
    <row r="12" spans="1:11">
      <c r="A12" s="1302" t="s">
        <v>1975</v>
      </c>
      <c r="B12" s="1302"/>
      <c r="C12" s="833"/>
      <c r="D12" s="834">
        <f t="shared" ref="D12:D34" si="0">F12+H12+J12</f>
        <v>89368</v>
      </c>
      <c r="E12" s="835"/>
      <c r="F12" s="834">
        <f>'[2]填表-總表'!F6</f>
        <v>6618</v>
      </c>
      <c r="G12" s="835"/>
      <c r="H12" s="834">
        <f>'[2]填表-總表'!F7</f>
        <v>0</v>
      </c>
      <c r="I12" s="835"/>
      <c r="J12" s="834">
        <f>'[2]填表-總表'!F8+'[2]填表-總表'!F13+'[2]填表-總表'!F20</f>
        <v>82750</v>
      </c>
      <c r="K12" s="737"/>
    </row>
    <row r="13" spans="1:11">
      <c r="A13" s="1302" t="s">
        <v>1976</v>
      </c>
      <c r="B13" s="1302"/>
      <c r="C13" s="833"/>
      <c r="D13" s="834">
        <f t="shared" si="0"/>
        <v>25822</v>
      </c>
      <c r="E13" s="836"/>
      <c r="F13" s="834">
        <f>'[2]填表-總表'!G6</f>
        <v>5050</v>
      </c>
      <c r="G13" s="836"/>
      <c r="H13" s="834">
        <f>'[2]填表-總表'!G7</f>
        <v>170</v>
      </c>
      <c r="I13" s="836"/>
      <c r="J13" s="834">
        <f>'[2]填表-總表'!G8+'[2]填表-總表'!G13+'[2]填表-總表'!G20</f>
        <v>20602</v>
      </c>
      <c r="K13" s="737"/>
    </row>
    <row r="14" spans="1:11">
      <c r="A14" s="1302" t="s">
        <v>1977</v>
      </c>
      <c r="B14" s="1302"/>
      <c r="C14" s="833"/>
      <c r="D14" s="834">
        <f t="shared" si="0"/>
        <v>3536</v>
      </c>
      <c r="E14" s="836"/>
      <c r="F14" s="834">
        <f>'[2]填表-總表'!H6</f>
        <v>3536</v>
      </c>
      <c r="G14" s="836"/>
      <c r="H14" s="834">
        <f>'[2]填表-總表'!H7</f>
        <v>0</v>
      </c>
      <c r="I14" s="836"/>
      <c r="J14" s="834">
        <f>'[2]填表-總表'!H8+'[2]填表-總表'!H13+'[2]填表-總表'!H20</f>
        <v>0</v>
      </c>
      <c r="K14" s="737"/>
    </row>
    <row r="15" spans="1:11">
      <c r="A15" s="1302" t="s">
        <v>1978</v>
      </c>
      <c r="B15" s="1302"/>
      <c r="C15" s="833"/>
      <c r="D15" s="834">
        <f t="shared" si="0"/>
        <v>6580</v>
      </c>
      <c r="E15" s="836"/>
      <c r="F15" s="834">
        <f>'[2]填表-總表'!I6</f>
        <v>3001</v>
      </c>
      <c r="G15" s="836"/>
      <c r="H15" s="834">
        <f>'[2]填表-總表'!I7</f>
        <v>0</v>
      </c>
      <c r="I15" s="836"/>
      <c r="J15" s="834">
        <f>'[2]填表-總表'!I8+'[2]填表-總表'!I13+'[2]填表-總表'!I20</f>
        <v>3579</v>
      </c>
      <c r="K15" s="737"/>
    </row>
    <row r="16" spans="1:11">
      <c r="A16" s="1302" t="s">
        <v>1979</v>
      </c>
      <c r="B16" s="1302"/>
      <c r="C16" s="833"/>
      <c r="D16" s="834">
        <f t="shared" si="0"/>
        <v>4174</v>
      </c>
      <c r="E16" s="836"/>
      <c r="F16" s="834">
        <f>'[2]填表-總表'!J6</f>
        <v>3870</v>
      </c>
      <c r="G16" s="836"/>
      <c r="H16" s="834">
        <f>'[2]填表-總表'!J7</f>
        <v>237</v>
      </c>
      <c r="I16" s="836"/>
      <c r="J16" s="834">
        <f>'[2]填表-總表'!J8+'[2]填表-總表'!J13+'[2]填表-總表'!J20</f>
        <v>67</v>
      </c>
      <c r="K16" s="737"/>
    </row>
    <row r="17" spans="1:11">
      <c r="A17" s="1302" t="s">
        <v>1980</v>
      </c>
      <c r="B17" s="1302"/>
      <c r="C17" s="833"/>
      <c r="D17" s="834">
        <f t="shared" si="0"/>
        <v>31620</v>
      </c>
      <c r="E17" s="836"/>
      <c r="F17" s="834">
        <f>'[2]填表-總表'!K6</f>
        <v>4492</v>
      </c>
      <c r="G17" s="836"/>
      <c r="H17" s="834">
        <f>'[2]填表-總表'!K7</f>
        <v>0</v>
      </c>
      <c r="I17" s="836"/>
      <c r="J17" s="834">
        <f>'[2]填表-總表'!K8+'[2]填表-總表'!K13+'[2]填表-總表'!K20</f>
        <v>27128</v>
      </c>
      <c r="K17" s="737"/>
    </row>
    <row r="18" spans="1:11">
      <c r="A18" s="1302" t="s">
        <v>1981</v>
      </c>
      <c r="B18" s="1302"/>
      <c r="C18" s="833"/>
      <c r="D18" s="834">
        <f t="shared" si="0"/>
        <v>14404</v>
      </c>
      <c r="E18" s="836"/>
      <c r="F18" s="834">
        <f>'[2]填表-總表'!L6</f>
        <v>7892</v>
      </c>
      <c r="G18" s="836"/>
      <c r="H18" s="834">
        <f>'[2]填表-總表'!L7</f>
        <v>1549</v>
      </c>
      <c r="I18" s="836"/>
      <c r="J18" s="834">
        <f>'[2]填表-總表'!L8+'[2]填表-總表'!L13+'[2]填表-總表'!L20</f>
        <v>4963</v>
      </c>
    </row>
    <row r="19" spans="1:11">
      <c r="A19" s="1302" t="s">
        <v>1982</v>
      </c>
      <c r="B19" s="1302"/>
      <c r="C19" s="833"/>
      <c r="D19" s="834">
        <f t="shared" si="0"/>
        <v>0</v>
      </c>
      <c r="E19" s="836"/>
      <c r="F19" s="834">
        <f>'[2]填表-總表'!M6</f>
        <v>0</v>
      </c>
      <c r="G19" s="836"/>
      <c r="H19" s="834">
        <f>'[2]填表-總表'!M7</f>
        <v>0</v>
      </c>
      <c r="I19" s="836"/>
      <c r="J19" s="834">
        <f>'[2]填表-總表'!M8+'[2]填表-總表'!M13+'[2]填表-總表'!M20</f>
        <v>0</v>
      </c>
    </row>
    <row r="20" spans="1:11">
      <c r="A20" s="1302" t="s">
        <v>1983</v>
      </c>
      <c r="B20" s="1302"/>
      <c r="C20" s="833"/>
      <c r="D20" s="834">
        <f t="shared" si="0"/>
        <v>11098</v>
      </c>
      <c r="E20" s="836"/>
      <c r="F20" s="834">
        <f>'[2]填表-總表'!N6</f>
        <v>3979</v>
      </c>
      <c r="G20" s="836"/>
      <c r="H20" s="834">
        <f>'[2]填表-總表'!N7</f>
        <v>0</v>
      </c>
      <c r="I20" s="836"/>
      <c r="J20" s="834">
        <f>'[2]填表-總表'!N8+'[2]填表-總表'!N13+'[2]填表-總表'!N20</f>
        <v>7119</v>
      </c>
    </row>
    <row r="21" spans="1:11">
      <c r="A21" s="1302" t="s">
        <v>1984</v>
      </c>
      <c r="B21" s="1302"/>
      <c r="C21" s="833"/>
      <c r="D21" s="834">
        <f t="shared" si="0"/>
        <v>420</v>
      </c>
      <c r="E21" s="836"/>
      <c r="F21" s="834">
        <f>'[2]填表-總表'!O6</f>
        <v>420</v>
      </c>
      <c r="G21" s="836"/>
      <c r="H21" s="834">
        <f>'[2]填表-總表'!O7</f>
        <v>0</v>
      </c>
      <c r="I21" s="836"/>
      <c r="J21" s="834">
        <f>'[2]填表-總表'!O8+'[2]填表-總表'!O13+'[2]填表-總表'!O20</f>
        <v>0</v>
      </c>
    </row>
    <row r="22" spans="1:11">
      <c r="A22" s="1300" t="s">
        <v>1985</v>
      </c>
      <c r="B22" s="1300"/>
      <c r="C22" s="833"/>
      <c r="D22" s="834">
        <f t="shared" si="0"/>
        <v>16222</v>
      </c>
      <c r="E22" s="836"/>
      <c r="F22" s="834">
        <f>'[2]填表-總表'!P6+'[2]填表-總表'!Q6+'[2]填表-總表'!R6+'[2]填表-總表'!S6</f>
        <v>9070</v>
      </c>
      <c r="G22" s="836"/>
      <c r="H22" s="834">
        <f>'[2]填表-總表'!P7+'[2]填表-總表'!Q7+'[2]填表-總表'!R7+'[2]填表-總表'!S7</f>
        <v>6451</v>
      </c>
      <c r="I22" s="836"/>
      <c r="J22" s="834">
        <f>'[2]填表-總表'!P8+'[2]填表-總表'!Q8+'[2]填表-總表'!R8+'[2]填表-總表'!S8+'[2]填表-總表'!P13+'[2]填表-總表'!Q13+'[2]填表-總表'!R13+'[2]填表-總表'!S13+'[2]填表-總表'!P20+'[2]填表-總表'!Q20+'[2]填表-總表'!R20+'[2]填表-總表'!S20</f>
        <v>701</v>
      </c>
    </row>
    <row r="23" spans="1:11">
      <c r="A23" s="1300" t="s">
        <v>1986</v>
      </c>
      <c r="B23" s="1300"/>
      <c r="C23" s="833"/>
      <c r="D23" s="834">
        <f t="shared" si="0"/>
        <v>0</v>
      </c>
      <c r="E23" s="836"/>
      <c r="F23" s="834">
        <f>'[2]填表-總表'!T6</f>
        <v>0</v>
      </c>
      <c r="G23" s="836"/>
      <c r="H23" s="834">
        <f>'[2]填表-總表'!T7</f>
        <v>0</v>
      </c>
      <c r="I23" s="836"/>
      <c r="J23" s="834">
        <f>'[2]填表-總表'!T8+'[2]填表-總表'!T13+'[2]填表-總表'!T20</f>
        <v>0</v>
      </c>
    </row>
    <row r="24" spans="1:11">
      <c r="A24" s="1300" t="s">
        <v>1987</v>
      </c>
      <c r="B24" s="1300"/>
      <c r="C24" s="833"/>
      <c r="D24" s="834">
        <f t="shared" si="0"/>
        <v>0</v>
      </c>
      <c r="E24" s="836"/>
      <c r="F24" s="834">
        <f>'[2]填表-總表'!U6</f>
        <v>0</v>
      </c>
      <c r="G24" s="836"/>
      <c r="H24" s="834">
        <f>'[2]填表-總表'!U7</f>
        <v>0</v>
      </c>
      <c r="I24" s="836"/>
      <c r="J24" s="834">
        <f>'[2]填表-總表'!U8+'[2]填表-總表'!U13+'[2]填表-總表'!U20</f>
        <v>0</v>
      </c>
    </row>
    <row r="25" spans="1:11">
      <c r="A25" s="1300" t="s">
        <v>1988</v>
      </c>
      <c r="B25" s="1300"/>
      <c r="C25" s="833"/>
      <c r="D25" s="834">
        <f t="shared" si="0"/>
        <v>0</v>
      </c>
      <c r="E25" s="836"/>
      <c r="F25" s="834">
        <f>'[2]填表-總表'!V6</f>
        <v>0</v>
      </c>
      <c r="G25" s="836"/>
      <c r="H25" s="836">
        <f>'[2]填表-總表'!V7</f>
        <v>0</v>
      </c>
      <c r="I25" s="836"/>
      <c r="J25" s="836">
        <f>'[2]填表-總表'!V8+'[2]填表-總表'!V13+'[2]填表-總表'!V20</f>
        <v>0</v>
      </c>
    </row>
    <row r="26" spans="1:11">
      <c r="A26" s="1300" t="s">
        <v>1989</v>
      </c>
      <c r="B26" s="1300"/>
      <c r="C26" s="833"/>
      <c r="D26" s="834">
        <f t="shared" si="0"/>
        <v>0</v>
      </c>
      <c r="E26" s="836"/>
      <c r="F26" s="834">
        <f>'[2]填表-總表'!W6</f>
        <v>0</v>
      </c>
      <c r="G26" s="836"/>
      <c r="H26" s="836">
        <f>'[2]填表-總表'!W7</f>
        <v>0</v>
      </c>
      <c r="I26" s="836"/>
      <c r="J26" s="836">
        <f>'[2]填表-總表'!W8+'[2]填表-總表'!W13+'[2]填表-總表'!W20</f>
        <v>0</v>
      </c>
    </row>
    <row r="27" spans="1:11">
      <c r="A27" s="1300" t="s">
        <v>1990</v>
      </c>
      <c r="B27" s="1300"/>
      <c r="C27" s="833"/>
      <c r="D27" s="834">
        <f t="shared" si="0"/>
        <v>265</v>
      </c>
      <c r="E27" s="836"/>
      <c r="F27" s="834">
        <f>'[2]填表-總表'!X6</f>
        <v>265</v>
      </c>
      <c r="G27" s="836"/>
      <c r="H27" s="836">
        <f>'[2]填表-總表'!X7</f>
        <v>0</v>
      </c>
      <c r="I27" s="836"/>
      <c r="J27" s="836">
        <f>'[2]填表-總表'!X8+'[2]填表-總表'!X13+'[2]填表-總表'!X20</f>
        <v>0</v>
      </c>
    </row>
    <row r="28" spans="1:11">
      <c r="A28" s="1300" t="s">
        <v>1991</v>
      </c>
      <c r="B28" s="1300"/>
      <c r="C28" s="833"/>
      <c r="D28" s="834">
        <f t="shared" si="0"/>
        <v>12</v>
      </c>
      <c r="E28" s="837"/>
      <c r="F28" s="834">
        <f>'[2]填表-總表'!Y6</f>
        <v>12</v>
      </c>
      <c r="G28" s="837"/>
      <c r="H28" s="837">
        <f>'[2]填表-總表'!Y7</f>
        <v>0</v>
      </c>
      <c r="I28" s="837"/>
      <c r="J28" s="837">
        <f>'[2]填表-總表'!Y8+'[2]填表-總表'!Y13+'[2]填表-總表'!Y20</f>
        <v>0</v>
      </c>
    </row>
    <row r="29" spans="1:11">
      <c r="A29" s="1300" t="s">
        <v>1992</v>
      </c>
      <c r="B29" s="1300"/>
      <c r="C29" s="833"/>
      <c r="D29" s="834">
        <f t="shared" si="0"/>
        <v>0</v>
      </c>
      <c r="E29" s="837"/>
      <c r="F29" s="834">
        <f>'[2]填表-總表'!Z6</f>
        <v>0</v>
      </c>
      <c r="G29" s="837"/>
      <c r="H29" s="837">
        <f>'[2]填表-總表'!Z7</f>
        <v>0</v>
      </c>
      <c r="I29" s="837"/>
      <c r="J29" s="837">
        <f>'[2]填表-總表'!Z8+'[2]填表-總表'!Z13+'[2]填表-總表'!Z20</f>
        <v>0</v>
      </c>
    </row>
    <row r="30" spans="1:11">
      <c r="A30" s="1300" t="s">
        <v>1993</v>
      </c>
      <c r="B30" s="1300"/>
      <c r="C30" s="833"/>
      <c r="D30" s="838">
        <f t="shared" si="0"/>
        <v>0</v>
      </c>
      <c r="E30" s="837"/>
      <c r="F30" s="838">
        <f>'[2]填表-總表'!AA6</f>
        <v>0</v>
      </c>
      <c r="G30" s="837"/>
      <c r="H30" s="837">
        <f>'[2]填表-總表'!AA7</f>
        <v>0</v>
      </c>
      <c r="I30" s="837"/>
      <c r="J30" s="837">
        <f>'[2]填表-總表'!AA8+'[2]填表-總表'!AA13+'[2]填表-總表'!AA20</f>
        <v>0</v>
      </c>
    </row>
    <row r="31" spans="1:11">
      <c r="A31" s="1300" t="s">
        <v>1994</v>
      </c>
      <c r="B31" s="1300"/>
      <c r="C31" s="833"/>
      <c r="D31" s="838">
        <f t="shared" si="0"/>
        <v>393</v>
      </c>
      <c r="E31" s="837"/>
      <c r="F31" s="838">
        <f>'[2]填表-總表'!AB6</f>
        <v>0</v>
      </c>
      <c r="G31" s="837"/>
      <c r="H31" s="837">
        <f>'[2]填表-總表'!AB7</f>
        <v>393</v>
      </c>
      <c r="I31" s="837"/>
      <c r="J31" s="837">
        <f>'[2]填表-總表'!AB8+'[2]填表-總表'!AB13+'[2]填表-總表'!AB20</f>
        <v>0</v>
      </c>
    </row>
    <row r="32" spans="1:11">
      <c r="A32" s="1300" t="s">
        <v>1995</v>
      </c>
      <c r="B32" s="1300"/>
      <c r="C32" s="833"/>
      <c r="D32" s="834">
        <f t="shared" si="0"/>
        <v>102</v>
      </c>
      <c r="E32" s="837"/>
      <c r="F32" s="834">
        <f>'[2]填表-總表'!AC6</f>
        <v>102</v>
      </c>
      <c r="G32" s="837"/>
      <c r="H32" s="837">
        <f>'[2]填表-總表'!AC7</f>
        <v>0</v>
      </c>
      <c r="I32" s="837"/>
      <c r="J32" s="837">
        <f>'[2]填表-總表'!AC8+'[2]填表-總表'!AC13+'[2]填表-總表'!AC20</f>
        <v>0</v>
      </c>
    </row>
    <row r="33" spans="1:10">
      <c r="A33" s="1300" t="s">
        <v>1996</v>
      </c>
      <c r="B33" s="1300"/>
      <c r="C33" s="833"/>
      <c r="D33" s="834">
        <f t="shared" si="0"/>
        <v>0</v>
      </c>
      <c r="E33" s="837"/>
      <c r="F33" s="834">
        <f>'[2]填表-總表'!AD6</f>
        <v>0</v>
      </c>
      <c r="G33" s="837"/>
      <c r="H33" s="837">
        <f>'[2]填表-總表'!AD7</f>
        <v>0</v>
      </c>
      <c r="I33" s="837"/>
      <c r="J33" s="837">
        <f>'[2]填表-總表'!AD8+'[2]填表-總表'!AD13+'[2]填表-總表'!AD20</f>
        <v>0</v>
      </c>
    </row>
    <row r="34" spans="1:10">
      <c r="A34" s="1301" t="s">
        <v>1997</v>
      </c>
      <c r="B34" s="1301"/>
      <c r="C34" s="839"/>
      <c r="D34" s="840">
        <f t="shared" si="0"/>
        <v>0</v>
      </c>
      <c r="E34" s="841"/>
      <c r="F34" s="840">
        <f>'[2]填表-總表'!AE6</f>
        <v>0</v>
      </c>
      <c r="G34" s="841"/>
      <c r="H34" s="841">
        <f>'[2]填表-總表'!AE7</f>
        <v>0</v>
      </c>
      <c r="I34" s="841"/>
      <c r="J34" s="841">
        <f>'[2]填表-總表'!AE8+'[2]填表-總表'!AE13+'[2]填表-總表'!AE20</f>
        <v>0</v>
      </c>
    </row>
    <row r="35" spans="1:10">
      <c r="A35" s="842" t="s">
        <v>1954</v>
      </c>
      <c r="B35" s="843" t="s">
        <v>1831</v>
      </c>
      <c r="C35" s="844"/>
      <c r="D35" s="845" t="s">
        <v>1347</v>
      </c>
      <c r="E35" s="844"/>
      <c r="F35" s="844"/>
      <c r="G35" s="844" t="s">
        <v>1348</v>
      </c>
      <c r="H35" s="828"/>
      <c r="I35" s="844" t="s">
        <v>1998</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1999</v>
      </c>
    </row>
    <row r="38" spans="1:10">
      <c r="A38" s="846" t="s">
        <v>2000</v>
      </c>
      <c r="B38" s="847"/>
      <c r="C38" s="828"/>
      <c r="D38" s="828"/>
      <c r="E38" s="828"/>
      <c r="F38" s="828"/>
      <c r="G38" s="828"/>
      <c r="H38" s="828"/>
      <c r="I38" s="828"/>
      <c r="J38" s="828"/>
    </row>
    <row r="39" spans="1:10">
      <c r="A39" s="846" t="s">
        <v>2001</v>
      </c>
      <c r="B39" s="847"/>
      <c r="C39" s="828"/>
      <c r="D39" s="828"/>
      <c r="E39" s="828"/>
      <c r="F39" s="828"/>
      <c r="G39" s="828"/>
      <c r="H39" s="828"/>
      <c r="I39" s="828"/>
      <c r="J39" s="828"/>
    </row>
    <row r="40" spans="1:10">
      <c r="A40" s="846" t="s">
        <v>2002</v>
      </c>
      <c r="B40" s="847"/>
      <c r="C40" s="828"/>
      <c r="D40" s="828"/>
      <c r="E40" s="828"/>
      <c r="F40" s="828"/>
      <c r="G40" s="828"/>
      <c r="H40" s="828"/>
      <c r="I40" s="828"/>
      <c r="J40" s="828"/>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pageSetup paperSize="9" orientation="portrait" horizontalDpi="0"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 sqref="K1:K1048576"/>
    </sheetView>
  </sheetViews>
  <sheetFormatPr defaultRowHeight="17"/>
  <cols>
    <col min="2" max="2" width="10.54296875" customWidth="1"/>
    <col min="4" max="4" width="13.54296875" bestFit="1" customWidth="1"/>
    <col min="6" max="6" width="10" bestFit="1" customWidth="1"/>
    <col min="8" max="8" width="8.90625" bestFit="1" customWidth="1"/>
    <col min="10" max="10" width="25.453125" bestFit="1" customWidth="1"/>
  </cols>
  <sheetData>
    <row r="1" spans="1:11">
      <c r="A1" s="1310" t="s">
        <v>1799</v>
      </c>
      <c r="B1" s="1310"/>
      <c r="C1" s="828"/>
      <c r="D1" s="828"/>
      <c r="E1" s="828"/>
      <c r="F1" s="828"/>
      <c r="G1" s="829" t="s">
        <v>1078</v>
      </c>
      <c r="H1" s="1310" t="s">
        <v>1961</v>
      </c>
      <c r="I1" s="1310"/>
      <c r="J1" s="1310"/>
      <c r="K1" s="738" t="s">
        <v>1337</v>
      </c>
    </row>
    <row r="2" spans="1:11">
      <c r="A2" s="1310" t="s">
        <v>1962</v>
      </c>
      <c r="B2" s="1310"/>
      <c r="C2" s="830" t="s">
        <v>1963</v>
      </c>
      <c r="D2" s="831"/>
      <c r="E2" s="828"/>
      <c r="F2" s="828"/>
      <c r="G2" s="829" t="s">
        <v>1964</v>
      </c>
      <c r="H2" s="1310" t="s">
        <v>1965</v>
      </c>
      <c r="I2" s="1310"/>
      <c r="J2" s="1310"/>
      <c r="K2" s="737"/>
    </row>
    <row r="3" spans="1:11" ht="25">
      <c r="A3" s="1311" t="s">
        <v>1966</v>
      </c>
      <c r="B3" s="1311"/>
      <c r="C3" s="1311"/>
      <c r="D3" s="1311"/>
      <c r="E3" s="1311"/>
      <c r="F3" s="1311"/>
      <c r="G3" s="1311"/>
      <c r="H3" s="1311"/>
      <c r="I3" s="1311"/>
      <c r="J3" s="1311"/>
      <c r="K3" s="737"/>
    </row>
    <row r="4" spans="1:11">
      <c r="A4" s="1312"/>
      <c r="B4" s="1312"/>
      <c r="C4" s="1312"/>
      <c r="D4" s="1312"/>
      <c r="E4" s="1312"/>
      <c r="F4" s="1312"/>
      <c r="G4" s="828"/>
      <c r="H4" s="828"/>
      <c r="I4" s="828"/>
      <c r="J4" s="828"/>
      <c r="K4" s="737"/>
    </row>
    <row r="5" spans="1:11">
      <c r="A5" s="1304" t="s">
        <v>2120</v>
      </c>
      <c r="B5" s="1304"/>
      <c r="C5" s="1304"/>
      <c r="D5" s="1304"/>
      <c r="E5" s="1304"/>
      <c r="F5" s="1304"/>
      <c r="G5" s="1304"/>
      <c r="H5" s="1304"/>
      <c r="I5" s="1304"/>
      <c r="J5" s="1304"/>
      <c r="K5" s="808"/>
    </row>
    <row r="6" spans="1:11">
      <c r="A6" s="1305" t="s">
        <v>1968</v>
      </c>
      <c r="B6" s="1305"/>
      <c r="C6" s="1306" t="s">
        <v>1969</v>
      </c>
      <c r="D6" s="1306"/>
      <c r="E6" s="1307" t="s">
        <v>1970</v>
      </c>
      <c r="F6" s="1307"/>
      <c r="G6" s="1307"/>
      <c r="H6" s="1307"/>
      <c r="I6" s="1307"/>
      <c r="J6" s="1307"/>
      <c r="K6" s="808"/>
    </row>
    <row r="7" spans="1:11">
      <c r="A7" s="1305"/>
      <c r="B7" s="1305"/>
      <c r="C7" s="1306"/>
      <c r="D7" s="1306"/>
      <c r="E7" s="1308" t="s">
        <v>1971</v>
      </c>
      <c r="F7" s="1308"/>
      <c r="G7" s="1308" t="s">
        <v>1972</v>
      </c>
      <c r="H7" s="1308"/>
      <c r="I7" s="1309" t="s">
        <v>1973</v>
      </c>
      <c r="J7" s="1309"/>
      <c r="K7" s="808"/>
    </row>
    <row r="8" spans="1:11">
      <c r="A8" s="1305"/>
      <c r="B8" s="1305"/>
      <c r="C8" s="1306"/>
      <c r="D8" s="1306"/>
      <c r="E8" s="1308"/>
      <c r="F8" s="1308"/>
      <c r="G8" s="1308"/>
      <c r="H8" s="1308"/>
      <c r="I8" s="1309"/>
      <c r="J8" s="1309"/>
      <c r="K8" s="808"/>
    </row>
    <row r="9" spans="1:11">
      <c r="A9" s="1305"/>
      <c r="B9" s="1305"/>
      <c r="C9" s="1306"/>
      <c r="D9" s="1306"/>
      <c r="E9" s="1308"/>
      <c r="F9" s="1308"/>
      <c r="G9" s="1308"/>
      <c r="H9" s="1308"/>
      <c r="I9" s="1309"/>
      <c r="J9" s="1309"/>
      <c r="K9" s="736"/>
    </row>
    <row r="10" spans="1:11">
      <c r="A10" s="1305"/>
      <c r="B10" s="1305"/>
      <c r="C10" s="1306"/>
      <c r="D10" s="1306"/>
      <c r="E10" s="1308"/>
      <c r="F10" s="1308"/>
      <c r="G10" s="1308"/>
      <c r="H10" s="1308"/>
      <c r="I10" s="1309"/>
      <c r="J10" s="1309"/>
      <c r="K10" s="737"/>
    </row>
    <row r="11" spans="1:11">
      <c r="A11" s="1303" t="s">
        <v>1974</v>
      </c>
      <c r="B11" s="1303"/>
      <c r="C11" s="833"/>
      <c r="D11" s="834">
        <v>181014</v>
      </c>
      <c r="E11" s="834"/>
      <c r="F11" s="834">
        <v>51459</v>
      </c>
      <c r="G11" s="834"/>
      <c r="H11" s="834">
        <v>7743</v>
      </c>
      <c r="I11" s="834"/>
      <c r="J11" s="834">
        <v>121812</v>
      </c>
      <c r="K11" s="737"/>
    </row>
    <row r="12" spans="1:11">
      <c r="A12" s="1302" t="s">
        <v>1975</v>
      </c>
      <c r="B12" s="1302"/>
      <c r="C12" s="833"/>
      <c r="D12" s="834">
        <v>68937</v>
      </c>
      <c r="E12" s="835"/>
      <c r="F12" s="834">
        <v>6164</v>
      </c>
      <c r="G12" s="835"/>
      <c r="H12" s="834">
        <f>'[2]填表-總表'!F7</f>
        <v>0</v>
      </c>
      <c r="I12" s="835"/>
      <c r="J12" s="834">
        <v>62773</v>
      </c>
      <c r="K12" s="737"/>
    </row>
    <row r="13" spans="1:11">
      <c r="A13" s="1302" t="s">
        <v>1976</v>
      </c>
      <c r="B13" s="1302"/>
      <c r="C13" s="833"/>
      <c r="D13" s="834">
        <v>4037</v>
      </c>
      <c r="E13" s="836"/>
      <c r="F13" s="834">
        <v>3727</v>
      </c>
      <c r="G13" s="836"/>
      <c r="H13" s="834">
        <v>310</v>
      </c>
      <c r="I13" s="836"/>
      <c r="J13" s="1313" t="s">
        <v>2121</v>
      </c>
      <c r="K13" s="737"/>
    </row>
    <row r="14" spans="1:11">
      <c r="A14" s="1302" t="s">
        <v>1977</v>
      </c>
      <c r="B14" s="1302"/>
      <c r="C14" s="833"/>
      <c r="D14" s="834">
        <v>4167</v>
      </c>
      <c r="E14" s="836"/>
      <c r="F14" s="834">
        <v>3725</v>
      </c>
      <c r="G14" s="836"/>
      <c r="H14" s="834">
        <f>'[2]填表-總表'!H7</f>
        <v>0</v>
      </c>
      <c r="I14" s="836"/>
      <c r="J14" s="834">
        <v>442</v>
      </c>
      <c r="K14" s="737"/>
    </row>
    <row r="15" spans="1:11">
      <c r="A15" s="1302" t="s">
        <v>1978</v>
      </c>
      <c r="B15" s="1302"/>
      <c r="C15" s="833"/>
      <c r="D15" s="834">
        <v>3342</v>
      </c>
      <c r="E15" s="836"/>
      <c r="F15" s="834">
        <v>3088</v>
      </c>
      <c r="G15" s="836"/>
      <c r="H15" s="834">
        <f>'[2]填表-總表'!I7</f>
        <v>0</v>
      </c>
      <c r="I15" s="836"/>
      <c r="J15" s="834">
        <v>254</v>
      </c>
      <c r="K15" s="737"/>
    </row>
    <row r="16" spans="1:11">
      <c r="A16" s="1302" t="s">
        <v>1979</v>
      </c>
      <c r="B16" s="1302"/>
      <c r="C16" s="833"/>
      <c r="D16" s="834">
        <v>3850</v>
      </c>
      <c r="E16" s="836"/>
      <c r="F16" s="834">
        <v>3327</v>
      </c>
      <c r="G16" s="836"/>
      <c r="H16" s="834">
        <v>203</v>
      </c>
      <c r="I16" s="836"/>
      <c r="J16" s="834">
        <v>320</v>
      </c>
      <c r="K16" s="737"/>
    </row>
    <row r="17" spans="1:11">
      <c r="A17" s="1302" t="s">
        <v>1980</v>
      </c>
      <c r="B17" s="1302"/>
      <c r="C17" s="833"/>
      <c r="D17" s="834">
        <v>26351</v>
      </c>
      <c r="E17" s="836"/>
      <c r="F17" s="834">
        <v>4160</v>
      </c>
      <c r="G17" s="836"/>
      <c r="H17" s="834">
        <f>'[2]填表-總表'!K7</f>
        <v>0</v>
      </c>
      <c r="I17" s="836"/>
      <c r="J17" s="834">
        <v>22191</v>
      </c>
      <c r="K17" s="737"/>
    </row>
    <row r="18" spans="1:11">
      <c r="A18" s="1302" t="s">
        <v>1981</v>
      </c>
      <c r="B18" s="1302"/>
      <c r="C18" s="833"/>
      <c r="D18" s="834">
        <v>36799</v>
      </c>
      <c r="E18" s="836"/>
      <c r="F18" s="834">
        <v>9010</v>
      </c>
      <c r="G18" s="836"/>
      <c r="H18" s="834">
        <v>712</v>
      </c>
      <c r="I18" s="836"/>
      <c r="J18" s="834">
        <v>27077</v>
      </c>
      <c r="K18" s="832"/>
    </row>
    <row r="19" spans="1:11">
      <c r="A19" s="1302" t="s">
        <v>1982</v>
      </c>
      <c r="B19" s="1302"/>
      <c r="C19" s="833"/>
      <c r="D19" s="834">
        <f t="shared" ref="D12:D34" si="0">F19+H19+J19</f>
        <v>0</v>
      </c>
      <c r="E19" s="836"/>
      <c r="F19" s="834">
        <f>'[2]填表-總表'!M6</f>
        <v>0</v>
      </c>
      <c r="G19" s="836"/>
      <c r="H19" s="834">
        <f>'[2]填表-總表'!M7</f>
        <v>0</v>
      </c>
      <c r="I19" s="836"/>
      <c r="J19" s="834">
        <f>'[2]填表-總表'!M8+'[2]填表-總表'!M13+'[2]填表-總表'!M20</f>
        <v>0</v>
      </c>
      <c r="K19" s="832"/>
    </row>
    <row r="20" spans="1:11">
      <c r="A20" s="1302" t="s">
        <v>1983</v>
      </c>
      <c r="B20" s="1302"/>
      <c r="C20" s="833"/>
      <c r="D20" s="834">
        <v>12507</v>
      </c>
      <c r="E20" s="836"/>
      <c r="F20" s="834">
        <v>4354</v>
      </c>
      <c r="G20" s="836"/>
      <c r="H20" s="834">
        <f>'[2]填表-總表'!N7</f>
        <v>0</v>
      </c>
      <c r="I20" s="836"/>
      <c r="J20" s="834">
        <v>8153</v>
      </c>
      <c r="K20" s="832"/>
    </row>
    <row r="21" spans="1:11">
      <c r="A21" s="1302" t="s">
        <v>1984</v>
      </c>
      <c r="B21" s="1302"/>
      <c r="C21" s="833"/>
      <c r="D21" s="834">
        <v>405</v>
      </c>
      <c r="E21" s="836"/>
      <c r="F21" s="834">
        <v>405</v>
      </c>
      <c r="G21" s="836"/>
      <c r="H21" s="834">
        <f>'[2]填表-總表'!O7</f>
        <v>0</v>
      </c>
      <c r="I21" s="836"/>
      <c r="J21" s="834">
        <f>'[2]填表-總表'!O8+'[2]填表-總表'!O13+'[2]填表-總表'!O20</f>
        <v>0</v>
      </c>
      <c r="K21" s="832"/>
    </row>
    <row r="22" spans="1:11">
      <c r="A22" s="1300" t="s">
        <v>1985</v>
      </c>
      <c r="B22" s="1300"/>
      <c r="C22" s="833"/>
      <c r="D22" s="834">
        <v>18776</v>
      </c>
      <c r="E22" s="836"/>
      <c r="F22" s="834">
        <v>12400</v>
      </c>
      <c r="G22" s="836"/>
      <c r="H22" s="834">
        <v>6376</v>
      </c>
      <c r="I22" s="836"/>
      <c r="J22" s="1313" t="s">
        <v>2122</v>
      </c>
      <c r="K22" s="832"/>
    </row>
    <row r="23" spans="1:11">
      <c r="A23" s="1300" t="s">
        <v>1986</v>
      </c>
      <c r="B23" s="1300"/>
      <c r="C23" s="833"/>
      <c r="D23" s="834">
        <v>439</v>
      </c>
      <c r="E23" s="836"/>
      <c r="F23" s="834">
        <f>'[2]填表-總表'!T6</f>
        <v>0</v>
      </c>
      <c r="G23" s="836"/>
      <c r="H23" s="834">
        <f>'[2]填表-總表'!T7</f>
        <v>0</v>
      </c>
      <c r="I23" s="836"/>
      <c r="J23" s="834">
        <v>439</v>
      </c>
      <c r="K23" s="832"/>
    </row>
    <row r="24" spans="1:11">
      <c r="A24" s="1300" t="s">
        <v>1987</v>
      </c>
      <c r="B24" s="1300"/>
      <c r="C24" s="833"/>
      <c r="D24" s="834">
        <f t="shared" si="0"/>
        <v>0</v>
      </c>
      <c r="E24" s="836"/>
      <c r="F24" s="834">
        <f>'[2]填表-總表'!U6</f>
        <v>0</v>
      </c>
      <c r="G24" s="836"/>
      <c r="H24" s="834">
        <f>'[2]填表-總表'!U7</f>
        <v>0</v>
      </c>
      <c r="I24" s="836"/>
      <c r="J24" s="834">
        <f>'[2]填表-總表'!U8+'[2]填表-總表'!U13+'[2]填表-總表'!U20</f>
        <v>0</v>
      </c>
      <c r="K24" s="832"/>
    </row>
    <row r="25" spans="1:11">
      <c r="A25" s="1300" t="s">
        <v>1988</v>
      </c>
      <c r="B25" s="1300"/>
      <c r="C25" s="833"/>
      <c r="D25" s="834">
        <v>69</v>
      </c>
      <c r="E25" s="836"/>
      <c r="F25" s="834">
        <v>61</v>
      </c>
      <c r="G25" s="836"/>
      <c r="H25" s="836">
        <f>'[2]填表-總表'!V7</f>
        <v>0</v>
      </c>
      <c r="I25" s="836"/>
      <c r="J25" s="836">
        <v>8</v>
      </c>
      <c r="K25" s="832"/>
    </row>
    <row r="26" spans="1:11">
      <c r="A26" s="1300" t="s">
        <v>1989</v>
      </c>
      <c r="B26" s="1300"/>
      <c r="C26" s="833"/>
      <c r="D26" s="834">
        <v>105</v>
      </c>
      <c r="E26" s="836"/>
      <c r="F26" s="834">
        <f>'[2]填表-總表'!W6</f>
        <v>0</v>
      </c>
      <c r="G26" s="836"/>
      <c r="H26" s="836">
        <f>'[2]填表-總表'!W7</f>
        <v>0</v>
      </c>
      <c r="I26" s="836"/>
      <c r="J26" s="836">
        <v>105</v>
      </c>
      <c r="K26" s="832"/>
    </row>
    <row r="27" spans="1:11">
      <c r="A27" s="1300" t="s">
        <v>1990</v>
      </c>
      <c r="B27" s="1300"/>
      <c r="C27" s="833"/>
      <c r="D27" s="834">
        <v>623</v>
      </c>
      <c r="E27" s="836"/>
      <c r="F27" s="834">
        <v>573</v>
      </c>
      <c r="G27" s="836"/>
      <c r="H27" s="836">
        <f>'[2]填表-總表'!X7</f>
        <v>0</v>
      </c>
      <c r="I27" s="836"/>
      <c r="J27" s="836">
        <v>50</v>
      </c>
      <c r="K27" s="832"/>
    </row>
    <row r="28" spans="1:11">
      <c r="A28" s="1300" t="s">
        <v>1991</v>
      </c>
      <c r="B28" s="1300"/>
      <c r="C28" s="833"/>
      <c r="D28" s="834">
        <v>336</v>
      </c>
      <c r="E28" s="837"/>
      <c r="F28" s="834">
        <v>336</v>
      </c>
      <c r="G28" s="837"/>
      <c r="H28" s="837">
        <f>'[2]填表-總表'!Y7</f>
        <v>0</v>
      </c>
      <c r="I28" s="837"/>
      <c r="J28" s="836" t="s">
        <v>2121</v>
      </c>
      <c r="K28" s="832"/>
    </row>
    <row r="29" spans="1:11">
      <c r="A29" s="1300" t="s">
        <v>1992</v>
      </c>
      <c r="B29" s="1300"/>
      <c r="C29" s="833"/>
      <c r="D29" s="834">
        <f t="shared" si="0"/>
        <v>0</v>
      </c>
      <c r="E29" s="837"/>
      <c r="F29" s="834">
        <f>'[2]填表-總表'!Z6</f>
        <v>0</v>
      </c>
      <c r="G29" s="837"/>
      <c r="H29" s="837">
        <f>'[2]填表-總表'!Z7</f>
        <v>0</v>
      </c>
      <c r="I29" s="837"/>
      <c r="J29" s="837">
        <f>'[2]填表-總表'!Z8+'[2]填表-總表'!Z13+'[2]填表-總表'!Z20</f>
        <v>0</v>
      </c>
      <c r="K29" s="832"/>
    </row>
    <row r="30" spans="1:11">
      <c r="A30" s="1300" t="s">
        <v>1993</v>
      </c>
      <c r="B30" s="1300"/>
      <c r="C30" s="833"/>
      <c r="D30" s="838">
        <f t="shared" si="0"/>
        <v>0</v>
      </c>
      <c r="E30" s="837"/>
      <c r="F30" s="838">
        <f>'[2]填表-總表'!AA6</f>
        <v>0</v>
      </c>
      <c r="G30" s="837"/>
      <c r="H30" s="837">
        <f>'[2]填表-總表'!AA7</f>
        <v>0</v>
      </c>
      <c r="I30" s="837"/>
      <c r="J30" s="837">
        <f>'[2]填表-總表'!AA8+'[2]填表-總表'!AA13+'[2]填表-總表'!AA20</f>
        <v>0</v>
      </c>
      <c r="K30" s="832"/>
    </row>
    <row r="31" spans="1:11">
      <c r="A31" s="1300" t="s">
        <v>1994</v>
      </c>
      <c r="B31" s="1300"/>
      <c r="C31" s="833"/>
      <c r="D31" s="838">
        <v>142</v>
      </c>
      <c r="E31" s="837"/>
      <c r="F31" s="838">
        <f>'[2]填表-總表'!AB6</f>
        <v>0</v>
      </c>
      <c r="G31" s="837"/>
      <c r="H31" s="837">
        <v>142</v>
      </c>
      <c r="I31" s="837"/>
      <c r="J31" s="837">
        <f>'[2]填表-總表'!AB8+'[2]填表-總表'!AB13+'[2]填表-總表'!AB20</f>
        <v>0</v>
      </c>
      <c r="K31" s="832"/>
    </row>
    <row r="32" spans="1:11">
      <c r="A32" s="1300" t="s">
        <v>1995</v>
      </c>
      <c r="B32" s="1300"/>
      <c r="C32" s="833"/>
      <c r="D32" s="834">
        <v>129</v>
      </c>
      <c r="E32" s="837"/>
      <c r="F32" s="834">
        <v>129</v>
      </c>
      <c r="G32" s="837"/>
      <c r="H32" s="836" t="s">
        <v>1219</v>
      </c>
      <c r="I32" s="837"/>
      <c r="J32" s="837">
        <f>'[2]填表-總表'!AC8+'[2]填表-總表'!AC13+'[2]填表-總表'!AC20</f>
        <v>0</v>
      </c>
      <c r="K32" s="832"/>
    </row>
    <row r="33" spans="1:11">
      <c r="A33" s="1300" t="s">
        <v>1996</v>
      </c>
      <c r="B33" s="1300"/>
      <c r="C33" s="833"/>
      <c r="D33" s="834">
        <f t="shared" si="0"/>
        <v>0</v>
      </c>
      <c r="E33" s="837"/>
      <c r="F33" s="834">
        <f>'[2]填表-總表'!AD6</f>
        <v>0</v>
      </c>
      <c r="G33" s="837"/>
      <c r="H33" s="837">
        <f>'[2]填表-總表'!AD7</f>
        <v>0</v>
      </c>
      <c r="I33" s="837"/>
      <c r="J33" s="837">
        <f>'[2]填表-總表'!AD8+'[2]填表-總表'!AD13+'[2]填表-總表'!AD20</f>
        <v>0</v>
      </c>
      <c r="K33" s="832"/>
    </row>
    <row r="34" spans="1:11">
      <c r="A34" s="1301" t="s">
        <v>1997</v>
      </c>
      <c r="B34" s="1301"/>
      <c r="C34" s="839"/>
      <c r="D34" s="840">
        <f t="shared" si="0"/>
        <v>0</v>
      </c>
      <c r="E34" s="841"/>
      <c r="F34" s="840">
        <f>'[2]填表-總表'!AE6</f>
        <v>0</v>
      </c>
      <c r="G34" s="841"/>
      <c r="H34" s="841">
        <f>'[2]填表-總表'!AE7</f>
        <v>0</v>
      </c>
      <c r="I34" s="841"/>
      <c r="J34" s="841">
        <f>'[2]填表-總表'!AE8+'[2]填表-總表'!AE13+'[2]填表-總表'!AE20</f>
        <v>0</v>
      </c>
      <c r="K34" s="832"/>
    </row>
    <row r="35" spans="1:11">
      <c r="A35" s="842" t="s">
        <v>1954</v>
      </c>
      <c r="B35" s="843" t="s">
        <v>1831</v>
      </c>
      <c r="C35" s="844"/>
      <c r="D35" s="845" t="s">
        <v>1347</v>
      </c>
      <c r="E35" s="844"/>
      <c r="F35" s="844"/>
      <c r="G35" s="844" t="s">
        <v>1348</v>
      </c>
      <c r="H35" s="828"/>
      <c r="I35" s="844" t="s">
        <v>1998</v>
      </c>
      <c r="J35" s="844"/>
      <c r="K35" s="832"/>
    </row>
    <row r="36" spans="1:11">
      <c r="A36" s="845"/>
      <c r="B36" s="845"/>
      <c r="C36" s="828"/>
      <c r="D36" s="828"/>
      <c r="E36" s="844"/>
      <c r="F36" s="844"/>
      <c r="G36" s="828"/>
      <c r="H36" s="828"/>
      <c r="I36" s="828"/>
      <c r="J36" s="844"/>
      <c r="K36" s="832"/>
    </row>
    <row r="37" spans="1:11">
      <c r="A37" s="845"/>
      <c r="B37" s="845"/>
      <c r="C37" s="828"/>
      <c r="D37" s="828"/>
      <c r="E37" s="844"/>
      <c r="F37" s="844"/>
      <c r="G37" s="828"/>
      <c r="H37" s="828"/>
      <c r="I37" s="828"/>
      <c r="J37" s="844" t="s">
        <v>1999</v>
      </c>
      <c r="K37" s="832"/>
    </row>
    <row r="38" spans="1:11">
      <c r="A38" s="846" t="s">
        <v>2000</v>
      </c>
      <c r="B38" s="847"/>
      <c r="C38" s="828"/>
      <c r="D38" s="828"/>
      <c r="E38" s="828"/>
      <c r="F38" s="828"/>
      <c r="G38" s="828"/>
      <c r="H38" s="828"/>
      <c r="I38" s="828"/>
      <c r="J38" s="828"/>
      <c r="K38" s="832"/>
    </row>
    <row r="39" spans="1:11">
      <c r="A39" s="846" t="s">
        <v>2001</v>
      </c>
      <c r="B39" s="847"/>
      <c r="C39" s="828"/>
      <c r="D39" s="828"/>
      <c r="E39" s="828"/>
      <c r="F39" s="828"/>
      <c r="G39" s="828"/>
      <c r="H39" s="828"/>
      <c r="I39" s="828"/>
      <c r="J39" s="828"/>
      <c r="K39" s="832"/>
    </row>
    <row r="40" spans="1:11">
      <c r="A40" s="846" t="s">
        <v>2002</v>
      </c>
      <c r="B40" s="847"/>
      <c r="C40" s="828"/>
      <c r="D40" s="828"/>
      <c r="E40" s="828"/>
      <c r="F40" s="828"/>
      <c r="G40" s="828"/>
      <c r="H40" s="828"/>
      <c r="I40" s="828"/>
      <c r="J40" s="828"/>
      <c r="K40" s="832"/>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16" workbookViewId="0">
      <selection activeCell="A28" sqref="A28"/>
    </sheetView>
  </sheetViews>
  <sheetFormatPr defaultColWidth="9" defaultRowHeight="17"/>
  <cols>
    <col min="1" max="1" width="93.6328125" style="150" customWidth="1"/>
    <col min="2" max="16384" width="9" style="150"/>
  </cols>
  <sheetData>
    <row r="1" spans="1:2" ht="19.5">
      <c r="A1" s="156" t="s">
        <v>839</v>
      </c>
      <c r="B1" s="163" t="s">
        <v>802</v>
      </c>
    </row>
    <row r="2" spans="1:2" ht="19.5">
      <c r="A2" s="151" t="s">
        <v>803</v>
      </c>
    </row>
    <row r="3" spans="1:2" ht="19.5">
      <c r="A3" s="151" t="s">
        <v>840</v>
      </c>
    </row>
    <row r="4" spans="1:2" ht="19.5">
      <c r="A4" s="152" t="s">
        <v>1</v>
      </c>
    </row>
    <row r="5" spans="1:2" ht="19.5">
      <c r="A5" s="143" t="s">
        <v>841</v>
      </c>
    </row>
    <row r="6" spans="1:2" ht="19.5">
      <c r="A6" s="143" t="s">
        <v>842</v>
      </c>
    </row>
    <row r="7" spans="1:2" ht="19.5">
      <c r="A7" s="26" t="s">
        <v>719</v>
      </c>
    </row>
    <row r="8" spans="1:2" ht="19.5">
      <c r="A8" s="26" t="s">
        <v>720</v>
      </c>
    </row>
    <row r="9" spans="1:2" ht="19.5">
      <c r="A9" s="26" t="s">
        <v>721</v>
      </c>
    </row>
    <row r="10" spans="1:2" ht="19.5">
      <c r="A10" s="152" t="s">
        <v>2</v>
      </c>
    </row>
    <row r="11" spans="1:2" ht="19.5">
      <c r="A11" s="143" t="s">
        <v>722</v>
      </c>
    </row>
    <row r="12" spans="1:2" ht="78">
      <c r="A12" s="153" t="s">
        <v>723</v>
      </c>
    </row>
    <row r="13" spans="1:2" ht="19.5">
      <c r="A13" s="152" t="s">
        <v>4</v>
      </c>
    </row>
    <row r="14" spans="1:2" ht="74">
      <c r="A14" s="147" t="s">
        <v>843</v>
      </c>
    </row>
    <row r="15" spans="1:2" ht="19.5">
      <c r="A15" s="153" t="s">
        <v>807</v>
      </c>
    </row>
    <row r="16" spans="1:2" ht="19.5">
      <c r="A16" s="143" t="s">
        <v>5</v>
      </c>
    </row>
    <row r="17" spans="1:1" ht="39">
      <c r="A17" s="153" t="s">
        <v>844</v>
      </c>
    </row>
    <row r="18" spans="1:1" ht="39">
      <c r="A18" s="153" t="s">
        <v>845</v>
      </c>
    </row>
    <row r="19" spans="1:1" ht="19.5">
      <c r="A19" s="143" t="s">
        <v>846</v>
      </c>
    </row>
    <row r="20" spans="1:1" ht="19.5">
      <c r="A20" s="143" t="s">
        <v>847</v>
      </c>
    </row>
    <row r="21" spans="1:1" ht="19.5">
      <c r="A21" s="143" t="s">
        <v>848</v>
      </c>
    </row>
    <row r="22" spans="1:1" ht="19.5">
      <c r="A22" s="143" t="s">
        <v>849</v>
      </c>
    </row>
    <row r="23" spans="1:1" ht="19.5">
      <c r="A23" s="143" t="s">
        <v>850</v>
      </c>
    </row>
    <row r="24" spans="1:1" ht="19.5">
      <c r="A24" s="143" t="s">
        <v>851</v>
      </c>
    </row>
    <row r="25" spans="1:1" ht="19.5">
      <c r="A25" s="153" t="s">
        <v>852</v>
      </c>
    </row>
    <row r="26" spans="1:1" ht="39">
      <c r="A26" s="175" t="s">
        <v>853</v>
      </c>
    </row>
    <row r="27" spans="1:1" ht="19.5">
      <c r="A27" s="175" t="s">
        <v>854</v>
      </c>
    </row>
    <row r="28" spans="1:1" ht="19.5">
      <c r="A28" s="175" t="s">
        <v>966</v>
      </c>
    </row>
    <row r="29" spans="1:1" ht="19.5">
      <c r="A29" s="175" t="s">
        <v>7</v>
      </c>
    </row>
    <row r="30" spans="1:1" ht="19.5">
      <c r="A30" s="29" t="s">
        <v>8</v>
      </c>
    </row>
    <row r="31" spans="1:1" ht="39">
      <c r="A31" s="175" t="s">
        <v>855</v>
      </c>
    </row>
    <row r="32" spans="1:1" ht="39">
      <c r="A32" s="175" t="s">
        <v>856</v>
      </c>
    </row>
    <row r="33" spans="1:1" ht="19.5">
      <c r="A33" s="29" t="s">
        <v>9</v>
      </c>
    </row>
    <row r="34" spans="1:1" ht="39">
      <c r="A34" s="175" t="s">
        <v>857</v>
      </c>
    </row>
    <row r="35" spans="1:1" ht="19.5">
      <c r="A35" s="175" t="s">
        <v>858</v>
      </c>
    </row>
    <row r="36" spans="1:1" ht="39">
      <c r="A36" s="27" t="s">
        <v>859</v>
      </c>
    </row>
    <row r="37" spans="1:1" ht="20"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topLeftCell="AB1" workbookViewId="0">
      <selection activeCell="AS1" sqref="AS1:AS1048576"/>
    </sheetView>
  </sheetViews>
  <sheetFormatPr defaultRowHeight="17"/>
  <cols>
    <col min="3" max="3" width="11.54296875" customWidth="1"/>
    <col min="21" max="21" width="14.6328125" customWidth="1"/>
    <col min="22" max="22" width="17.90625" customWidth="1"/>
    <col min="23" max="23" width="13" customWidth="1"/>
    <col min="45" max="45" width="8.7265625" style="832"/>
  </cols>
  <sheetData>
    <row r="1" spans="1:45">
      <c r="A1" s="1314" t="s">
        <v>1232</v>
      </c>
      <c r="B1" s="1315"/>
      <c r="C1" s="1315"/>
      <c r="D1" s="1315"/>
      <c r="E1" s="1315"/>
      <c r="F1" s="1315"/>
      <c r="G1" s="1315"/>
      <c r="H1" s="1315"/>
      <c r="I1" s="1315"/>
      <c r="J1" s="1315"/>
      <c r="K1" s="1315"/>
      <c r="L1" s="1315"/>
      <c r="M1" s="1315"/>
      <c r="N1" s="1315"/>
      <c r="O1" s="1315"/>
      <c r="P1" s="1315"/>
      <c r="Q1" s="1315"/>
      <c r="R1" s="1315"/>
      <c r="S1" s="1315"/>
      <c r="T1" s="1315"/>
      <c r="U1" s="1315"/>
      <c r="V1" s="1315"/>
      <c r="W1" s="1315"/>
      <c r="X1" s="1314" t="s">
        <v>1232</v>
      </c>
      <c r="Y1" s="1316"/>
      <c r="Z1" s="1315"/>
      <c r="AA1" s="1315"/>
      <c r="AB1" s="1315"/>
      <c r="AC1" s="1315"/>
      <c r="AD1" s="1315"/>
      <c r="AE1" s="1315"/>
      <c r="AF1" s="1315"/>
      <c r="AG1" s="1315"/>
      <c r="AH1" s="1315"/>
      <c r="AI1" s="1315"/>
      <c r="AJ1" s="1315"/>
      <c r="AK1" s="1315"/>
      <c r="AL1" s="1315"/>
      <c r="AM1" s="1315"/>
      <c r="AN1" s="1315"/>
      <c r="AO1" s="1315"/>
      <c r="AP1" s="1315"/>
      <c r="AQ1" s="1315"/>
      <c r="AS1" s="738" t="s">
        <v>1337</v>
      </c>
    </row>
    <row r="2" spans="1:45">
      <c r="A2" s="1314" t="s">
        <v>2126</v>
      </c>
      <c r="B2" s="1317" t="s">
        <v>2127</v>
      </c>
      <c r="C2" s="1318"/>
      <c r="D2" s="1318"/>
      <c r="E2" s="1319"/>
      <c r="F2" s="1319"/>
      <c r="G2" s="1319"/>
      <c r="H2" s="1319"/>
      <c r="I2" s="1319"/>
      <c r="J2" s="1319"/>
      <c r="K2" s="1319"/>
      <c r="L2" s="1319"/>
      <c r="M2" s="1319"/>
      <c r="N2" s="1319"/>
      <c r="O2" s="1319"/>
      <c r="P2" s="1319"/>
      <c r="Q2" s="1319"/>
      <c r="R2" s="1319"/>
      <c r="S2" s="1319"/>
      <c r="T2" s="1319"/>
      <c r="U2" s="1319"/>
      <c r="V2" s="1319"/>
      <c r="W2" s="1319"/>
      <c r="X2" s="1314" t="s">
        <v>2128</v>
      </c>
      <c r="Y2" s="1317" t="s">
        <v>2129</v>
      </c>
      <c r="Z2" s="1320"/>
      <c r="AA2" s="1321"/>
      <c r="AB2" s="1319"/>
      <c r="AC2" s="1319"/>
      <c r="AD2" s="1319"/>
      <c r="AE2" s="1319"/>
      <c r="AF2" s="1319"/>
      <c r="AG2" s="1319"/>
      <c r="AH2" s="1319"/>
      <c r="AI2" s="1319"/>
      <c r="AJ2" s="1319"/>
      <c r="AK2" s="1319"/>
      <c r="AL2" s="1319"/>
      <c r="AM2" s="1319"/>
      <c r="AN2" s="1319"/>
      <c r="AO2" s="1319"/>
      <c r="AP2" s="1319"/>
      <c r="AQ2" s="1319"/>
      <c r="AS2" s="737"/>
    </row>
    <row r="3" spans="1:45" ht="27.5">
      <c r="A3" s="1322"/>
      <c r="B3" s="1322"/>
      <c r="C3" s="1322"/>
      <c r="D3" s="1322"/>
      <c r="E3" s="1322"/>
      <c r="F3" s="1322"/>
      <c r="G3" s="1322" t="s">
        <v>2130</v>
      </c>
      <c r="H3" s="1322"/>
      <c r="I3" s="1322"/>
      <c r="J3" s="1322"/>
      <c r="K3" s="1322"/>
      <c r="L3" s="1322"/>
      <c r="M3" s="1322"/>
      <c r="N3" s="1322"/>
      <c r="O3" s="1322"/>
      <c r="P3" s="1322"/>
      <c r="Q3" s="1322"/>
      <c r="R3" s="1322"/>
      <c r="S3" s="1322"/>
      <c r="T3" s="1322"/>
      <c r="U3" s="1322"/>
      <c r="V3" s="1322"/>
      <c r="W3" s="1322"/>
      <c r="X3" s="1322"/>
      <c r="Y3" s="1322"/>
      <c r="Z3" s="1322"/>
      <c r="AA3" s="1322"/>
      <c r="AB3" s="1322"/>
      <c r="AC3" s="1322" t="s">
        <v>2131</v>
      </c>
      <c r="AD3" s="1322"/>
      <c r="AE3" s="1322"/>
      <c r="AF3" s="1322"/>
      <c r="AG3" s="1322"/>
      <c r="AH3" s="1322"/>
      <c r="AI3" s="1322"/>
      <c r="AJ3" s="1322"/>
      <c r="AK3" s="1322"/>
      <c r="AL3" s="1322"/>
      <c r="AM3" s="1322"/>
      <c r="AN3" s="1322"/>
      <c r="AO3" s="1322"/>
      <c r="AP3" s="1322"/>
      <c r="AQ3" s="1322"/>
      <c r="AS3" s="737"/>
    </row>
    <row r="4" spans="1:45" ht="17.5" thickBot="1">
      <c r="A4" s="1323" t="s">
        <v>2200</v>
      </c>
      <c r="B4" s="1323"/>
      <c r="C4" s="1323"/>
      <c r="D4" s="1323"/>
      <c r="E4" s="1323"/>
      <c r="F4" s="1323"/>
      <c r="G4" s="1323"/>
      <c r="H4" s="1323"/>
      <c r="I4" s="1323"/>
      <c r="J4" s="1323"/>
      <c r="K4" s="1323"/>
      <c r="L4" s="1323"/>
      <c r="M4" s="1323"/>
      <c r="N4" s="1323"/>
      <c r="O4" s="1323"/>
      <c r="P4" s="1323"/>
      <c r="Q4" s="1323"/>
      <c r="R4" s="1323"/>
      <c r="S4" s="1323"/>
      <c r="T4" s="1323"/>
      <c r="U4" s="1323"/>
      <c r="V4" s="1323"/>
      <c r="W4" s="1323"/>
      <c r="X4" s="1323" t="s">
        <v>2132</v>
      </c>
      <c r="Y4" s="1323"/>
      <c r="Z4" s="1323"/>
      <c r="AA4" s="1323"/>
      <c r="AB4" s="1323"/>
      <c r="AC4" s="1323"/>
      <c r="AD4" s="1323"/>
      <c r="AE4" s="1323"/>
      <c r="AF4" s="1323"/>
      <c r="AG4" s="1323"/>
      <c r="AH4" s="1323"/>
      <c r="AI4" s="1323"/>
      <c r="AJ4" s="1323"/>
      <c r="AK4" s="1323"/>
      <c r="AL4" s="1323"/>
      <c r="AM4" s="1323"/>
      <c r="AN4" s="1323"/>
      <c r="AO4" s="1323"/>
      <c r="AP4" s="1323"/>
      <c r="AQ4" s="1323"/>
      <c r="AS4" s="737"/>
    </row>
    <row r="5" spans="1:45">
      <c r="A5" s="1324" t="s">
        <v>2133</v>
      </c>
      <c r="B5" s="1267" t="s">
        <v>2134</v>
      </c>
      <c r="C5" s="1267" t="s">
        <v>2135</v>
      </c>
      <c r="D5" s="1267" t="s">
        <v>2136</v>
      </c>
      <c r="E5" s="1325" t="s">
        <v>2137</v>
      </c>
      <c r="F5" s="1326"/>
      <c r="G5" s="1326"/>
      <c r="H5" s="1326"/>
      <c r="I5" s="1326"/>
      <c r="J5" s="1326"/>
      <c r="K5" s="1326"/>
      <c r="L5" s="1326"/>
      <c r="M5" s="1326"/>
      <c r="N5" s="1326"/>
      <c r="O5" s="1326"/>
      <c r="P5" s="1327"/>
      <c r="Q5" s="1271" t="s">
        <v>2138</v>
      </c>
      <c r="R5" s="1272"/>
      <c r="S5" s="1328"/>
      <c r="T5" s="1267" t="s">
        <v>2139</v>
      </c>
      <c r="U5" s="1329" t="s">
        <v>2140</v>
      </c>
      <c r="V5" s="1330"/>
      <c r="W5" s="1324"/>
      <c r="X5" s="1324" t="s">
        <v>2133</v>
      </c>
      <c r="Y5" s="1331" t="s">
        <v>2141</v>
      </c>
      <c r="Z5" s="1332"/>
      <c r="AA5" s="1332"/>
      <c r="AB5" s="1333"/>
      <c r="AC5" s="1329" t="s">
        <v>2142</v>
      </c>
      <c r="AD5" s="1330"/>
      <c r="AE5" s="1330"/>
      <c r="AF5" s="1330"/>
      <c r="AG5" s="1330"/>
      <c r="AH5" s="1330"/>
      <c r="AI5" s="1330"/>
      <c r="AJ5" s="1330"/>
      <c r="AK5" s="1330"/>
      <c r="AL5" s="1330"/>
      <c r="AM5" s="1330"/>
      <c r="AN5" s="1330"/>
      <c r="AO5" s="1330"/>
      <c r="AP5" s="1330"/>
      <c r="AQ5" s="1330"/>
      <c r="AS5" s="808"/>
    </row>
    <row r="6" spans="1:45">
      <c r="A6" s="1334"/>
      <c r="B6" s="1335"/>
      <c r="C6" s="1335"/>
      <c r="D6" s="1335"/>
      <c r="E6" s="1229" t="s">
        <v>2143</v>
      </c>
      <c r="F6" s="1231"/>
      <c r="G6" s="1230"/>
      <c r="H6" s="1336" t="s">
        <v>2144</v>
      </c>
      <c r="I6" s="1337"/>
      <c r="J6" s="1338"/>
      <c r="K6" s="1336" t="s">
        <v>2145</v>
      </c>
      <c r="L6" s="1337"/>
      <c r="M6" s="1338"/>
      <c r="N6" s="1336" t="s">
        <v>2146</v>
      </c>
      <c r="O6" s="1337"/>
      <c r="P6" s="1338"/>
      <c r="Q6" s="1339"/>
      <c r="R6" s="1340"/>
      <c r="S6" s="1341"/>
      <c r="T6" s="1335"/>
      <c r="U6" s="1342" t="s">
        <v>2147</v>
      </c>
      <c r="V6" s="1343" t="s">
        <v>2148</v>
      </c>
      <c r="W6" s="1343" t="s">
        <v>2149</v>
      </c>
      <c r="X6" s="1334"/>
      <c r="Y6" s="1336"/>
      <c r="Z6" s="1337"/>
      <c r="AA6" s="1337"/>
      <c r="AB6" s="1338"/>
      <c r="AC6" s="1344" t="s">
        <v>2150</v>
      </c>
      <c r="AD6" s="1345"/>
      <c r="AE6" s="1346" t="s">
        <v>2151</v>
      </c>
      <c r="AF6" s="1347"/>
      <c r="AG6" s="1347"/>
      <c r="AH6" s="1347"/>
      <c r="AI6" s="1347"/>
      <c r="AJ6" s="1347"/>
      <c r="AK6" s="1347"/>
      <c r="AL6" s="1348"/>
      <c r="AM6" s="1349" t="s">
        <v>2152</v>
      </c>
      <c r="AN6" s="1349" t="s">
        <v>2153</v>
      </c>
      <c r="AO6" s="1349" t="s">
        <v>2154</v>
      </c>
      <c r="AP6" s="1350" t="s">
        <v>2155</v>
      </c>
      <c r="AQ6" s="1351"/>
      <c r="AS6" s="808"/>
    </row>
    <row r="7" spans="1:45">
      <c r="A7" s="1334"/>
      <c r="B7" s="1335"/>
      <c r="C7" s="1335"/>
      <c r="D7" s="1335"/>
      <c r="E7" s="1342" t="s">
        <v>1244</v>
      </c>
      <c r="F7" s="1342" t="s">
        <v>2156</v>
      </c>
      <c r="G7" s="1342" t="s">
        <v>2157</v>
      </c>
      <c r="H7" s="1342" t="s">
        <v>1244</v>
      </c>
      <c r="I7" s="1342" t="s">
        <v>2156</v>
      </c>
      <c r="J7" s="1342" t="s">
        <v>2157</v>
      </c>
      <c r="K7" s="1342" t="s">
        <v>1244</v>
      </c>
      <c r="L7" s="1342" t="s">
        <v>2156</v>
      </c>
      <c r="M7" s="1342" t="s">
        <v>2157</v>
      </c>
      <c r="N7" s="1342" t="s">
        <v>1244</v>
      </c>
      <c r="O7" s="1342" t="s">
        <v>2156</v>
      </c>
      <c r="P7" s="1342" t="s">
        <v>2157</v>
      </c>
      <c r="Q7" s="1342" t="s">
        <v>1244</v>
      </c>
      <c r="R7" s="1342" t="s">
        <v>2156</v>
      </c>
      <c r="S7" s="1342" t="s">
        <v>2157</v>
      </c>
      <c r="T7" s="1335"/>
      <c r="U7" s="1352"/>
      <c r="V7" s="1335"/>
      <c r="W7" s="1335"/>
      <c r="X7" s="1334"/>
      <c r="Y7" s="1353" t="s">
        <v>2158</v>
      </c>
      <c r="Z7" s="1354" t="s">
        <v>2159</v>
      </c>
      <c r="AA7" s="1355" t="s">
        <v>2160</v>
      </c>
      <c r="AB7" s="1355" t="s">
        <v>2161</v>
      </c>
      <c r="AC7" s="1356" t="s">
        <v>2162</v>
      </c>
      <c r="AD7" s="1357" t="s">
        <v>2163</v>
      </c>
      <c r="AE7" s="1349" t="s">
        <v>2164</v>
      </c>
      <c r="AF7" s="1349" t="s">
        <v>2165</v>
      </c>
      <c r="AG7" s="1349" t="s">
        <v>2166</v>
      </c>
      <c r="AH7" s="1349" t="s">
        <v>2167</v>
      </c>
      <c r="AI7" s="1358" t="s">
        <v>2168</v>
      </c>
      <c r="AJ7" s="1359"/>
      <c r="AK7" s="1359"/>
      <c r="AL7" s="1360"/>
      <c r="AM7" s="1349"/>
      <c r="AN7" s="1349"/>
      <c r="AO7" s="1349"/>
      <c r="AP7" s="1357" t="s">
        <v>2169</v>
      </c>
      <c r="AQ7" s="1361" t="s">
        <v>2170</v>
      </c>
      <c r="AS7" s="808"/>
    </row>
    <row r="8" spans="1:45">
      <c r="A8" s="1362"/>
      <c r="B8" s="1335"/>
      <c r="C8" s="1335"/>
      <c r="D8" s="1335"/>
      <c r="E8" s="1352"/>
      <c r="F8" s="1352"/>
      <c r="G8" s="1352"/>
      <c r="H8" s="1352"/>
      <c r="I8" s="1352"/>
      <c r="J8" s="1352"/>
      <c r="K8" s="1352"/>
      <c r="L8" s="1352"/>
      <c r="M8" s="1352"/>
      <c r="N8" s="1352"/>
      <c r="O8" s="1352"/>
      <c r="P8" s="1352"/>
      <c r="Q8" s="1352"/>
      <c r="R8" s="1352"/>
      <c r="S8" s="1352"/>
      <c r="T8" s="1335"/>
      <c r="U8" s="1352"/>
      <c r="V8" s="1335"/>
      <c r="W8" s="1335"/>
      <c r="X8" s="1362"/>
      <c r="Y8" s="1363"/>
      <c r="Z8" s="1364"/>
      <c r="AA8" s="1353"/>
      <c r="AB8" s="1353"/>
      <c r="AC8" s="1365"/>
      <c r="AD8" s="1349"/>
      <c r="AE8" s="1349"/>
      <c r="AF8" s="1349"/>
      <c r="AG8" s="1349"/>
      <c r="AH8" s="1349"/>
      <c r="AI8" s="1343" t="s">
        <v>2171</v>
      </c>
      <c r="AJ8" s="1358" t="s">
        <v>2172</v>
      </c>
      <c r="AK8" s="1359"/>
      <c r="AL8" s="1360"/>
      <c r="AM8" s="1349"/>
      <c r="AN8" s="1349"/>
      <c r="AO8" s="1349"/>
      <c r="AP8" s="1349"/>
      <c r="AQ8" s="1366"/>
      <c r="AS8" s="808"/>
    </row>
    <row r="9" spans="1:45">
      <c r="A9" s="1362"/>
      <c r="B9" s="1335"/>
      <c r="C9" s="1335"/>
      <c r="D9" s="1335"/>
      <c r="E9" s="1352"/>
      <c r="F9" s="1352"/>
      <c r="G9" s="1352"/>
      <c r="H9" s="1352"/>
      <c r="I9" s="1352"/>
      <c r="J9" s="1352"/>
      <c r="K9" s="1352"/>
      <c r="L9" s="1352"/>
      <c r="M9" s="1352"/>
      <c r="N9" s="1352"/>
      <c r="O9" s="1352"/>
      <c r="P9" s="1352"/>
      <c r="Q9" s="1352"/>
      <c r="R9" s="1352"/>
      <c r="S9" s="1352"/>
      <c r="T9" s="1335"/>
      <c r="U9" s="1352"/>
      <c r="V9" s="1335"/>
      <c r="W9" s="1335"/>
      <c r="X9" s="1362"/>
      <c r="Y9" s="1363"/>
      <c r="Z9" s="1364"/>
      <c r="AA9" s="1353"/>
      <c r="AB9" s="1353"/>
      <c r="AC9" s="1365"/>
      <c r="AD9" s="1349"/>
      <c r="AE9" s="1349"/>
      <c r="AF9" s="1349"/>
      <c r="AG9" s="1349"/>
      <c r="AH9" s="1349"/>
      <c r="AI9" s="1335"/>
      <c r="AJ9" s="1367" t="s">
        <v>2173</v>
      </c>
      <c r="AK9" s="1367" t="s">
        <v>2174</v>
      </c>
      <c r="AL9" s="1367" t="s">
        <v>2175</v>
      </c>
      <c r="AM9" s="1349"/>
      <c r="AN9" s="1349"/>
      <c r="AO9" s="1349"/>
      <c r="AP9" s="1349"/>
      <c r="AQ9" s="1366"/>
      <c r="AS9" s="736"/>
    </row>
    <row r="10" spans="1:45" ht="17.5" thickBot="1">
      <c r="A10" s="1368"/>
      <c r="B10" s="1369" t="s">
        <v>2176</v>
      </c>
      <c r="C10" s="1370" t="s">
        <v>2177</v>
      </c>
      <c r="D10" s="1370" t="s">
        <v>2178</v>
      </c>
      <c r="E10" s="1370" t="s">
        <v>2179</v>
      </c>
      <c r="F10" s="1370" t="s">
        <v>2180</v>
      </c>
      <c r="G10" s="1370" t="s">
        <v>2178</v>
      </c>
      <c r="H10" s="1370" t="s">
        <v>2180</v>
      </c>
      <c r="I10" s="1370" t="s">
        <v>2181</v>
      </c>
      <c r="J10" s="1370" t="s">
        <v>2180</v>
      </c>
      <c r="K10" s="1370" t="s">
        <v>2180</v>
      </c>
      <c r="L10" s="1370" t="s">
        <v>2178</v>
      </c>
      <c r="M10" s="1370" t="s">
        <v>2178</v>
      </c>
      <c r="N10" s="1370" t="s">
        <v>2179</v>
      </c>
      <c r="O10" s="1370" t="s">
        <v>2180</v>
      </c>
      <c r="P10" s="1370" t="s">
        <v>2181</v>
      </c>
      <c r="Q10" s="1370" t="s">
        <v>2178</v>
      </c>
      <c r="R10" s="1370" t="s">
        <v>2179</v>
      </c>
      <c r="S10" s="1370" t="s">
        <v>2178</v>
      </c>
      <c r="T10" s="1370" t="s">
        <v>2182</v>
      </c>
      <c r="U10" s="1371"/>
      <c r="V10" s="1268"/>
      <c r="W10" s="1268"/>
      <c r="X10" s="1368"/>
      <c r="Y10" s="1372"/>
      <c r="Z10" s="1373"/>
      <c r="AA10" s="1374"/>
      <c r="AB10" s="1374"/>
      <c r="AC10" s="1375" t="s">
        <v>2183</v>
      </c>
      <c r="AD10" s="1370" t="s">
        <v>2184</v>
      </c>
      <c r="AE10" s="1370" t="s">
        <v>2185</v>
      </c>
      <c r="AF10" s="1370" t="s">
        <v>2186</v>
      </c>
      <c r="AG10" s="1370" t="s">
        <v>2187</v>
      </c>
      <c r="AH10" s="1370" t="s">
        <v>2188</v>
      </c>
      <c r="AI10" s="1370" t="s">
        <v>2188</v>
      </c>
      <c r="AJ10" s="1375" t="s">
        <v>2189</v>
      </c>
      <c r="AK10" s="1375" t="s">
        <v>2189</v>
      </c>
      <c r="AL10" s="1375" t="s">
        <v>2189</v>
      </c>
      <c r="AM10" s="1370" t="s">
        <v>2190</v>
      </c>
      <c r="AN10" s="1370" t="s">
        <v>2185</v>
      </c>
      <c r="AO10" s="1370" t="s">
        <v>2191</v>
      </c>
      <c r="AP10" s="1376" t="s">
        <v>2192</v>
      </c>
      <c r="AQ10" s="1377" t="s">
        <v>2193</v>
      </c>
      <c r="AS10" s="737"/>
    </row>
    <row r="11" spans="1:45" ht="36" customHeight="1">
      <c r="A11" s="1378" t="s">
        <v>1241</v>
      </c>
      <c r="B11" s="1379">
        <v>10</v>
      </c>
      <c r="C11" s="1379">
        <v>3147</v>
      </c>
      <c r="D11" s="1379">
        <v>7696</v>
      </c>
      <c r="E11" s="1380">
        <v>128</v>
      </c>
      <c r="F11" s="1380">
        <v>87</v>
      </c>
      <c r="G11" s="1380">
        <v>41</v>
      </c>
      <c r="H11" s="1380">
        <v>10</v>
      </c>
      <c r="I11" s="1380">
        <v>7</v>
      </c>
      <c r="J11" s="1380">
        <v>3</v>
      </c>
      <c r="K11" s="1380">
        <v>86</v>
      </c>
      <c r="L11" s="1380">
        <v>61</v>
      </c>
      <c r="M11" s="1380">
        <v>25</v>
      </c>
      <c r="N11" s="1380">
        <v>32</v>
      </c>
      <c r="O11" s="1380">
        <v>19</v>
      </c>
      <c r="P11" s="1380">
        <v>13</v>
      </c>
      <c r="Q11" s="1379">
        <v>940</v>
      </c>
      <c r="R11" s="1379">
        <v>482</v>
      </c>
      <c r="S11" s="1379">
        <v>458</v>
      </c>
      <c r="T11" s="1379">
        <v>11</v>
      </c>
      <c r="U11" s="1379">
        <v>11915745</v>
      </c>
      <c r="V11" s="1379">
        <v>22849660</v>
      </c>
      <c r="W11" s="1379">
        <v>1153585</v>
      </c>
      <c r="X11" s="1378" t="s">
        <v>1241</v>
      </c>
      <c r="Y11" s="1379">
        <v>8</v>
      </c>
      <c r="Z11" s="1379">
        <v>8</v>
      </c>
      <c r="AA11" s="1379">
        <v>0</v>
      </c>
      <c r="AB11" s="1379">
        <v>0</v>
      </c>
      <c r="AC11" s="1379">
        <v>0</v>
      </c>
      <c r="AD11" s="1379">
        <v>40</v>
      </c>
      <c r="AE11" s="1379">
        <v>0</v>
      </c>
      <c r="AF11" s="1379">
        <v>3</v>
      </c>
      <c r="AG11" s="1379">
        <v>1</v>
      </c>
      <c r="AH11" s="1379">
        <v>0</v>
      </c>
      <c r="AI11" s="1379">
        <v>0</v>
      </c>
      <c r="AJ11" s="1379">
        <v>56</v>
      </c>
      <c r="AK11" s="1379">
        <v>32</v>
      </c>
      <c r="AL11" s="1379">
        <v>24</v>
      </c>
      <c r="AM11" s="1379">
        <v>0</v>
      </c>
      <c r="AN11" s="1379">
        <v>1</v>
      </c>
      <c r="AO11" s="1379">
        <v>0</v>
      </c>
      <c r="AP11" s="1379">
        <v>2169</v>
      </c>
      <c r="AQ11" s="1379">
        <v>5230</v>
      </c>
      <c r="AS11" s="737"/>
    </row>
    <row r="12" spans="1:45">
      <c r="A12" s="1381"/>
      <c r="B12" s="1382"/>
      <c r="C12" s="1383"/>
      <c r="D12" s="1383"/>
      <c r="E12" s="1384"/>
      <c r="F12" s="1384"/>
      <c r="G12" s="1384"/>
      <c r="H12" s="1384"/>
      <c r="I12" s="1384"/>
      <c r="J12" s="1384"/>
      <c r="K12" s="1384"/>
      <c r="L12" s="1384"/>
      <c r="M12" s="1384"/>
      <c r="N12" s="1384"/>
      <c r="O12" s="1384"/>
      <c r="P12" s="1384"/>
      <c r="Q12" s="1383"/>
      <c r="R12" s="1383"/>
      <c r="S12" s="1383"/>
      <c r="T12" s="1383"/>
      <c r="U12" s="1383"/>
      <c r="V12" s="1383"/>
      <c r="W12" s="1383"/>
      <c r="X12" s="1381"/>
      <c r="Y12" s="1381"/>
      <c r="Z12" s="1383"/>
      <c r="AA12" s="1383"/>
      <c r="AB12" s="1383"/>
      <c r="AC12" s="1383"/>
      <c r="AD12" s="1383"/>
      <c r="AE12" s="1383"/>
      <c r="AF12" s="1383"/>
      <c r="AG12" s="1383"/>
      <c r="AH12" s="1383"/>
      <c r="AI12" s="1383"/>
      <c r="AJ12" s="1383"/>
      <c r="AK12" s="1383"/>
      <c r="AL12" s="1383"/>
      <c r="AM12" s="1383"/>
      <c r="AN12" s="1383"/>
      <c r="AO12" s="1383"/>
      <c r="AP12" s="1385"/>
      <c r="AQ12" s="1385"/>
      <c r="AS12" s="737"/>
    </row>
    <row r="13" spans="1:45">
      <c r="A13" s="1381"/>
      <c r="B13" s="1384"/>
      <c r="C13" s="1383"/>
      <c r="D13" s="1383"/>
      <c r="E13" s="1384"/>
      <c r="F13" s="1384"/>
      <c r="G13" s="1384"/>
      <c r="H13" s="1384"/>
      <c r="I13" s="1384"/>
      <c r="J13" s="1384"/>
      <c r="K13" s="1384"/>
      <c r="L13" s="1384"/>
      <c r="M13" s="1384"/>
      <c r="N13" s="1384"/>
      <c r="O13" s="1384"/>
      <c r="P13" s="1384"/>
      <c r="Q13" s="1383"/>
      <c r="R13" s="1383"/>
      <c r="S13" s="1383"/>
      <c r="T13" s="1383"/>
      <c r="U13" s="1383"/>
      <c r="V13" s="1383"/>
      <c r="W13" s="1383"/>
      <c r="X13" s="1381"/>
      <c r="Y13" s="1381"/>
      <c r="Z13" s="1383"/>
      <c r="AA13" s="1383"/>
      <c r="AB13" s="1383"/>
      <c r="AC13" s="1383"/>
      <c r="AD13" s="1383"/>
      <c r="AE13" s="1383"/>
      <c r="AF13" s="1383"/>
      <c r="AG13" s="1383"/>
      <c r="AH13" s="1383"/>
      <c r="AI13" s="1383"/>
      <c r="AJ13" s="1383"/>
      <c r="AK13" s="1383"/>
      <c r="AL13" s="1383"/>
      <c r="AM13" s="1383"/>
      <c r="AN13" s="1383"/>
      <c r="AO13" s="1383"/>
      <c r="AP13" s="1385"/>
      <c r="AQ13" s="1385"/>
      <c r="AS13" s="737"/>
    </row>
    <row r="14" spans="1:45">
      <c r="A14" s="1381"/>
      <c r="B14" s="1384"/>
      <c r="C14" s="1383"/>
      <c r="D14" s="1383"/>
      <c r="E14" s="1384"/>
      <c r="F14" s="1384"/>
      <c r="G14" s="1384"/>
      <c r="H14" s="1384"/>
      <c r="I14" s="1384"/>
      <c r="J14" s="1384"/>
      <c r="K14" s="1384"/>
      <c r="L14" s="1384"/>
      <c r="M14" s="1384"/>
      <c r="N14" s="1384"/>
      <c r="O14" s="1384"/>
      <c r="P14" s="1384"/>
      <c r="Q14" s="1383"/>
      <c r="R14" s="1383"/>
      <c r="S14" s="1383"/>
      <c r="T14" s="1383"/>
      <c r="U14" s="1383"/>
      <c r="V14" s="1383"/>
      <c r="W14" s="1383"/>
      <c r="X14" s="1381"/>
      <c r="Y14" s="1381"/>
      <c r="Z14" s="1383"/>
      <c r="AA14" s="1383"/>
      <c r="AB14" s="1383"/>
      <c r="AC14" s="1383"/>
      <c r="AD14" s="1383"/>
      <c r="AE14" s="1383"/>
      <c r="AF14" s="1383"/>
      <c r="AG14" s="1383"/>
      <c r="AH14" s="1383"/>
      <c r="AI14" s="1383"/>
      <c r="AJ14" s="1383"/>
      <c r="AK14" s="1383"/>
      <c r="AL14" s="1383"/>
      <c r="AM14" s="1383"/>
      <c r="AN14" s="1383"/>
      <c r="AO14" s="1383"/>
      <c r="AP14" s="1385"/>
      <c r="AQ14" s="1385"/>
      <c r="AS14" s="737"/>
    </row>
    <row r="15" spans="1:45">
      <c r="A15" s="1381"/>
      <c r="B15" s="1384"/>
      <c r="C15" s="1383"/>
      <c r="D15" s="1383"/>
      <c r="E15" s="1384"/>
      <c r="F15" s="1384"/>
      <c r="G15" s="1384"/>
      <c r="H15" s="1384"/>
      <c r="I15" s="1384"/>
      <c r="J15" s="1384"/>
      <c r="K15" s="1384"/>
      <c r="L15" s="1384"/>
      <c r="M15" s="1384"/>
      <c r="N15" s="1384"/>
      <c r="O15" s="1384"/>
      <c r="P15" s="1384"/>
      <c r="Q15" s="1383"/>
      <c r="R15" s="1383"/>
      <c r="S15" s="1383"/>
      <c r="T15" s="1383"/>
      <c r="U15" s="1383"/>
      <c r="V15" s="1383"/>
      <c r="W15" s="1383"/>
      <c r="X15" s="1381"/>
      <c r="Y15" s="1381"/>
      <c r="Z15" s="1383"/>
      <c r="AA15" s="1383"/>
      <c r="AB15" s="1383"/>
      <c r="AC15" s="1383"/>
      <c r="AD15" s="1383"/>
      <c r="AE15" s="1383"/>
      <c r="AF15" s="1383"/>
      <c r="AG15" s="1383"/>
      <c r="AH15" s="1383"/>
      <c r="AI15" s="1383"/>
      <c r="AJ15" s="1383"/>
      <c r="AK15" s="1383"/>
      <c r="AL15" s="1383"/>
      <c r="AM15" s="1383"/>
      <c r="AN15" s="1383"/>
      <c r="AO15" s="1383"/>
      <c r="AP15" s="1385"/>
      <c r="AQ15" s="1385"/>
      <c r="AS15" s="737"/>
    </row>
    <row r="16" spans="1:45">
      <c r="A16" s="1381"/>
      <c r="B16" s="1384"/>
      <c r="C16" s="1383"/>
      <c r="D16" s="1383"/>
      <c r="E16" s="1384"/>
      <c r="F16" s="1384"/>
      <c r="G16" s="1384"/>
      <c r="H16" s="1384"/>
      <c r="I16" s="1384"/>
      <c r="J16" s="1384"/>
      <c r="K16" s="1384"/>
      <c r="L16" s="1384"/>
      <c r="M16" s="1384"/>
      <c r="N16" s="1384"/>
      <c r="O16" s="1384"/>
      <c r="P16" s="1384"/>
      <c r="Q16" s="1383"/>
      <c r="R16" s="1383"/>
      <c r="S16" s="1383"/>
      <c r="T16" s="1383"/>
      <c r="U16" s="1383"/>
      <c r="V16" s="1383"/>
      <c r="W16" s="1383"/>
      <c r="X16" s="1381"/>
      <c r="Y16" s="1381"/>
      <c r="Z16" s="1383"/>
      <c r="AA16" s="1383"/>
      <c r="AB16" s="1383"/>
      <c r="AC16" s="1383"/>
      <c r="AD16" s="1383"/>
      <c r="AE16" s="1383"/>
      <c r="AF16" s="1383"/>
      <c r="AG16" s="1383"/>
      <c r="AH16" s="1383"/>
      <c r="AI16" s="1383"/>
      <c r="AJ16" s="1383"/>
      <c r="AK16" s="1383"/>
      <c r="AL16" s="1383"/>
      <c r="AM16" s="1383"/>
      <c r="AN16" s="1383"/>
      <c r="AO16" s="1383"/>
      <c r="AP16" s="1385"/>
      <c r="AQ16" s="1385"/>
      <c r="AS16" s="737"/>
    </row>
    <row r="17" spans="1:45">
      <c r="A17" s="1381"/>
      <c r="B17" s="1384"/>
      <c r="C17" s="1383"/>
      <c r="D17" s="1383"/>
      <c r="E17" s="1384"/>
      <c r="F17" s="1384"/>
      <c r="G17" s="1384"/>
      <c r="H17" s="1384"/>
      <c r="I17" s="1384"/>
      <c r="J17" s="1384"/>
      <c r="K17" s="1384"/>
      <c r="L17" s="1384"/>
      <c r="M17" s="1384"/>
      <c r="N17" s="1384"/>
      <c r="O17" s="1384"/>
      <c r="P17" s="1384"/>
      <c r="Q17" s="1383"/>
      <c r="R17" s="1383"/>
      <c r="S17" s="1383"/>
      <c r="T17" s="1383"/>
      <c r="U17" s="1383"/>
      <c r="V17" s="1383"/>
      <c r="W17" s="1383"/>
      <c r="X17" s="1381"/>
      <c r="Y17" s="1381"/>
      <c r="Z17" s="1383"/>
      <c r="AA17" s="1383"/>
      <c r="AB17" s="1383"/>
      <c r="AC17" s="1383"/>
      <c r="AD17" s="1383"/>
      <c r="AE17" s="1383"/>
      <c r="AF17" s="1383"/>
      <c r="AG17" s="1383"/>
      <c r="AH17" s="1383"/>
      <c r="AI17" s="1383"/>
      <c r="AJ17" s="1383"/>
      <c r="AK17" s="1383"/>
      <c r="AL17" s="1383"/>
      <c r="AM17" s="1383"/>
      <c r="AN17" s="1383"/>
      <c r="AO17" s="1383"/>
      <c r="AP17" s="1385"/>
      <c r="AQ17" s="1385"/>
      <c r="AS17" s="737"/>
    </row>
    <row r="18" spans="1:45">
      <c r="A18" s="1381"/>
      <c r="B18" s="1384"/>
      <c r="C18" s="1383"/>
      <c r="D18" s="1383"/>
      <c r="E18" s="1384"/>
      <c r="F18" s="1384"/>
      <c r="G18" s="1384"/>
      <c r="H18" s="1384"/>
      <c r="I18" s="1384"/>
      <c r="J18" s="1384"/>
      <c r="K18" s="1384"/>
      <c r="L18" s="1384"/>
      <c r="M18" s="1384"/>
      <c r="N18" s="1384"/>
      <c r="O18" s="1384"/>
      <c r="P18" s="1384"/>
      <c r="Q18" s="1383"/>
      <c r="R18" s="1383"/>
      <c r="S18" s="1383"/>
      <c r="T18" s="1383"/>
      <c r="U18" s="1383"/>
      <c r="V18" s="1383"/>
      <c r="W18" s="1383"/>
      <c r="X18" s="1381"/>
      <c r="Y18" s="1381"/>
      <c r="Z18" s="1383"/>
      <c r="AA18" s="1383"/>
      <c r="AB18" s="1383"/>
      <c r="AC18" s="1383"/>
      <c r="AD18" s="1383"/>
      <c r="AE18" s="1383"/>
      <c r="AF18" s="1383"/>
      <c r="AG18" s="1383"/>
      <c r="AH18" s="1383"/>
      <c r="AI18" s="1383"/>
      <c r="AJ18" s="1383"/>
      <c r="AK18" s="1383"/>
      <c r="AL18" s="1383"/>
      <c r="AM18" s="1383"/>
      <c r="AN18" s="1383"/>
      <c r="AO18" s="1383"/>
      <c r="AP18" s="1385"/>
      <c r="AQ18" s="1385"/>
    </row>
    <row r="19" spans="1:45">
      <c r="A19" s="1381"/>
      <c r="B19" s="1384"/>
      <c r="C19" s="1383"/>
      <c r="D19" s="1383"/>
      <c r="E19" s="1384"/>
      <c r="F19" s="1384"/>
      <c r="G19" s="1384"/>
      <c r="H19" s="1384"/>
      <c r="I19" s="1384"/>
      <c r="J19" s="1384"/>
      <c r="K19" s="1384"/>
      <c r="L19" s="1384"/>
      <c r="M19" s="1384"/>
      <c r="N19" s="1384"/>
      <c r="O19" s="1384"/>
      <c r="P19" s="1384"/>
      <c r="Q19" s="1383"/>
      <c r="R19" s="1383"/>
      <c r="S19" s="1383"/>
      <c r="T19" s="1383"/>
      <c r="U19" s="1383"/>
      <c r="V19" s="1383"/>
      <c r="W19" s="1383"/>
      <c r="X19" s="1381"/>
      <c r="Y19" s="1381"/>
      <c r="Z19" s="1383"/>
      <c r="AA19" s="1383"/>
      <c r="AB19" s="1383"/>
      <c r="AC19" s="1383"/>
      <c r="AD19" s="1383"/>
      <c r="AE19" s="1383"/>
      <c r="AF19" s="1383"/>
      <c r="AG19" s="1383"/>
      <c r="AH19" s="1383"/>
      <c r="AI19" s="1383"/>
      <c r="AJ19" s="1383"/>
      <c r="AK19" s="1383"/>
      <c r="AL19" s="1383"/>
      <c r="AM19" s="1383"/>
      <c r="AN19" s="1383"/>
      <c r="AO19" s="1383"/>
      <c r="AP19" s="1385"/>
      <c r="AQ19" s="1385"/>
    </row>
    <row r="20" spans="1:45">
      <c r="A20" s="1381"/>
      <c r="B20" s="1384"/>
      <c r="C20" s="1383"/>
      <c r="D20" s="1383"/>
      <c r="E20" s="1384"/>
      <c r="F20" s="1384"/>
      <c r="G20" s="1384"/>
      <c r="H20" s="1384"/>
      <c r="I20" s="1384"/>
      <c r="J20" s="1384"/>
      <c r="K20" s="1384"/>
      <c r="L20" s="1384"/>
      <c r="M20" s="1384"/>
      <c r="N20" s="1384"/>
      <c r="O20" s="1384"/>
      <c r="P20" s="1384"/>
      <c r="Q20" s="1383"/>
      <c r="R20" s="1383"/>
      <c r="S20" s="1383"/>
      <c r="T20" s="1383"/>
      <c r="U20" s="1383"/>
      <c r="V20" s="1383"/>
      <c r="W20" s="1383"/>
      <c r="X20" s="1381"/>
      <c r="Y20" s="1381"/>
      <c r="Z20" s="1383"/>
      <c r="AA20" s="1383"/>
      <c r="AB20" s="1383"/>
      <c r="AC20" s="1383"/>
      <c r="AD20" s="1383"/>
      <c r="AE20" s="1383"/>
      <c r="AF20" s="1383"/>
      <c r="AG20" s="1383"/>
      <c r="AH20" s="1383"/>
      <c r="AI20" s="1383"/>
      <c r="AJ20" s="1383"/>
      <c r="AK20" s="1383"/>
      <c r="AL20" s="1383"/>
      <c r="AM20" s="1383"/>
      <c r="AN20" s="1383"/>
      <c r="AO20" s="1383"/>
      <c r="AP20" s="1385"/>
      <c r="AQ20" s="1385"/>
    </row>
    <row r="21" spans="1:45">
      <c r="A21" s="1381"/>
      <c r="B21" s="1384"/>
      <c r="C21" s="1383"/>
      <c r="D21" s="1383"/>
      <c r="E21" s="1384"/>
      <c r="F21" s="1384"/>
      <c r="G21" s="1384"/>
      <c r="H21" s="1384"/>
      <c r="I21" s="1384"/>
      <c r="J21" s="1384"/>
      <c r="K21" s="1384"/>
      <c r="L21" s="1384"/>
      <c r="M21" s="1384"/>
      <c r="N21" s="1384"/>
      <c r="O21" s="1384"/>
      <c r="P21" s="1384"/>
      <c r="Q21" s="1383"/>
      <c r="R21" s="1383"/>
      <c r="S21" s="1383"/>
      <c r="T21" s="1383"/>
      <c r="U21" s="1383"/>
      <c r="V21" s="1383"/>
      <c r="W21" s="1383"/>
      <c r="X21" s="1381"/>
      <c r="Y21" s="1381"/>
      <c r="Z21" s="1383"/>
      <c r="AA21" s="1383"/>
      <c r="AB21" s="1383"/>
      <c r="AC21" s="1383"/>
      <c r="AD21" s="1383"/>
      <c r="AE21" s="1383"/>
      <c r="AF21" s="1383"/>
      <c r="AG21" s="1383"/>
      <c r="AH21" s="1383"/>
      <c r="AI21" s="1383"/>
      <c r="AJ21" s="1383"/>
      <c r="AK21" s="1383"/>
      <c r="AL21" s="1383"/>
      <c r="AM21" s="1383"/>
      <c r="AN21" s="1383"/>
      <c r="AO21" s="1383"/>
      <c r="AP21" s="1385"/>
      <c r="AQ21" s="1385"/>
    </row>
    <row r="22" spans="1:45">
      <c r="A22" s="1381"/>
      <c r="B22" s="1384"/>
      <c r="C22" s="1383"/>
      <c r="D22" s="1383"/>
      <c r="E22" s="1384"/>
      <c r="F22" s="1384"/>
      <c r="G22" s="1384"/>
      <c r="H22" s="1384"/>
      <c r="I22" s="1384"/>
      <c r="J22" s="1384"/>
      <c r="K22" s="1384"/>
      <c r="L22" s="1384"/>
      <c r="M22" s="1384"/>
      <c r="N22" s="1384"/>
      <c r="O22" s="1384"/>
      <c r="P22" s="1384"/>
      <c r="Q22" s="1383"/>
      <c r="R22" s="1383"/>
      <c r="S22" s="1383"/>
      <c r="T22" s="1383"/>
      <c r="U22" s="1383"/>
      <c r="V22" s="1383"/>
      <c r="W22" s="1383"/>
      <c r="X22" s="1381"/>
      <c r="Y22" s="1381"/>
      <c r="Z22" s="1383"/>
      <c r="AA22" s="1383"/>
      <c r="AB22" s="1383"/>
      <c r="AC22" s="1383"/>
      <c r="AD22" s="1383"/>
      <c r="AE22" s="1383"/>
      <c r="AF22" s="1383"/>
      <c r="AG22" s="1383"/>
      <c r="AH22" s="1383"/>
      <c r="AI22" s="1383"/>
      <c r="AJ22" s="1383"/>
      <c r="AK22" s="1383"/>
      <c r="AL22" s="1383"/>
      <c r="AM22" s="1383"/>
      <c r="AN22" s="1383"/>
      <c r="AO22" s="1383"/>
      <c r="AP22" s="1385"/>
      <c r="AQ22" s="1385"/>
    </row>
    <row r="23" spans="1:45">
      <c r="A23" s="1381"/>
      <c r="B23" s="1384"/>
      <c r="C23" s="1383"/>
      <c r="D23" s="1383"/>
      <c r="E23" s="1384"/>
      <c r="F23" s="1384"/>
      <c r="G23" s="1384"/>
      <c r="H23" s="1384"/>
      <c r="I23" s="1384"/>
      <c r="J23" s="1384"/>
      <c r="K23" s="1384"/>
      <c r="L23" s="1384"/>
      <c r="M23" s="1384"/>
      <c r="N23" s="1384"/>
      <c r="O23" s="1384"/>
      <c r="P23" s="1384"/>
      <c r="Q23" s="1383"/>
      <c r="R23" s="1383"/>
      <c r="S23" s="1383"/>
      <c r="T23" s="1383"/>
      <c r="U23" s="1383"/>
      <c r="V23" s="1383"/>
      <c r="W23" s="1383"/>
      <c r="X23" s="1381"/>
      <c r="Y23" s="1381"/>
      <c r="Z23" s="1383"/>
      <c r="AA23" s="1383"/>
      <c r="AB23" s="1383"/>
      <c r="AC23" s="1383"/>
      <c r="AD23" s="1383"/>
      <c r="AE23" s="1383"/>
      <c r="AF23" s="1383"/>
      <c r="AG23" s="1383"/>
      <c r="AH23" s="1383"/>
      <c r="AI23" s="1383"/>
      <c r="AJ23" s="1383"/>
      <c r="AK23" s="1383"/>
      <c r="AL23" s="1383"/>
      <c r="AM23" s="1383"/>
      <c r="AN23" s="1383"/>
      <c r="AO23" s="1383"/>
      <c r="AP23" s="1385"/>
      <c r="AQ23" s="1385"/>
    </row>
    <row r="24" spans="1:45">
      <c r="A24" s="1386"/>
      <c r="B24" s="1386"/>
      <c r="C24" s="1387"/>
      <c r="D24" s="1387"/>
      <c r="E24" s="1386"/>
      <c r="F24" s="1386"/>
      <c r="G24" s="1386"/>
      <c r="H24" s="1386"/>
      <c r="I24" s="1386"/>
      <c r="J24" s="1386"/>
      <c r="K24" s="1386"/>
      <c r="L24" s="1386"/>
      <c r="M24" s="1386"/>
      <c r="N24" s="1386"/>
      <c r="O24" s="1386"/>
      <c r="P24" s="1386"/>
      <c r="Q24" s="1387"/>
      <c r="R24" s="1387"/>
      <c r="S24" s="1387"/>
      <c r="T24" s="1387"/>
      <c r="U24" s="1387"/>
      <c r="V24" s="1387"/>
      <c r="W24" s="1387"/>
      <c r="X24" s="1386"/>
      <c r="Y24" s="1386"/>
      <c r="Z24" s="1387"/>
      <c r="AA24" s="1387"/>
      <c r="AB24" s="1387"/>
      <c r="AC24" s="1387"/>
      <c r="AD24" s="1387"/>
      <c r="AE24" s="1387"/>
      <c r="AF24" s="1387"/>
      <c r="AG24" s="1387"/>
      <c r="AH24" s="1387"/>
      <c r="AI24" s="1387"/>
      <c r="AJ24" s="1387"/>
      <c r="AK24" s="1387"/>
      <c r="AL24" s="1387"/>
      <c r="AM24" s="1387"/>
      <c r="AN24" s="1387"/>
      <c r="AO24" s="1387"/>
      <c r="AP24" s="1388"/>
      <c r="AQ24" s="1388"/>
    </row>
    <row r="25" spans="1:45">
      <c r="A25" s="1386"/>
      <c r="B25" s="1386"/>
      <c r="C25" s="1387"/>
      <c r="D25" s="1387"/>
      <c r="E25" s="1386"/>
      <c r="F25" s="1386"/>
      <c r="G25" s="1386"/>
      <c r="H25" s="1386"/>
      <c r="I25" s="1386"/>
      <c r="J25" s="1386"/>
      <c r="K25" s="1386"/>
      <c r="L25" s="1386"/>
      <c r="M25" s="1386"/>
      <c r="N25" s="1386"/>
      <c r="O25" s="1386"/>
      <c r="P25" s="1386"/>
      <c r="Q25" s="1387"/>
      <c r="R25" s="1387"/>
      <c r="S25" s="1387"/>
      <c r="T25" s="1387"/>
      <c r="U25" s="1387"/>
      <c r="V25" s="1387"/>
      <c r="W25" s="1387"/>
      <c r="X25" s="1386"/>
      <c r="Y25" s="1386"/>
      <c r="Z25" s="1387"/>
      <c r="AA25" s="1387"/>
      <c r="AB25" s="1387"/>
      <c r="AC25" s="1387"/>
      <c r="AD25" s="1387"/>
      <c r="AE25" s="1387"/>
      <c r="AF25" s="1387"/>
      <c r="AG25" s="1387"/>
      <c r="AH25" s="1387"/>
      <c r="AI25" s="1387"/>
      <c r="AJ25" s="1387"/>
      <c r="AK25" s="1387"/>
      <c r="AL25" s="1387"/>
      <c r="AM25" s="1387"/>
      <c r="AN25" s="1387"/>
      <c r="AO25" s="1387"/>
      <c r="AP25" s="1388"/>
      <c r="AQ25" s="1388"/>
    </row>
    <row r="26" spans="1:45">
      <c r="A26" s="1386"/>
      <c r="B26" s="1386"/>
      <c r="C26" s="1387"/>
      <c r="D26" s="1387"/>
      <c r="E26" s="1386"/>
      <c r="F26" s="1386"/>
      <c r="G26" s="1386"/>
      <c r="H26" s="1386"/>
      <c r="I26" s="1386"/>
      <c r="J26" s="1386"/>
      <c r="K26" s="1386"/>
      <c r="L26" s="1386"/>
      <c r="M26" s="1386"/>
      <c r="N26" s="1386"/>
      <c r="O26" s="1386"/>
      <c r="P26" s="1386"/>
      <c r="Q26" s="1387"/>
      <c r="R26" s="1387"/>
      <c r="S26" s="1387"/>
      <c r="T26" s="1387"/>
      <c r="U26" s="1387"/>
      <c r="V26" s="1387"/>
      <c r="W26" s="1387"/>
      <c r="X26" s="1386"/>
      <c r="Y26" s="1386"/>
      <c r="Z26" s="1387"/>
      <c r="AA26" s="1387"/>
      <c r="AB26" s="1387"/>
      <c r="AC26" s="1387"/>
      <c r="AD26" s="1387"/>
      <c r="AE26" s="1387"/>
      <c r="AF26" s="1387"/>
      <c r="AG26" s="1387"/>
      <c r="AH26" s="1387"/>
      <c r="AI26" s="1387"/>
      <c r="AJ26" s="1387"/>
      <c r="AK26" s="1387"/>
      <c r="AL26" s="1387"/>
      <c r="AM26" s="1387"/>
      <c r="AN26" s="1387"/>
      <c r="AO26" s="1387"/>
      <c r="AP26" s="1388"/>
      <c r="AQ26" s="1388"/>
    </row>
    <row r="27" spans="1:45">
      <c r="A27" s="1386"/>
      <c r="B27" s="1386"/>
      <c r="C27" s="1387"/>
      <c r="D27" s="1387"/>
      <c r="E27" s="1386"/>
      <c r="F27" s="1386"/>
      <c r="G27" s="1386"/>
      <c r="H27" s="1386"/>
      <c r="I27" s="1386"/>
      <c r="J27" s="1386"/>
      <c r="K27" s="1386"/>
      <c r="L27" s="1386"/>
      <c r="M27" s="1386"/>
      <c r="N27" s="1386"/>
      <c r="O27" s="1386"/>
      <c r="P27" s="1386"/>
      <c r="Q27" s="1387"/>
      <c r="R27" s="1387"/>
      <c r="S27" s="1387"/>
      <c r="T27" s="1387"/>
      <c r="U27" s="1387"/>
      <c r="V27" s="1387"/>
      <c r="W27" s="1387"/>
      <c r="X27" s="1386"/>
      <c r="Y27" s="1386"/>
      <c r="Z27" s="1387"/>
      <c r="AA27" s="1387"/>
      <c r="AB27" s="1387"/>
      <c r="AC27" s="1387"/>
      <c r="AD27" s="1387"/>
      <c r="AE27" s="1387"/>
      <c r="AF27" s="1387"/>
      <c r="AG27" s="1387"/>
      <c r="AH27" s="1387"/>
      <c r="AI27" s="1387"/>
      <c r="AJ27" s="1387"/>
      <c r="AK27" s="1387"/>
      <c r="AL27" s="1387"/>
      <c r="AM27" s="1387"/>
      <c r="AN27" s="1387"/>
      <c r="AO27" s="1387"/>
      <c r="AP27" s="1388"/>
      <c r="AQ27" s="1388"/>
    </row>
    <row r="28" spans="1:45">
      <c r="A28" s="1386"/>
      <c r="B28" s="1386"/>
      <c r="C28" s="1387"/>
      <c r="D28" s="1387"/>
      <c r="E28" s="1386"/>
      <c r="F28" s="1386"/>
      <c r="G28" s="1386"/>
      <c r="H28" s="1386"/>
      <c r="I28" s="1386"/>
      <c r="J28" s="1386"/>
      <c r="K28" s="1386"/>
      <c r="L28" s="1386"/>
      <c r="M28" s="1386"/>
      <c r="N28" s="1386"/>
      <c r="O28" s="1386"/>
      <c r="P28" s="1386"/>
      <c r="Q28" s="1387"/>
      <c r="R28" s="1387"/>
      <c r="S28" s="1387"/>
      <c r="T28" s="1387"/>
      <c r="U28" s="1387"/>
      <c r="V28" s="1387"/>
      <c r="W28" s="1387"/>
      <c r="X28" s="1386"/>
      <c r="Y28" s="1386"/>
      <c r="Z28" s="1387"/>
      <c r="AA28" s="1387"/>
      <c r="AB28" s="1387"/>
      <c r="AC28" s="1387"/>
      <c r="AD28" s="1387"/>
      <c r="AE28" s="1387"/>
      <c r="AF28" s="1387"/>
      <c r="AG28" s="1387"/>
      <c r="AH28" s="1387"/>
      <c r="AI28" s="1387"/>
      <c r="AJ28" s="1387"/>
      <c r="AK28" s="1387"/>
      <c r="AL28" s="1387"/>
      <c r="AM28" s="1387"/>
      <c r="AN28" s="1387"/>
      <c r="AO28" s="1387"/>
      <c r="AP28" s="1388"/>
      <c r="AQ28" s="1388"/>
    </row>
    <row r="29" spans="1:45">
      <c r="A29" s="1389"/>
      <c r="B29" s="1389"/>
      <c r="C29" s="1390"/>
      <c r="D29" s="1390"/>
      <c r="E29" s="1389"/>
      <c r="F29" s="1389"/>
      <c r="G29" s="1389"/>
      <c r="H29" s="1389"/>
      <c r="I29" s="1389"/>
      <c r="J29" s="1389"/>
      <c r="K29" s="1389"/>
      <c r="L29" s="1389"/>
      <c r="M29" s="1389"/>
      <c r="N29" s="1389"/>
      <c r="O29" s="1389"/>
      <c r="P29" s="1389"/>
      <c r="Q29" s="1390"/>
      <c r="R29" s="1390"/>
      <c r="S29" s="1390"/>
      <c r="T29" s="1390"/>
      <c r="U29" s="1390"/>
      <c r="V29" s="1390"/>
      <c r="W29" s="1390"/>
      <c r="X29" s="1389"/>
      <c r="Y29" s="1389"/>
      <c r="Z29" s="1390"/>
      <c r="AA29" s="1390"/>
      <c r="AB29" s="1390"/>
      <c r="AC29" s="1390"/>
      <c r="AD29" s="1390"/>
      <c r="AE29" s="1390"/>
      <c r="AF29" s="1390"/>
      <c r="AG29" s="1390"/>
      <c r="AH29" s="1390"/>
      <c r="AI29" s="1390"/>
      <c r="AJ29" s="1390"/>
      <c r="AK29" s="1390"/>
      <c r="AL29" s="1390"/>
      <c r="AM29" s="1390"/>
      <c r="AN29" s="1390"/>
      <c r="AO29" s="1390"/>
      <c r="AP29" s="1391"/>
      <c r="AQ29" s="1391"/>
    </row>
    <row r="30" spans="1:45" ht="17.5" thickBot="1">
      <c r="A30" s="1392" t="s">
        <v>1881</v>
      </c>
      <c r="B30" s="1393" t="s">
        <v>2201</v>
      </c>
      <c r="C30" s="1393"/>
      <c r="D30" s="1393"/>
      <c r="E30" s="1393"/>
      <c r="F30" s="1393"/>
      <c r="G30" s="1393"/>
      <c r="H30" s="1393"/>
      <c r="I30" s="1393"/>
      <c r="J30" s="1393"/>
      <c r="K30" s="1393"/>
      <c r="L30" s="1393"/>
      <c r="M30" s="1393"/>
      <c r="N30" s="1393"/>
      <c r="O30" s="1393"/>
      <c r="P30" s="1393"/>
      <c r="Q30" s="1393"/>
      <c r="R30" s="1393"/>
      <c r="S30" s="1393"/>
      <c r="T30" s="1393"/>
      <c r="U30" s="1393"/>
      <c r="V30" s="1393"/>
      <c r="W30" s="1393"/>
      <c r="X30" s="1392" t="s">
        <v>1881</v>
      </c>
      <c r="Y30" s="1394"/>
      <c r="Z30" s="1393"/>
      <c r="AA30" s="1393"/>
      <c r="AB30" s="1393"/>
      <c r="AC30" s="1393"/>
      <c r="AD30" s="1393"/>
      <c r="AE30" s="1393"/>
      <c r="AF30" s="1393"/>
      <c r="AG30" s="1393"/>
      <c r="AH30" s="1393"/>
      <c r="AI30" s="1393"/>
      <c r="AJ30" s="1393"/>
      <c r="AK30" s="1393"/>
      <c r="AL30" s="1393"/>
      <c r="AM30" s="1393"/>
      <c r="AN30" s="1393"/>
      <c r="AO30" s="1393"/>
      <c r="AP30" s="1393"/>
      <c r="AQ30" s="1393"/>
    </row>
    <row r="31" spans="1:45">
      <c r="A31" s="1395"/>
      <c r="B31" s="1315"/>
      <c r="C31" s="1315"/>
      <c r="D31" s="1315"/>
      <c r="E31" s="1315"/>
      <c r="F31" s="1315"/>
      <c r="G31" s="1315"/>
      <c r="H31" s="1315"/>
      <c r="I31" s="1315"/>
      <c r="J31" s="1315"/>
      <c r="K31" s="1315"/>
      <c r="L31" s="1315"/>
      <c r="M31" s="1315"/>
      <c r="N31" s="1315"/>
      <c r="O31" s="1315"/>
      <c r="P31" s="1395"/>
      <c r="Q31" s="1315"/>
      <c r="R31" s="1315"/>
      <c r="S31" s="1315"/>
      <c r="T31" s="1315"/>
      <c r="U31" s="1315"/>
      <c r="V31" s="1396"/>
      <c r="W31" s="1315"/>
      <c r="X31" s="1397" t="s">
        <v>1954</v>
      </c>
      <c r="Y31" s="1398"/>
      <c r="Z31" s="1396"/>
      <c r="AA31" s="255"/>
      <c r="AB31" s="1315"/>
      <c r="AC31" s="1315"/>
      <c r="AD31" s="1397" t="s">
        <v>1831</v>
      </c>
      <c r="AE31" s="1315"/>
      <c r="AF31" s="1396"/>
      <c r="AG31" s="1315"/>
      <c r="AH31" s="1399" t="s">
        <v>2194</v>
      </c>
      <c r="AI31" s="1315"/>
      <c r="AJ31" s="1315"/>
      <c r="AK31" s="1315"/>
      <c r="AL31" s="1315"/>
      <c r="AM31" s="1400" t="s">
        <v>2195</v>
      </c>
      <c r="AN31" s="1400"/>
      <c r="AO31" s="1315"/>
      <c r="AP31" s="1315"/>
      <c r="AQ31" s="1401"/>
    </row>
    <row r="32" spans="1:45">
      <c r="A32" s="1402"/>
      <c r="B32" s="1315"/>
      <c r="C32" s="1315"/>
      <c r="D32" s="1315"/>
      <c r="E32" s="1315"/>
      <c r="F32" s="1315"/>
      <c r="G32" s="1315"/>
      <c r="H32" s="1315"/>
      <c r="I32" s="1315"/>
      <c r="J32" s="1315"/>
      <c r="K32" s="1315"/>
      <c r="L32" s="1315"/>
      <c r="M32" s="1315"/>
      <c r="N32" s="1315"/>
      <c r="O32" s="1315"/>
      <c r="P32" s="1403"/>
      <c r="Q32" s="1315"/>
      <c r="R32" s="1315"/>
      <c r="S32" s="1315"/>
      <c r="T32" s="1315"/>
      <c r="U32" s="1315"/>
      <c r="V32" s="1396"/>
      <c r="W32" s="1315"/>
      <c r="X32" s="1404"/>
      <c r="Y32" s="1398"/>
      <c r="Z32" s="1396"/>
      <c r="AA32" s="255"/>
      <c r="AB32" s="1315"/>
      <c r="AC32" s="1315"/>
      <c r="AD32" s="1405"/>
      <c r="AE32" s="1315"/>
      <c r="AF32" s="1396"/>
      <c r="AG32" s="1406"/>
      <c r="AH32" s="1399" t="s">
        <v>2196</v>
      </c>
      <c r="AI32" s="1315"/>
      <c r="AJ32" s="1315"/>
      <c r="AK32" s="1315"/>
      <c r="AL32" s="1315"/>
      <c r="AM32" s="1407"/>
      <c r="AN32" s="1407"/>
      <c r="AO32" s="1315"/>
      <c r="AP32" s="1315"/>
      <c r="AQ32" s="1315"/>
    </row>
    <row r="33" spans="1:43">
      <c r="A33" s="1315"/>
      <c r="B33" s="1315"/>
      <c r="C33" s="1315"/>
      <c r="D33" s="1315"/>
      <c r="E33" s="1315"/>
      <c r="F33" s="1315"/>
      <c r="G33" s="1315"/>
      <c r="H33" s="1315"/>
      <c r="I33" s="1315"/>
      <c r="J33" s="1315"/>
      <c r="K33" s="1315"/>
      <c r="L33" s="1315"/>
      <c r="M33" s="1315"/>
      <c r="N33" s="1315"/>
      <c r="O33" s="1315"/>
      <c r="P33" s="1315"/>
      <c r="Q33" s="1315"/>
      <c r="R33" s="1315"/>
      <c r="S33" s="1315"/>
      <c r="T33" s="1315"/>
      <c r="U33" s="1315"/>
      <c r="V33" s="1315"/>
      <c r="W33" s="1315"/>
      <c r="X33" s="1315"/>
      <c r="Y33" s="1315"/>
      <c r="Z33" s="1315"/>
      <c r="AA33" s="1315"/>
      <c r="AB33" s="1315"/>
      <c r="AC33" s="1315"/>
      <c r="AD33" s="1315"/>
      <c r="AE33" s="1315"/>
      <c r="AF33" s="1315"/>
      <c r="AG33" s="1315"/>
      <c r="AH33" s="1315"/>
      <c r="AI33" s="1315"/>
      <c r="AJ33" s="1315"/>
      <c r="AK33" s="1315"/>
      <c r="AL33" s="1315"/>
      <c r="AM33" s="1315"/>
      <c r="AN33" s="1315"/>
      <c r="AO33" s="1315"/>
      <c r="AP33" s="1315"/>
      <c r="AQ33" s="1315"/>
    </row>
    <row r="34" spans="1:43">
      <c r="A34" s="1315"/>
      <c r="B34" s="1315"/>
      <c r="C34" s="1315"/>
      <c r="D34" s="1315"/>
      <c r="E34" s="1315"/>
      <c r="F34" s="1315"/>
      <c r="G34" s="1315"/>
      <c r="H34" s="1315"/>
      <c r="I34" s="1315"/>
      <c r="J34" s="1315"/>
      <c r="K34" s="1315"/>
      <c r="L34" s="1315"/>
      <c r="M34" s="1315"/>
      <c r="N34" s="1315"/>
      <c r="O34" s="1315"/>
      <c r="P34" s="1315"/>
      <c r="Q34" s="1315"/>
      <c r="R34" s="1315"/>
      <c r="S34" s="1315"/>
      <c r="T34" s="1315"/>
      <c r="U34" s="1315"/>
      <c r="V34" s="1315"/>
      <c r="W34" s="1315"/>
      <c r="X34" s="1315" t="s">
        <v>2197</v>
      </c>
      <c r="Y34" s="1315"/>
      <c r="Z34" s="1315"/>
      <c r="AA34" s="1315"/>
      <c r="AB34" s="1315"/>
      <c r="AC34" s="1315"/>
      <c r="AD34" s="1315"/>
      <c r="AE34" s="1315"/>
      <c r="AF34" s="1315"/>
      <c r="AG34" s="1315"/>
      <c r="AH34" s="1315"/>
      <c r="AI34" s="1315"/>
      <c r="AJ34" s="1315"/>
      <c r="AK34" s="1315"/>
      <c r="AL34" s="1315"/>
      <c r="AM34" s="1315"/>
      <c r="AN34" s="1315"/>
      <c r="AO34" s="1315"/>
      <c r="AP34" s="1315"/>
      <c r="AQ34" s="1315"/>
    </row>
    <row r="35" spans="1:43">
      <c r="A35" s="1315"/>
      <c r="B35" s="1315"/>
      <c r="C35" s="1315"/>
      <c r="D35" s="1315"/>
      <c r="E35" s="1315"/>
      <c r="F35" s="1315"/>
      <c r="G35" s="1315"/>
      <c r="H35" s="1315"/>
      <c r="I35" s="1315"/>
      <c r="J35" s="1315"/>
      <c r="K35" s="1315"/>
      <c r="L35" s="1315"/>
      <c r="M35" s="1315"/>
      <c r="N35" s="1315"/>
      <c r="O35" s="1315"/>
      <c r="P35" s="1315"/>
      <c r="Q35" s="1315"/>
      <c r="R35" s="1315"/>
      <c r="S35" s="1315"/>
      <c r="T35" s="1315"/>
      <c r="U35" s="1315"/>
      <c r="V35" s="1315"/>
      <c r="W35" s="1315"/>
      <c r="X35" s="1315" t="s">
        <v>2198</v>
      </c>
      <c r="Y35" s="1315"/>
      <c r="Z35" s="1315"/>
      <c r="AA35" s="1315"/>
      <c r="AB35" s="1315"/>
      <c r="AC35" s="1315"/>
      <c r="AD35" s="1315"/>
      <c r="AE35" s="1315"/>
      <c r="AF35" s="1315"/>
      <c r="AG35" s="1315"/>
      <c r="AH35" s="1315"/>
      <c r="AI35" s="1315"/>
      <c r="AJ35" s="1315"/>
      <c r="AK35" s="1315"/>
      <c r="AL35" s="1315"/>
      <c r="AM35" s="1315"/>
      <c r="AN35" s="1315"/>
      <c r="AO35" s="1315"/>
      <c r="AP35" s="1315"/>
      <c r="AQ35" s="1315"/>
    </row>
    <row r="36" spans="1:43">
      <c r="A36" s="1315"/>
      <c r="B36" s="1315"/>
      <c r="C36" s="1315"/>
      <c r="D36" s="1315"/>
      <c r="E36" s="1315"/>
      <c r="F36" s="1315"/>
      <c r="G36" s="1315"/>
      <c r="H36" s="1315"/>
      <c r="I36" s="1315"/>
      <c r="J36" s="1315"/>
      <c r="K36" s="1315"/>
      <c r="L36" s="1315"/>
      <c r="M36" s="1315"/>
      <c r="N36" s="1315"/>
      <c r="O36" s="1315"/>
      <c r="P36" s="1315"/>
      <c r="Q36" s="1315"/>
      <c r="R36" s="1315"/>
      <c r="S36" s="1315"/>
      <c r="T36" s="1315"/>
      <c r="U36" s="1315"/>
      <c r="V36" s="1315"/>
      <c r="W36" s="1315"/>
      <c r="X36" s="1315" t="s">
        <v>2199</v>
      </c>
      <c r="Y36" s="1315"/>
      <c r="Z36" s="1315"/>
      <c r="AA36" s="1315"/>
      <c r="AB36" s="1315"/>
      <c r="AC36" s="1315"/>
      <c r="AD36" s="1315"/>
      <c r="AE36" s="1315"/>
      <c r="AF36" s="1315"/>
      <c r="AG36" s="1315"/>
      <c r="AH36" s="1315"/>
      <c r="AI36" s="1315"/>
      <c r="AJ36" s="1315"/>
      <c r="AK36" s="1315"/>
      <c r="AL36" s="1315"/>
      <c r="AM36" s="1315"/>
      <c r="AN36" s="1315"/>
      <c r="AO36" s="1315"/>
      <c r="AP36" s="1315"/>
      <c r="AQ36" s="1315"/>
    </row>
  </sheetData>
  <mergeCells count="59">
    <mergeCell ref="AI8:AI9"/>
    <mergeCell ref="AJ8:AL8"/>
    <mergeCell ref="X31:X32"/>
    <mergeCell ref="AD31:AD32"/>
    <mergeCell ref="AM31:AN32"/>
    <mergeCell ref="AB7:AB10"/>
    <mergeCell ref="AC7:AC9"/>
    <mergeCell ref="AD7:AD9"/>
    <mergeCell ref="AE7:AE9"/>
    <mergeCell ref="AF7:AF9"/>
    <mergeCell ref="AG7:AG9"/>
    <mergeCell ref="Q7:Q9"/>
    <mergeCell ref="R7:R9"/>
    <mergeCell ref="S7:S9"/>
    <mergeCell ref="Y7:Y10"/>
    <mergeCell ref="Z7:Z10"/>
    <mergeCell ref="AA7:AA10"/>
    <mergeCell ref="K7:K9"/>
    <mergeCell ref="L7:L9"/>
    <mergeCell ref="M7:M9"/>
    <mergeCell ref="N7:N9"/>
    <mergeCell ref="O7:O9"/>
    <mergeCell ref="P7:P9"/>
    <mergeCell ref="E7:E9"/>
    <mergeCell ref="F7:F9"/>
    <mergeCell ref="G7:G9"/>
    <mergeCell ref="H7:H9"/>
    <mergeCell ref="I7:I9"/>
    <mergeCell ref="J7:J9"/>
    <mergeCell ref="AC6:AD6"/>
    <mergeCell ref="AE6:AL6"/>
    <mergeCell ref="AM6:AM9"/>
    <mergeCell ref="AN6:AN9"/>
    <mergeCell ref="AO6:AO9"/>
    <mergeCell ref="AP6:AQ6"/>
    <mergeCell ref="AH7:AH9"/>
    <mergeCell ref="AI7:AL7"/>
    <mergeCell ref="AP7:AP9"/>
    <mergeCell ref="AQ7:AQ9"/>
    <mergeCell ref="X5:X10"/>
    <mergeCell ref="Y5:AB6"/>
    <mergeCell ref="AC5:AQ5"/>
    <mergeCell ref="E6:G6"/>
    <mergeCell ref="H6:J6"/>
    <mergeCell ref="K6:M6"/>
    <mergeCell ref="N6:P6"/>
    <mergeCell ref="U6:U10"/>
    <mergeCell ref="V6:V10"/>
    <mergeCell ref="W6:W10"/>
    <mergeCell ref="A4:W4"/>
    <mergeCell ref="X4:AQ4"/>
    <mergeCell ref="A5:A10"/>
    <mergeCell ref="B5:B9"/>
    <mergeCell ref="C5:C9"/>
    <mergeCell ref="D5:D9"/>
    <mergeCell ref="E5:P5"/>
    <mergeCell ref="Q5:S6"/>
    <mergeCell ref="T5:T9"/>
    <mergeCell ref="U5:W5"/>
  </mergeCells>
  <phoneticPr fontId="14" type="noConversion"/>
  <hyperlinks>
    <hyperlink ref="AS1" location="預告統計資料發布時間表!A1" display="返回發布時間表"/>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1" sqref="K1:K1048576"/>
    </sheetView>
  </sheetViews>
  <sheetFormatPr defaultRowHeight="17"/>
  <cols>
    <col min="4" max="5" width="9.08984375" bestFit="1" customWidth="1"/>
    <col min="8" max="8" width="11.7265625" bestFit="1" customWidth="1"/>
    <col min="10" max="10" width="28.81640625" bestFit="1" customWidth="1"/>
    <col min="11" max="11" width="8.7265625" style="832"/>
  </cols>
  <sheetData>
    <row r="1" spans="1:11" ht="19.5">
      <c r="A1" s="1408" t="s">
        <v>2203</v>
      </c>
      <c r="B1" s="1409"/>
      <c r="C1" s="1410"/>
      <c r="D1" s="1411"/>
      <c r="E1" s="1411"/>
      <c r="F1" s="1412"/>
      <c r="G1" s="1413"/>
      <c r="H1" s="1414" t="s">
        <v>2204</v>
      </c>
      <c r="I1" s="1415" t="s">
        <v>2244</v>
      </c>
      <c r="J1" s="1416"/>
      <c r="K1" s="738" t="s">
        <v>1337</v>
      </c>
    </row>
    <row r="2" spans="1:11" ht="19.5">
      <c r="A2" s="1408" t="s">
        <v>2205</v>
      </c>
      <c r="B2" s="1409"/>
      <c r="C2" s="1417" t="s">
        <v>2206</v>
      </c>
      <c r="D2" s="1418"/>
      <c r="E2" s="1418"/>
      <c r="F2" s="1418"/>
      <c r="G2" s="1419"/>
      <c r="H2" s="1414" t="s">
        <v>2207</v>
      </c>
      <c r="I2" s="1420" t="s">
        <v>2208</v>
      </c>
      <c r="J2" s="1420"/>
      <c r="K2" s="737"/>
    </row>
    <row r="3" spans="1:11" ht="33.5">
      <c r="A3" s="1421" t="s">
        <v>2245</v>
      </c>
      <c r="B3" s="1421"/>
      <c r="C3" s="1421"/>
      <c r="D3" s="1421"/>
      <c r="E3" s="1421"/>
      <c r="F3" s="1421"/>
      <c r="G3" s="1421"/>
      <c r="H3" s="1421"/>
      <c r="I3" s="1421"/>
      <c r="J3" s="1421"/>
      <c r="K3" s="737"/>
    </row>
    <row r="4" spans="1:11" ht="19.5">
      <c r="A4" s="1422" t="s">
        <v>2246</v>
      </c>
      <c r="B4" s="1422"/>
      <c r="C4" s="1422"/>
      <c r="D4" s="1422"/>
      <c r="E4" s="1422"/>
      <c r="F4" s="1422"/>
      <c r="G4" s="1422"/>
      <c r="H4" s="1422"/>
      <c r="I4" s="1422"/>
      <c r="J4" s="1422"/>
      <c r="K4" s="737"/>
    </row>
    <row r="5" spans="1:11" ht="19.5">
      <c r="A5" s="1417" t="s">
        <v>2209</v>
      </c>
      <c r="B5" s="1417"/>
      <c r="C5" s="1417"/>
      <c r="D5" s="1418"/>
      <c r="E5" s="1418"/>
      <c r="F5" s="1418"/>
      <c r="G5" s="1418"/>
      <c r="H5" s="1418"/>
      <c r="I5" s="1417"/>
      <c r="J5" s="1423" t="s">
        <v>2210</v>
      </c>
      <c r="K5" s="808"/>
    </row>
    <row r="6" spans="1:11" ht="19.5">
      <c r="A6" s="1424" t="s">
        <v>2211</v>
      </c>
      <c r="B6" s="1424"/>
      <c r="C6" s="1425"/>
      <c r="D6" s="1408" t="s">
        <v>2212</v>
      </c>
      <c r="E6" s="1426"/>
      <c r="F6" s="1426"/>
      <c r="G6" s="1426"/>
      <c r="H6" s="1427"/>
      <c r="I6" s="1428" t="s">
        <v>2213</v>
      </c>
      <c r="J6" s="1426"/>
      <c r="K6" s="808"/>
    </row>
    <row r="7" spans="1:11" ht="19.5">
      <c r="A7" s="1429"/>
      <c r="B7" s="1429"/>
      <c r="C7" s="1430"/>
      <c r="D7" s="1431" t="s">
        <v>2214</v>
      </c>
      <c r="E7" s="1432"/>
      <c r="F7" s="1432"/>
      <c r="G7" s="1432"/>
      <c r="H7" s="1433"/>
      <c r="I7" s="1434" t="s">
        <v>2215</v>
      </c>
      <c r="J7" s="1435" t="s">
        <v>2216</v>
      </c>
      <c r="K7" s="808"/>
    </row>
    <row r="8" spans="1:11">
      <c r="A8" s="1429"/>
      <c r="B8" s="1429"/>
      <c r="C8" s="1430"/>
      <c r="D8" s="1436" t="s">
        <v>2217</v>
      </c>
      <c r="E8" s="1437" t="s">
        <v>2218</v>
      </c>
      <c r="F8" s="1438" t="s">
        <v>2219</v>
      </c>
      <c r="G8" s="1439" t="s">
        <v>2220</v>
      </c>
      <c r="H8" s="1440" t="s">
        <v>2221</v>
      </c>
      <c r="I8" s="1441"/>
      <c r="J8" s="1442"/>
      <c r="K8" s="808"/>
    </row>
    <row r="9" spans="1:11">
      <c r="A9" s="1443"/>
      <c r="B9" s="1443"/>
      <c r="C9" s="1444"/>
      <c r="D9" s="1436"/>
      <c r="E9" s="1445"/>
      <c r="F9" s="1446"/>
      <c r="G9" s="1447"/>
      <c r="H9" s="1448"/>
      <c r="I9" s="1449"/>
      <c r="J9" s="1450"/>
      <c r="K9" s="736"/>
    </row>
    <row r="10" spans="1:11" ht="19.5">
      <c r="A10" s="1451" t="s">
        <v>2223</v>
      </c>
      <c r="B10" s="1451"/>
      <c r="C10" s="1452"/>
      <c r="D10" s="1484">
        <v>23999</v>
      </c>
      <c r="E10" s="1485">
        <v>10928</v>
      </c>
      <c r="F10" s="1486">
        <v>4684</v>
      </c>
      <c r="G10" s="1453">
        <v>0</v>
      </c>
      <c r="H10" s="1486">
        <v>8387</v>
      </c>
      <c r="I10" s="1454">
        <v>0</v>
      </c>
      <c r="J10" s="1455">
        <v>0</v>
      </c>
      <c r="K10" s="737"/>
    </row>
    <row r="11" spans="1:11" ht="19.5">
      <c r="A11" s="1417" t="s">
        <v>2224</v>
      </c>
      <c r="B11" s="1417"/>
      <c r="C11" s="1417"/>
      <c r="D11" s="1418"/>
      <c r="E11" s="1418"/>
      <c r="F11" s="1418"/>
      <c r="G11" s="1418"/>
      <c r="H11" s="1417"/>
      <c r="I11" s="1417"/>
      <c r="J11" s="1423"/>
      <c r="K11" s="737"/>
    </row>
    <row r="12" spans="1:11" ht="19.5">
      <c r="A12" s="1424" t="s">
        <v>2225</v>
      </c>
      <c r="B12" s="1424"/>
      <c r="C12" s="1425"/>
      <c r="D12" s="1408" t="s">
        <v>2226</v>
      </c>
      <c r="E12" s="1426"/>
      <c r="F12" s="1426"/>
      <c r="G12" s="1426"/>
      <c r="H12" s="1427"/>
      <c r="I12" s="1428" t="s">
        <v>2227</v>
      </c>
      <c r="J12" s="1426"/>
      <c r="K12" s="737"/>
    </row>
    <row r="13" spans="1:11" ht="19.5">
      <c r="A13" s="1429"/>
      <c r="B13" s="1429"/>
      <c r="C13" s="1430"/>
      <c r="D13" s="1431" t="s">
        <v>2228</v>
      </c>
      <c r="E13" s="1432"/>
      <c r="F13" s="1432"/>
      <c r="G13" s="1432"/>
      <c r="H13" s="1433"/>
      <c r="I13" s="1434" t="s">
        <v>2229</v>
      </c>
      <c r="J13" s="1456" t="s">
        <v>2216</v>
      </c>
      <c r="K13" s="737"/>
    </row>
    <row r="14" spans="1:11">
      <c r="A14" s="1429"/>
      <c r="B14" s="1429"/>
      <c r="C14" s="1430"/>
      <c r="D14" s="1437" t="s">
        <v>2230</v>
      </c>
      <c r="E14" s="1437" t="s">
        <v>2218</v>
      </c>
      <c r="F14" s="1438" t="s">
        <v>2231</v>
      </c>
      <c r="G14" s="1439" t="s">
        <v>2220</v>
      </c>
      <c r="H14" s="1440" t="s">
        <v>2232</v>
      </c>
      <c r="I14" s="1441"/>
      <c r="J14" s="1457"/>
      <c r="K14" s="737"/>
    </row>
    <row r="15" spans="1:11">
      <c r="A15" s="1443"/>
      <c r="B15" s="1443"/>
      <c r="C15" s="1444"/>
      <c r="D15" s="1445"/>
      <c r="E15" s="1445"/>
      <c r="F15" s="1446"/>
      <c r="G15" s="1447"/>
      <c r="H15" s="1448"/>
      <c r="I15" s="1449"/>
      <c r="J15" s="1458"/>
      <c r="K15" s="737"/>
    </row>
    <row r="16" spans="1:11" ht="19.5">
      <c r="A16" s="1451" t="s">
        <v>2233</v>
      </c>
      <c r="B16" s="1451"/>
      <c r="C16" s="1452"/>
      <c r="D16" s="1487">
        <v>22989</v>
      </c>
      <c r="E16" s="1485">
        <v>10928</v>
      </c>
      <c r="F16" s="1488">
        <v>4684</v>
      </c>
      <c r="G16" s="1459">
        <v>0</v>
      </c>
      <c r="H16" s="1488">
        <v>7377</v>
      </c>
      <c r="I16" s="1454">
        <v>0</v>
      </c>
      <c r="J16" s="1455">
        <v>0</v>
      </c>
      <c r="K16" s="737"/>
    </row>
    <row r="17" spans="1:11" ht="19.5">
      <c r="A17" s="1460" t="s">
        <v>2234</v>
      </c>
      <c r="B17" s="1460"/>
      <c r="C17" s="1460"/>
      <c r="D17" s="1461"/>
      <c r="E17" s="1461"/>
      <c r="F17" s="1462"/>
      <c r="G17" s="1463"/>
      <c r="H17" s="1464"/>
      <c r="I17" s="1463"/>
      <c r="J17" s="1463"/>
      <c r="K17" s="737"/>
    </row>
    <row r="18" spans="1:11" ht="19.5">
      <c r="A18" s="1424" t="s">
        <v>2211</v>
      </c>
      <c r="B18" s="1424"/>
      <c r="C18" s="1425"/>
      <c r="D18" s="1408" t="s">
        <v>2235</v>
      </c>
      <c r="E18" s="1426"/>
      <c r="F18" s="1426"/>
      <c r="G18" s="1426"/>
      <c r="H18" s="1427"/>
      <c r="I18" s="1465"/>
      <c r="J18" s="1466"/>
    </row>
    <row r="19" spans="1:11" ht="19.5">
      <c r="A19" s="1429"/>
      <c r="B19" s="1429"/>
      <c r="C19" s="1430"/>
      <c r="D19" s="1431" t="s">
        <v>2236</v>
      </c>
      <c r="E19" s="1432"/>
      <c r="F19" s="1432"/>
      <c r="G19" s="1432"/>
      <c r="H19" s="1433"/>
      <c r="I19" s="1467"/>
      <c r="J19" s="1468"/>
    </row>
    <row r="20" spans="1:11">
      <c r="A20" s="1429"/>
      <c r="B20" s="1429"/>
      <c r="C20" s="1430"/>
      <c r="D20" s="1445" t="s">
        <v>2230</v>
      </c>
      <c r="E20" s="1469" t="s">
        <v>2237</v>
      </c>
      <c r="F20" s="1425"/>
      <c r="G20" s="1470" t="s">
        <v>2238</v>
      </c>
      <c r="H20" s="1471"/>
      <c r="I20" s="1467"/>
      <c r="J20" s="1468"/>
    </row>
    <row r="21" spans="1:11">
      <c r="A21" s="1443"/>
      <c r="B21" s="1443"/>
      <c r="C21" s="1444"/>
      <c r="D21" s="1436"/>
      <c r="E21" s="1472"/>
      <c r="F21" s="1444"/>
      <c r="G21" s="1458"/>
      <c r="H21" s="1473"/>
      <c r="I21" s="1467"/>
      <c r="J21" s="1468"/>
    </row>
    <row r="22" spans="1:11" ht="19.5">
      <c r="A22" s="1451" t="s">
        <v>2222</v>
      </c>
      <c r="B22" s="1451"/>
      <c r="C22" s="1452"/>
      <c r="D22" s="1487">
        <v>1010</v>
      </c>
      <c r="E22" s="1472">
        <v>0</v>
      </c>
      <c r="F22" s="1444"/>
      <c r="G22" s="1489">
        <v>1010</v>
      </c>
      <c r="H22" s="1474"/>
      <c r="I22" s="1475"/>
      <c r="J22" s="1476"/>
    </row>
    <row r="23" spans="1:11">
      <c r="A23" s="1477" t="s">
        <v>2239</v>
      </c>
      <c r="B23" s="1478"/>
      <c r="C23" s="1477" t="s">
        <v>2240</v>
      </c>
      <c r="D23" s="1479" t="s">
        <v>1347</v>
      </c>
      <c r="E23" s="447"/>
      <c r="F23" s="1479" t="s">
        <v>2241</v>
      </c>
      <c r="G23" s="1478"/>
      <c r="H23" s="1478"/>
      <c r="I23" s="1479"/>
      <c r="J23" s="1478"/>
    </row>
    <row r="24" spans="1:11">
      <c r="A24" s="1480"/>
      <c r="B24" s="1478"/>
      <c r="C24" s="1480"/>
      <c r="D24" s="1481" t="s">
        <v>1348</v>
      </c>
      <c r="E24" s="447"/>
      <c r="F24" s="1479"/>
      <c r="G24" s="1479"/>
      <c r="H24" s="1479"/>
      <c r="I24" s="1478"/>
      <c r="J24" s="1479" t="s">
        <v>2247</v>
      </c>
    </row>
    <row r="25" spans="1:11" ht="19.5">
      <c r="A25" s="1480" t="s">
        <v>2242</v>
      </c>
      <c r="B25" s="1480"/>
      <c r="C25" s="1460"/>
      <c r="D25" s="1460"/>
      <c r="E25" s="1482"/>
      <c r="F25" s="1482"/>
      <c r="G25" s="1482"/>
      <c r="H25" s="1478"/>
      <c r="I25" s="1478"/>
      <c r="J25" s="1478"/>
    </row>
    <row r="26" spans="1:11" ht="19.5">
      <c r="A26" s="389" t="s">
        <v>2243</v>
      </c>
      <c r="B26" s="389"/>
      <c r="C26" s="1410"/>
      <c r="D26" s="1410"/>
      <c r="E26" s="1483"/>
      <c r="F26" s="1483"/>
      <c r="G26" s="1482"/>
      <c r="H26" s="1478"/>
      <c r="I26" s="1478"/>
      <c r="J26" s="1478"/>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opLeftCell="G1" workbookViewId="0">
      <selection activeCell="Y1" sqref="Y1:Y1048576"/>
    </sheetView>
  </sheetViews>
  <sheetFormatPr defaultRowHeight="17"/>
  <cols>
    <col min="25" max="25" width="8.7265625" style="832"/>
  </cols>
  <sheetData>
    <row r="1" spans="1:25">
      <c r="A1" s="801" t="s">
        <v>2249</v>
      </c>
      <c r="B1" s="802"/>
      <c r="C1" s="1490"/>
      <c r="D1" s="1490"/>
      <c r="E1" s="1490"/>
      <c r="F1" s="1491"/>
      <c r="G1" s="1491"/>
      <c r="H1" s="1491"/>
      <c r="I1" s="1491"/>
      <c r="J1" s="1491"/>
      <c r="K1" s="1491"/>
      <c r="L1" s="1491"/>
      <c r="M1" s="1491"/>
      <c r="N1" s="1491"/>
      <c r="O1" s="1491"/>
      <c r="P1" s="1491"/>
      <c r="Q1" s="1491"/>
      <c r="R1" s="1491"/>
      <c r="S1" s="1491"/>
      <c r="T1" s="1253" t="s">
        <v>2250</v>
      </c>
      <c r="U1" s="1254"/>
      <c r="V1" s="1492" t="s">
        <v>2251</v>
      </c>
      <c r="W1" s="1492"/>
      <c r="X1" s="1492"/>
      <c r="Y1" s="738" t="s">
        <v>1337</v>
      </c>
    </row>
    <row r="2" spans="1:25">
      <c r="A2" s="1493" t="s">
        <v>2252</v>
      </c>
      <c r="B2" s="805" t="s">
        <v>2253</v>
      </c>
      <c r="C2" s="1494"/>
      <c r="D2" s="1491"/>
      <c r="E2" s="1491"/>
      <c r="F2" s="1491"/>
      <c r="G2" s="1491"/>
      <c r="H2" s="1491"/>
      <c r="I2" s="1491"/>
      <c r="J2" s="1491"/>
      <c r="K2" s="1491"/>
      <c r="L2" s="1491"/>
      <c r="M2" s="1491"/>
      <c r="N2" s="1491"/>
      <c r="O2" s="1491"/>
      <c r="P2" s="1491"/>
      <c r="Q2" s="1491"/>
      <c r="R2" s="1491"/>
      <c r="S2" s="1491"/>
      <c r="T2" s="1253" t="s">
        <v>2254</v>
      </c>
      <c r="U2" s="1254"/>
      <c r="V2" s="1255" t="s">
        <v>2255</v>
      </c>
      <c r="W2" s="1255"/>
      <c r="X2" s="1255"/>
      <c r="Y2" s="737"/>
    </row>
    <row r="3" spans="1:25" ht="25">
      <c r="A3" s="1495"/>
      <c r="B3" s="1495"/>
      <c r="C3" s="1495"/>
      <c r="D3" s="1495"/>
      <c r="E3" s="1495"/>
      <c r="F3" s="1495"/>
      <c r="G3" s="1495"/>
      <c r="H3" s="1495"/>
      <c r="I3" s="1495"/>
      <c r="J3" s="1495"/>
      <c r="K3" s="1495"/>
      <c r="L3" s="1495"/>
      <c r="M3" s="1495"/>
      <c r="N3" s="1495"/>
      <c r="O3" s="1495"/>
      <c r="P3" s="1495"/>
      <c r="Q3" s="1495"/>
      <c r="R3" s="1495"/>
      <c r="S3" s="1495"/>
      <c r="T3" s="1495"/>
      <c r="U3" s="1495"/>
      <c r="V3" s="1495"/>
      <c r="W3" s="1495"/>
      <c r="X3" s="1495"/>
      <c r="Y3" s="737"/>
    </row>
    <row r="4" spans="1:25" ht="27.5">
      <c r="A4" s="1496" t="s">
        <v>2256</v>
      </c>
      <c r="B4" s="1496"/>
      <c r="C4" s="1496"/>
      <c r="D4" s="1496"/>
      <c r="E4" s="1496"/>
      <c r="F4" s="1496"/>
      <c r="G4" s="1496"/>
      <c r="H4" s="1496"/>
      <c r="I4" s="1496"/>
      <c r="J4" s="1496"/>
      <c r="K4" s="1496"/>
      <c r="L4" s="1496"/>
      <c r="M4" s="1496"/>
      <c r="N4" s="1496"/>
      <c r="O4" s="1496"/>
      <c r="P4" s="1496"/>
      <c r="Q4" s="1496"/>
      <c r="R4" s="1496"/>
      <c r="S4" s="1496"/>
      <c r="T4" s="1496"/>
      <c r="U4" s="1496"/>
      <c r="V4" s="1496"/>
      <c r="W4" s="1496"/>
      <c r="X4" s="1496"/>
      <c r="Y4" s="737"/>
    </row>
    <row r="5" spans="1:25" ht="20" thickBot="1">
      <c r="A5" s="1497" t="s">
        <v>2289</v>
      </c>
      <c r="B5" s="1497"/>
      <c r="C5" s="1497"/>
      <c r="D5" s="1497"/>
      <c r="E5" s="1497"/>
      <c r="F5" s="1497"/>
      <c r="G5" s="1497"/>
      <c r="H5" s="1497"/>
      <c r="I5" s="1497"/>
      <c r="J5" s="1497"/>
      <c r="K5" s="1497"/>
      <c r="L5" s="1497"/>
      <c r="M5" s="1497"/>
      <c r="N5" s="1497"/>
      <c r="O5" s="1497"/>
      <c r="P5" s="1497"/>
      <c r="Q5" s="1497"/>
      <c r="R5" s="1497"/>
      <c r="S5" s="1497"/>
      <c r="T5" s="1497"/>
      <c r="U5" s="1497"/>
      <c r="V5" s="1497"/>
      <c r="W5" s="1497"/>
      <c r="X5" s="1497"/>
      <c r="Y5" s="808"/>
    </row>
    <row r="6" spans="1:25">
      <c r="A6" s="1498" t="s">
        <v>2257</v>
      </c>
      <c r="B6" s="1124" t="s">
        <v>2258</v>
      </c>
      <c r="C6" s="1499" t="s">
        <v>2259</v>
      </c>
      <c r="D6" s="1499"/>
      <c r="E6" s="1499"/>
      <c r="F6" s="1499"/>
      <c r="G6" s="1500" t="s">
        <v>2260</v>
      </c>
      <c r="H6" s="1500"/>
      <c r="I6" s="1500"/>
      <c r="J6" s="1500"/>
      <c r="K6" s="1500"/>
      <c r="L6" s="1500"/>
      <c r="M6" s="1500"/>
      <c r="N6" s="1500"/>
      <c r="O6" s="1500"/>
      <c r="P6" s="1500"/>
      <c r="Q6" s="1500"/>
      <c r="R6" s="1501"/>
      <c r="S6" s="1502" t="s">
        <v>2261</v>
      </c>
      <c r="T6" s="1500"/>
      <c r="U6" s="1500"/>
      <c r="V6" s="1500"/>
      <c r="W6" s="1500"/>
      <c r="X6" s="1500"/>
      <c r="Y6" s="808"/>
    </row>
    <row r="7" spans="1:25">
      <c r="A7" s="1503"/>
      <c r="B7" s="1125"/>
      <c r="C7" s="1504" t="s">
        <v>2262</v>
      </c>
      <c r="D7" s="1505"/>
      <c r="E7" s="1505"/>
      <c r="F7" s="1506" t="s">
        <v>2263</v>
      </c>
      <c r="G7" s="1506" t="s">
        <v>2264</v>
      </c>
      <c r="H7" s="1506" t="s">
        <v>2265</v>
      </c>
      <c r="I7" s="1507" t="s">
        <v>2266</v>
      </c>
      <c r="J7" s="1506" t="s">
        <v>2267</v>
      </c>
      <c r="K7" s="1506" t="s">
        <v>2268</v>
      </c>
      <c r="L7" s="1508" t="s">
        <v>2269</v>
      </c>
      <c r="M7" s="1509"/>
      <c r="N7" s="1506" t="s">
        <v>2270</v>
      </c>
      <c r="O7" s="1504" t="s">
        <v>2271</v>
      </c>
      <c r="P7" s="1510"/>
      <c r="Q7" s="1504" t="s">
        <v>2272</v>
      </c>
      <c r="R7" s="1510"/>
      <c r="S7" s="1506" t="s">
        <v>2264</v>
      </c>
      <c r="T7" s="1506" t="s">
        <v>2265</v>
      </c>
      <c r="U7" s="1504" t="s">
        <v>2271</v>
      </c>
      <c r="V7" s="1505"/>
      <c r="W7" s="1504" t="s">
        <v>2272</v>
      </c>
      <c r="X7" s="1505"/>
      <c r="Y7" s="808"/>
    </row>
    <row r="8" spans="1:25" ht="51.5" thickBot="1">
      <c r="A8" s="1511"/>
      <c r="B8" s="1512"/>
      <c r="C8" s="1513" t="s">
        <v>2273</v>
      </c>
      <c r="D8" s="1513" t="s">
        <v>2274</v>
      </c>
      <c r="E8" s="1513" t="s">
        <v>2275</v>
      </c>
      <c r="F8" s="1512"/>
      <c r="G8" s="1512"/>
      <c r="H8" s="1512"/>
      <c r="I8" s="1514"/>
      <c r="J8" s="1512"/>
      <c r="K8" s="1512"/>
      <c r="L8" s="1512"/>
      <c r="M8" s="1515" t="s">
        <v>2276</v>
      </c>
      <c r="N8" s="1512"/>
      <c r="O8" s="1516" t="s">
        <v>2277</v>
      </c>
      <c r="P8" s="1516" t="s">
        <v>2278</v>
      </c>
      <c r="Q8" s="1516" t="s">
        <v>2279</v>
      </c>
      <c r="R8" s="1516" t="s">
        <v>2280</v>
      </c>
      <c r="S8" s="1512"/>
      <c r="T8" s="1512"/>
      <c r="U8" s="1516" t="s">
        <v>2277</v>
      </c>
      <c r="V8" s="1517" t="s">
        <v>2278</v>
      </c>
      <c r="W8" s="1516" t="s">
        <v>2281</v>
      </c>
      <c r="X8" s="1517" t="s">
        <v>2278</v>
      </c>
      <c r="Y8" s="808"/>
    </row>
    <row r="9" spans="1:25">
      <c r="A9" s="1503"/>
      <c r="B9" s="1518" t="s">
        <v>2282</v>
      </c>
      <c r="C9" s="1519">
        <v>5</v>
      </c>
      <c r="D9" s="1519">
        <v>1</v>
      </c>
      <c r="E9" s="1519">
        <v>4</v>
      </c>
      <c r="F9" s="1540">
        <v>203267</v>
      </c>
      <c r="G9" s="1519">
        <v>1</v>
      </c>
      <c r="H9" s="1540">
        <v>21987</v>
      </c>
      <c r="I9" s="1540">
        <v>13644</v>
      </c>
      <c r="J9" s="1540">
        <v>8343</v>
      </c>
      <c r="K9" s="1519">
        <v>977</v>
      </c>
      <c r="L9" s="1519">
        <v>756</v>
      </c>
      <c r="M9" s="1519" t="s">
        <v>2122</v>
      </c>
      <c r="N9" s="1519">
        <v>221</v>
      </c>
      <c r="O9" s="1519" t="s">
        <v>2122</v>
      </c>
      <c r="P9" s="1519" t="s">
        <v>2122</v>
      </c>
      <c r="Q9" s="1519" t="s">
        <v>1219</v>
      </c>
      <c r="R9" s="1519" t="s">
        <v>2122</v>
      </c>
      <c r="S9" s="1519">
        <v>4</v>
      </c>
      <c r="T9" s="1540">
        <v>181280</v>
      </c>
      <c r="U9" s="1520" t="s">
        <v>2290</v>
      </c>
      <c r="V9" s="1520" t="s">
        <v>2291</v>
      </c>
      <c r="W9" s="1520">
        <v>2</v>
      </c>
      <c r="X9" s="1520">
        <v>15</v>
      </c>
      <c r="Y9" s="736"/>
    </row>
    <row r="10" spans="1:25">
      <c r="A10" s="1503"/>
      <c r="B10" s="1521" t="s">
        <v>2283</v>
      </c>
      <c r="C10" s="1519">
        <v>5</v>
      </c>
      <c r="D10" s="1519">
        <v>1</v>
      </c>
      <c r="E10" s="1519">
        <v>4</v>
      </c>
      <c r="F10" s="1540">
        <v>203267</v>
      </c>
      <c r="G10" s="1519">
        <v>1</v>
      </c>
      <c r="H10" s="1540">
        <v>21987</v>
      </c>
      <c r="I10" s="1540">
        <v>13644</v>
      </c>
      <c r="J10" s="1540">
        <v>8343</v>
      </c>
      <c r="K10" s="1519">
        <v>977</v>
      </c>
      <c r="L10" s="1519">
        <v>756</v>
      </c>
      <c r="M10" s="1519" t="s">
        <v>2122</v>
      </c>
      <c r="N10" s="1519">
        <v>221</v>
      </c>
      <c r="O10" s="1519" t="s">
        <v>2122</v>
      </c>
      <c r="P10" s="1519" t="s">
        <v>2122</v>
      </c>
      <c r="Q10" s="1519" t="s">
        <v>1219</v>
      </c>
      <c r="R10" s="1519" t="s">
        <v>2122</v>
      </c>
      <c r="S10" s="1519">
        <v>4</v>
      </c>
      <c r="T10" s="1540">
        <v>181280</v>
      </c>
      <c r="U10" s="1520" t="s">
        <v>2290</v>
      </c>
      <c r="V10" s="1520" t="s">
        <v>2291</v>
      </c>
      <c r="W10" s="1520">
        <v>2</v>
      </c>
      <c r="X10" s="1520">
        <v>15</v>
      </c>
      <c r="Y10" s="737"/>
    </row>
    <row r="11" spans="1:25" ht="20.5">
      <c r="A11" s="1524"/>
      <c r="B11" s="1521" t="s">
        <v>2284</v>
      </c>
      <c r="C11" s="1522" t="s">
        <v>1219</v>
      </c>
      <c r="D11" s="1522" t="s">
        <v>2122</v>
      </c>
      <c r="E11" s="1522" t="s">
        <v>1219</v>
      </c>
      <c r="F11" s="1523" t="s">
        <v>2122</v>
      </c>
      <c r="G11" s="1523" t="s">
        <v>2292</v>
      </c>
      <c r="H11" s="1523" t="s">
        <v>2292</v>
      </c>
      <c r="I11" s="1523" t="s">
        <v>2122</v>
      </c>
      <c r="J11" s="1523" t="s">
        <v>2121</v>
      </c>
      <c r="K11" s="1523" t="s">
        <v>2122</v>
      </c>
      <c r="L11" s="1523" t="s">
        <v>2293</v>
      </c>
      <c r="M11" s="1523" t="s">
        <v>2122</v>
      </c>
      <c r="N11" s="1523" t="s">
        <v>2122</v>
      </c>
      <c r="O11" s="1523" t="s">
        <v>1219</v>
      </c>
      <c r="P11" s="1523" t="s">
        <v>2122</v>
      </c>
      <c r="Q11" s="1523" t="s">
        <v>1219</v>
      </c>
      <c r="R11" s="1523" t="s">
        <v>2292</v>
      </c>
      <c r="S11" s="1523" t="s">
        <v>1219</v>
      </c>
      <c r="T11" s="1523" t="s">
        <v>1219</v>
      </c>
      <c r="U11" s="1520" t="s">
        <v>2293</v>
      </c>
      <c r="V11" s="1520" t="s">
        <v>2293</v>
      </c>
      <c r="W11" s="1520" t="s">
        <v>2294</v>
      </c>
      <c r="X11" s="1520" t="s">
        <v>2293</v>
      </c>
      <c r="Y11" s="737"/>
    </row>
    <row r="12" spans="1:25" ht="17.5" thickBot="1">
      <c r="A12" s="815" t="s">
        <v>2285</v>
      </c>
      <c r="B12" s="1525"/>
      <c r="C12" s="1525"/>
      <c r="D12" s="1525"/>
      <c r="E12" s="1525"/>
      <c r="F12" s="1526"/>
      <c r="G12" s="1527"/>
      <c r="H12" s="1527"/>
      <c r="I12" s="1526"/>
      <c r="J12" s="1527"/>
      <c r="K12" s="1527"/>
      <c r="L12" s="1526"/>
      <c r="M12" s="1525"/>
      <c r="N12" s="1525"/>
      <c r="O12" s="1528"/>
      <c r="P12" s="1529"/>
      <c r="Q12" s="1528"/>
      <c r="R12" s="1529"/>
      <c r="S12" s="1526"/>
      <c r="T12" s="1526"/>
      <c r="U12" s="1526"/>
      <c r="V12" s="1526"/>
      <c r="W12" s="1526"/>
      <c r="X12" s="1526"/>
      <c r="Y12" s="737"/>
    </row>
    <row r="13" spans="1:25">
      <c r="A13" s="1530" t="s">
        <v>1954</v>
      </c>
      <c r="B13" s="1531"/>
      <c r="C13" s="1531"/>
      <c r="D13" s="1531"/>
      <c r="E13" s="1531"/>
      <c r="F13" s="1532"/>
      <c r="G13" s="1533" t="s">
        <v>1831</v>
      </c>
      <c r="H13" s="1531"/>
      <c r="I13" s="1532"/>
      <c r="J13" s="1532"/>
      <c r="K13" s="1532"/>
      <c r="L13" s="1531" t="s">
        <v>2286</v>
      </c>
      <c r="M13" s="1531"/>
      <c r="N13" s="1532"/>
      <c r="O13" s="1531"/>
      <c r="P13" s="1532"/>
      <c r="Q13" s="1531"/>
      <c r="R13" s="1532"/>
      <c r="S13" s="1532"/>
      <c r="T13" s="1534" t="s">
        <v>2287</v>
      </c>
      <c r="U13" s="1532"/>
      <c r="V13" s="1532"/>
      <c r="W13" s="1532"/>
      <c r="X13" s="1532"/>
      <c r="Y13" s="737"/>
    </row>
    <row r="14" spans="1:25">
      <c r="A14" s="1530"/>
      <c r="B14" s="1531"/>
      <c r="C14" s="1531"/>
      <c r="D14" s="1531"/>
      <c r="E14" s="1531"/>
      <c r="F14" s="1532"/>
      <c r="G14" s="1533"/>
      <c r="H14" s="1531"/>
      <c r="I14" s="1532"/>
      <c r="J14" s="1532"/>
      <c r="K14" s="1532"/>
      <c r="L14" s="1531"/>
      <c r="M14" s="1531"/>
      <c r="N14" s="1532"/>
      <c r="O14" s="1531"/>
      <c r="P14" s="1532"/>
      <c r="Q14" s="1531"/>
      <c r="R14" s="1532"/>
      <c r="S14" s="1532"/>
      <c r="T14" s="1534"/>
      <c r="U14" s="1532"/>
      <c r="V14" s="1532"/>
      <c r="W14" s="1532"/>
      <c r="X14" s="1532"/>
      <c r="Y14" s="737"/>
    </row>
    <row r="15" spans="1:25">
      <c r="A15" s="1532"/>
      <c r="B15" s="1532"/>
      <c r="C15" s="1532"/>
      <c r="D15" s="1532"/>
      <c r="E15" s="1532"/>
      <c r="F15" s="1532"/>
      <c r="G15" s="1532"/>
      <c r="H15" s="1531"/>
      <c r="I15" s="1532"/>
      <c r="J15" s="1532"/>
      <c r="K15" s="1532"/>
      <c r="L15" s="1531" t="s">
        <v>1134</v>
      </c>
      <c r="M15" s="1531"/>
      <c r="N15" s="1535"/>
      <c r="O15" s="1531"/>
      <c r="P15" s="1532"/>
      <c r="Q15" s="1531"/>
      <c r="R15" s="1532"/>
      <c r="S15" s="1531"/>
      <c r="T15" s="1532"/>
      <c r="U15" s="1532"/>
      <c r="V15" s="1532"/>
      <c r="W15" s="1532"/>
      <c r="X15" s="1532"/>
      <c r="Y15" s="737"/>
    </row>
    <row r="16" spans="1:25">
      <c r="A16" s="1532"/>
      <c r="B16" s="1532"/>
      <c r="C16" s="1532"/>
      <c r="D16" s="1532"/>
      <c r="E16" s="1532"/>
      <c r="F16" s="1532"/>
      <c r="G16" s="1532"/>
      <c r="H16" s="1531"/>
      <c r="I16" s="1532"/>
      <c r="J16" s="1532"/>
      <c r="K16" s="1532"/>
      <c r="L16" s="1531"/>
      <c r="M16" s="1531"/>
      <c r="N16" s="1535"/>
      <c r="O16" s="1531"/>
      <c r="P16" s="1532"/>
      <c r="Q16" s="1531"/>
      <c r="R16" s="1532"/>
      <c r="S16" s="1531"/>
      <c r="T16" s="1532"/>
      <c r="U16" s="1532"/>
      <c r="V16" s="1532"/>
      <c r="W16" s="1532"/>
      <c r="X16" s="1532"/>
      <c r="Y16" s="737"/>
    </row>
    <row r="17" spans="1:25">
      <c r="A17" s="824" t="s">
        <v>1957</v>
      </c>
      <c r="B17" s="1536"/>
      <c r="C17" s="1537"/>
      <c r="D17" s="1537"/>
      <c r="E17" s="1537"/>
      <c r="F17" s="1537"/>
      <c r="G17" s="1537"/>
      <c r="H17" s="1537"/>
      <c r="I17" s="1537"/>
      <c r="J17" s="1537"/>
      <c r="K17" s="1537"/>
      <c r="L17" s="1537"/>
      <c r="M17" s="1537"/>
      <c r="N17" s="1537"/>
      <c r="O17" s="1537"/>
      <c r="P17" s="1537"/>
      <c r="Q17" s="1537"/>
      <c r="R17" s="1537"/>
      <c r="S17" s="1537"/>
      <c r="T17" s="1537"/>
      <c r="U17" s="1490"/>
      <c r="V17" s="1490"/>
      <c r="W17" s="1490"/>
      <c r="X17" s="328" t="s">
        <v>2295</v>
      </c>
      <c r="Y17" s="737"/>
    </row>
    <row r="18" spans="1:25">
      <c r="A18" s="824" t="s">
        <v>1959</v>
      </c>
      <c r="B18" s="1536"/>
      <c r="C18" s="1537"/>
      <c r="D18" s="1537"/>
      <c r="E18" s="1537"/>
      <c r="F18" s="1537"/>
      <c r="G18" s="1537"/>
      <c r="H18" s="1537"/>
      <c r="I18" s="1537"/>
      <c r="J18" s="1537"/>
      <c r="K18" s="1537"/>
      <c r="L18" s="1537"/>
      <c r="M18" s="1537"/>
      <c r="N18" s="1537"/>
      <c r="O18" s="1537"/>
      <c r="P18" s="1537"/>
      <c r="Q18" s="1537"/>
      <c r="R18" s="1537"/>
      <c r="S18" s="1537"/>
      <c r="T18" s="1537"/>
      <c r="U18" s="1490"/>
      <c r="V18" s="1490"/>
      <c r="W18" s="1490"/>
      <c r="X18" s="1490"/>
    </row>
    <row r="19" spans="1:25">
      <c r="A19" s="1538"/>
      <c r="B19" s="1539" t="s">
        <v>2288</v>
      </c>
      <c r="C19" s="1490"/>
      <c r="D19" s="1490"/>
      <c r="E19" s="1490"/>
      <c r="F19" s="1490"/>
      <c r="G19" s="1490"/>
      <c r="H19" s="1490"/>
      <c r="I19" s="1490"/>
      <c r="J19" s="1490"/>
      <c r="K19" s="1490"/>
      <c r="L19" s="1490"/>
      <c r="M19" s="1490"/>
      <c r="N19" s="1490"/>
      <c r="O19" s="1490"/>
      <c r="P19" s="1490"/>
      <c r="Q19" s="1490"/>
      <c r="R19" s="1490"/>
      <c r="S19" s="1490"/>
      <c r="T19" s="1490"/>
      <c r="U19" s="1490"/>
      <c r="V19" s="1490"/>
      <c r="W19" s="1490"/>
      <c r="X19" s="1490"/>
    </row>
  </sheetData>
  <mergeCells count="28">
    <mergeCell ref="Q7:R7"/>
    <mergeCell ref="S7:S8"/>
    <mergeCell ref="T7:T8"/>
    <mergeCell ref="U7:V7"/>
    <mergeCell ref="W7:X7"/>
    <mergeCell ref="A9:A11"/>
    <mergeCell ref="I7:I8"/>
    <mergeCell ref="J7:J8"/>
    <mergeCell ref="K7:K8"/>
    <mergeCell ref="L7:L8"/>
    <mergeCell ref="N7:N8"/>
    <mergeCell ref="O7:P7"/>
    <mergeCell ref="A5:X5"/>
    <mergeCell ref="A6:A8"/>
    <mergeCell ref="B6:B8"/>
    <mergeCell ref="C6:F6"/>
    <mergeCell ref="G6:R6"/>
    <mergeCell ref="S6:X6"/>
    <mergeCell ref="C7:E7"/>
    <mergeCell ref="F7:F8"/>
    <mergeCell ref="G7:G8"/>
    <mergeCell ref="H7:H8"/>
    <mergeCell ref="T1:U1"/>
    <mergeCell ref="V1:X1"/>
    <mergeCell ref="T2:U2"/>
    <mergeCell ref="V2:X2"/>
    <mergeCell ref="A3:X3"/>
    <mergeCell ref="A4:X4"/>
  </mergeCells>
  <phoneticPr fontId="14" type="noConversion"/>
  <hyperlinks>
    <hyperlink ref="Y1" location="預告統計資料發布時間表!A1" display="返回發布時間表"/>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1" workbookViewId="0">
      <selection activeCell="U1" sqref="U1:U1048576"/>
    </sheetView>
  </sheetViews>
  <sheetFormatPr defaultRowHeight="17"/>
  <cols>
    <col min="21" max="21" width="8.7265625" style="832"/>
  </cols>
  <sheetData>
    <row r="1" spans="1:21" ht="34">
      <c r="A1" s="801" t="s">
        <v>1928</v>
      </c>
      <c r="B1" s="802"/>
      <c r="C1" s="1541"/>
      <c r="D1" s="1541"/>
      <c r="E1" s="1541"/>
      <c r="F1" s="1542"/>
      <c r="G1" s="1542"/>
      <c r="H1" s="1542"/>
      <c r="I1" s="1542"/>
      <c r="J1" s="1542"/>
      <c r="K1" s="1542"/>
      <c r="L1" s="1543"/>
      <c r="M1" s="1544"/>
      <c r="N1" s="1544"/>
      <c r="O1" s="1544"/>
      <c r="P1" s="1545"/>
      <c r="Q1" s="1545"/>
      <c r="R1" s="1546" t="s">
        <v>1143</v>
      </c>
      <c r="S1" s="1547" t="s">
        <v>2297</v>
      </c>
      <c r="T1" s="1547"/>
      <c r="U1" s="738" t="s">
        <v>1337</v>
      </c>
    </row>
    <row r="2" spans="1:21">
      <c r="A2" s="1493" t="s">
        <v>1932</v>
      </c>
      <c r="B2" s="1548" t="s">
        <v>2298</v>
      </c>
      <c r="C2" s="1541"/>
      <c r="D2" s="1541"/>
      <c r="E2" s="1541"/>
      <c r="F2" s="1542"/>
      <c r="G2" s="1542"/>
      <c r="H2" s="1542"/>
      <c r="I2" s="1542"/>
      <c r="J2" s="1542"/>
      <c r="K2" s="1542"/>
      <c r="L2" s="1543"/>
      <c r="M2" s="1544"/>
      <c r="N2" s="1544"/>
      <c r="O2" s="1544"/>
      <c r="P2" s="1545"/>
      <c r="Q2" s="1545"/>
      <c r="R2" s="1546" t="s">
        <v>2299</v>
      </c>
      <c r="S2" s="1549" t="s">
        <v>2300</v>
      </c>
      <c r="T2" s="1549"/>
      <c r="U2" s="737"/>
    </row>
    <row r="3" spans="1:21" ht="21.5">
      <c r="A3" s="1550" t="s">
        <v>2301</v>
      </c>
      <c r="B3" s="1550"/>
      <c r="C3" s="1550"/>
      <c r="D3" s="1550"/>
      <c r="E3" s="1550"/>
      <c r="F3" s="1550"/>
      <c r="G3" s="1550"/>
      <c r="H3" s="1550"/>
      <c r="I3" s="1550"/>
      <c r="J3" s="1550"/>
      <c r="K3" s="1550"/>
      <c r="L3" s="1550"/>
      <c r="M3" s="1550"/>
      <c r="N3" s="1550"/>
      <c r="O3" s="1550"/>
      <c r="P3" s="1550"/>
      <c r="Q3" s="1550"/>
      <c r="R3" s="1550"/>
      <c r="S3" s="1550"/>
      <c r="T3" s="1550"/>
      <c r="U3" s="737"/>
    </row>
    <row r="4" spans="1:21">
      <c r="A4" s="1543"/>
      <c r="B4" s="1543"/>
      <c r="C4" s="1543"/>
      <c r="D4" s="1543"/>
      <c r="E4" s="1543"/>
      <c r="F4" s="1544"/>
      <c r="G4" s="1544"/>
      <c r="H4" s="1544"/>
      <c r="I4" s="1544"/>
      <c r="J4" s="1544"/>
      <c r="K4" s="1544"/>
      <c r="L4" s="1544"/>
      <c r="M4" s="1544"/>
      <c r="N4" s="1544"/>
      <c r="O4" s="1544"/>
      <c r="P4" s="1544"/>
      <c r="Q4" s="1544"/>
      <c r="R4" s="1544"/>
      <c r="S4" s="1544"/>
      <c r="T4" s="1544"/>
      <c r="U4" s="737"/>
    </row>
    <row r="5" spans="1:21" ht="17.5" thickBot="1">
      <c r="A5" s="1551" t="s">
        <v>2325</v>
      </c>
      <c r="B5" s="1551"/>
      <c r="C5" s="1551"/>
      <c r="D5" s="1551"/>
      <c r="E5" s="1551"/>
      <c r="F5" s="1551"/>
      <c r="G5" s="1551"/>
      <c r="H5" s="1551"/>
      <c r="I5" s="1551"/>
      <c r="J5" s="1551"/>
      <c r="K5" s="1551"/>
      <c r="L5" s="1551"/>
      <c r="M5" s="1551"/>
      <c r="N5" s="1551"/>
      <c r="O5" s="1551"/>
      <c r="P5" s="1551"/>
      <c r="Q5" s="1551"/>
      <c r="R5" s="1551"/>
      <c r="S5" s="1551"/>
      <c r="T5" s="1551"/>
      <c r="U5" s="808"/>
    </row>
    <row r="6" spans="1:21">
      <c r="A6" s="1328" t="s">
        <v>2302</v>
      </c>
      <c r="B6" s="1267" t="s">
        <v>2303</v>
      </c>
      <c r="C6" s="1269" t="s">
        <v>2262</v>
      </c>
      <c r="D6" s="1240"/>
      <c r="E6" s="1240"/>
      <c r="F6" s="1269" t="s">
        <v>2304</v>
      </c>
      <c r="G6" s="1240"/>
      <c r="H6" s="1270"/>
      <c r="I6" s="1269" t="s">
        <v>2305</v>
      </c>
      <c r="J6" s="1240"/>
      <c r="K6" s="1270"/>
      <c r="L6" s="1269" t="s">
        <v>2306</v>
      </c>
      <c r="M6" s="1240"/>
      <c r="N6" s="1270"/>
      <c r="O6" s="1269" t="s">
        <v>2307</v>
      </c>
      <c r="P6" s="1240"/>
      <c r="Q6" s="1240"/>
      <c r="R6" s="1269" t="s">
        <v>2308</v>
      </c>
      <c r="S6" s="1240"/>
      <c r="T6" s="1240"/>
      <c r="U6" s="808"/>
    </row>
    <row r="7" spans="1:21" ht="34.5" thickBot="1">
      <c r="A7" s="1552"/>
      <c r="B7" s="1268"/>
      <c r="C7" s="1553" t="s">
        <v>2309</v>
      </c>
      <c r="D7" s="1553" t="s">
        <v>2310</v>
      </c>
      <c r="E7" s="1553" t="s">
        <v>2311</v>
      </c>
      <c r="F7" s="1554" t="s">
        <v>2312</v>
      </c>
      <c r="G7" s="1554" t="s">
        <v>2313</v>
      </c>
      <c r="H7" s="1554" t="s">
        <v>2314</v>
      </c>
      <c r="I7" s="1554" t="s">
        <v>2315</v>
      </c>
      <c r="J7" s="1554" t="s">
        <v>2313</v>
      </c>
      <c r="K7" s="1554" t="s">
        <v>2314</v>
      </c>
      <c r="L7" s="1554" t="s">
        <v>2316</v>
      </c>
      <c r="M7" s="1554" t="s">
        <v>2313</v>
      </c>
      <c r="N7" s="1554" t="s">
        <v>2317</v>
      </c>
      <c r="O7" s="1554" t="s">
        <v>2315</v>
      </c>
      <c r="P7" s="1554" t="s">
        <v>2318</v>
      </c>
      <c r="Q7" s="1555" t="s">
        <v>2314</v>
      </c>
      <c r="R7" s="1554" t="s">
        <v>2315</v>
      </c>
      <c r="S7" s="1554" t="s">
        <v>2313</v>
      </c>
      <c r="T7" s="1555" t="s">
        <v>2314</v>
      </c>
      <c r="U7" s="808"/>
    </row>
    <row r="8" spans="1:21">
      <c r="A8" s="1341" t="s">
        <v>2319</v>
      </c>
      <c r="B8" s="1556" t="s">
        <v>2320</v>
      </c>
      <c r="C8" s="1557">
        <v>2</v>
      </c>
      <c r="D8" s="1557">
        <v>2</v>
      </c>
      <c r="E8" s="1557" t="s">
        <v>2290</v>
      </c>
      <c r="F8" s="1565">
        <v>7076</v>
      </c>
      <c r="G8" s="1565">
        <v>2320</v>
      </c>
      <c r="H8" s="1565">
        <v>4756</v>
      </c>
      <c r="I8" s="1565">
        <v>5286</v>
      </c>
      <c r="J8" s="1565">
        <v>2320</v>
      </c>
      <c r="K8" s="1565">
        <v>2966</v>
      </c>
      <c r="L8" s="1565">
        <v>1790</v>
      </c>
      <c r="M8" s="1558">
        <v>0</v>
      </c>
      <c r="N8" s="1566">
        <v>1790</v>
      </c>
      <c r="O8" s="1558">
        <v>233</v>
      </c>
      <c r="P8" s="1558">
        <v>29</v>
      </c>
      <c r="Q8" s="1559">
        <v>204</v>
      </c>
      <c r="R8" s="1558">
        <v>28</v>
      </c>
      <c r="S8" s="1558">
        <v>12</v>
      </c>
      <c r="T8" s="1559">
        <v>16</v>
      </c>
      <c r="U8" s="808"/>
    </row>
    <row r="9" spans="1:21">
      <c r="A9" s="1341"/>
      <c r="B9" s="741" t="s">
        <v>2321</v>
      </c>
      <c r="C9" s="1557">
        <v>2</v>
      </c>
      <c r="D9" s="1557">
        <v>2</v>
      </c>
      <c r="E9" s="1557" t="s">
        <v>2290</v>
      </c>
      <c r="F9" s="1565">
        <v>7076</v>
      </c>
      <c r="G9" s="1565">
        <v>2320</v>
      </c>
      <c r="H9" s="1565">
        <v>4756</v>
      </c>
      <c r="I9" s="1565">
        <v>5286</v>
      </c>
      <c r="J9" s="1565">
        <v>2320</v>
      </c>
      <c r="K9" s="1565">
        <v>2966</v>
      </c>
      <c r="L9" s="1565">
        <v>1790</v>
      </c>
      <c r="M9" s="1558">
        <v>0</v>
      </c>
      <c r="N9" s="1566">
        <v>1790</v>
      </c>
      <c r="O9" s="1558">
        <v>233</v>
      </c>
      <c r="P9" s="1558">
        <v>29</v>
      </c>
      <c r="Q9" s="1559">
        <v>204</v>
      </c>
      <c r="R9" s="1558">
        <v>28</v>
      </c>
      <c r="S9" s="1558">
        <v>12</v>
      </c>
      <c r="T9" s="1559">
        <v>16</v>
      </c>
      <c r="U9" s="736"/>
    </row>
    <row r="10" spans="1:21">
      <c r="A10" s="1563"/>
      <c r="B10" s="741" t="s">
        <v>2322</v>
      </c>
      <c r="C10" s="1560" t="s">
        <v>2326</v>
      </c>
      <c r="D10" s="1560" t="s">
        <v>1219</v>
      </c>
      <c r="E10" s="1560" t="s">
        <v>2327</v>
      </c>
      <c r="F10" s="1561" t="s">
        <v>2293</v>
      </c>
      <c r="G10" s="1561" t="s">
        <v>1219</v>
      </c>
      <c r="H10" s="1561" t="s">
        <v>2122</v>
      </c>
      <c r="I10" s="1561" t="s">
        <v>2291</v>
      </c>
      <c r="J10" s="1561" t="s">
        <v>2327</v>
      </c>
      <c r="K10" s="1561" t="s">
        <v>2122</v>
      </c>
      <c r="L10" s="1561" t="s">
        <v>2122</v>
      </c>
      <c r="M10" s="1561" t="s">
        <v>2328</v>
      </c>
      <c r="N10" s="1562" t="s">
        <v>1219</v>
      </c>
      <c r="O10" s="1561" t="s">
        <v>1219</v>
      </c>
      <c r="P10" s="1561" t="s">
        <v>1219</v>
      </c>
      <c r="Q10" s="1562" t="s">
        <v>2292</v>
      </c>
      <c r="R10" s="1561" t="s">
        <v>1219</v>
      </c>
      <c r="S10" s="1561" t="s">
        <v>2292</v>
      </c>
      <c r="T10" s="1562" t="s">
        <v>2122</v>
      </c>
      <c r="U10" s="737"/>
    </row>
    <row r="11" spans="1:21" ht="17.5" thickBot="1">
      <c r="A11" s="815" t="s">
        <v>2323</v>
      </c>
      <c r="B11" s="816"/>
      <c r="C11" s="816"/>
      <c r="D11" s="816"/>
      <c r="E11" s="816"/>
      <c r="F11" s="817"/>
      <c r="G11" s="818"/>
      <c r="H11" s="818"/>
      <c r="I11" s="817"/>
      <c r="J11" s="818"/>
      <c r="K11" s="818"/>
      <c r="L11" s="817"/>
      <c r="M11" s="816"/>
      <c r="N11" s="816"/>
      <c r="O11" s="819"/>
      <c r="P11" s="820"/>
      <c r="Q11" s="817"/>
      <c r="R11" s="819"/>
      <c r="S11" s="820"/>
      <c r="T11" s="817"/>
      <c r="U11" s="737"/>
    </row>
    <row r="12" spans="1:21">
      <c r="A12" s="821" t="s">
        <v>1954</v>
      </c>
      <c r="B12" s="736"/>
      <c r="C12" s="736"/>
      <c r="D12" s="736"/>
      <c r="E12" s="736"/>
      <c r="F12" s="737"/>
      <c r="G12" s="821" t="s">
        <v>1831</v>
      </c>
      <c r="H12" s="736"/>
      <c r="I12" s="737"/>
      <c r="J12" s="737"/>
      <c r="K12" s="736" t="s">
        <v>1131</v>
      </c>
      <c r="L12" s="736"/>
      <c r="M12" s="737"/>
      <c r="N12" s="737"/>
      <c r="O12" s="737"/>
      <c r="P12" s="822" t="s">
        <v>2287</v>
      </c>
      <c r="Q12" s="736"/>
      <c r="R12" s="737"/>
      <c r="S12" s="737"/>
      <c r="T12" s="736"/>
      <c r="U12" s="737"/>
    </row>
    <row r="13" spans="1:21">
      <c r="A13" s="821"/>
      <c r="B13" s="736"/>
      <c r="C13" s="736"/>
      <c r="D13" s="736"/>
      <c r="E13" s="736"/>
      <c r="F13" s="737"/>
      <c r="G13" s="821"/>
      <c r="H13" s="736"/>
      <c r="I13" s="737"/>
      <c r="J13" s="737"/>
      <c r="K13" s="736"/>
      <c r="L13" s="736"/>
      <c r="M13" s="737"/>
      <c r="N13" s="737"/>
      <c r="O13" s="737"/>
      <c r="P13" s="822"/>
      <c r="Q13" s="736"/>
      <c r="R13" s="737"/>
      <c r="S13" s="737"/>
      <c r="T13" s="736"/>
      <c r="U13" s="737"/>
    </row>
    <row r="14" spans="1:21">
      <c r="A14" s="737"/>
      <c r="B14" s="737"/>
      <c r="C14" s="737"/>
      <c r="D14" s="737"/>
      <c r="E14" s="737"/>
      <c r="F14" s="737"/>
      <c r="G14" s="737"/>
      <c r="H14" s="736"/>
      <c r="I14" s="737"/>
      <c r="J14" s="737"/>
      <c r="K14" s="736" t="s">
        <v>1134</v>
      </c>
      <c r="L14" s="736"/>
      <c r="M14" s="823"/>
      <c r="N14" s="736"/>
      <c r="O14" s="737"/>
      <c r="P14" s="736"/>
      <c r="Q14" s="736"/>
      <c r="R14" s="737"/>
      <c r="S14" s="736"/>
      <c r="T14" s="736"/>
      <c r="U14" s="737"/>
    </row>
    <row r="15" spans="1:21">
      <c r="A15" s="737"/>
      <c r="B15" s="737"/>
      <c r="C15" s="737"/>
      <c r="D15" s="737"/>
      <c r="E15" s="737"/>
      <c r="F15" s="737"/>
      <c r="G15" s="737"/>
      <c r="H15" s="736"/>
      <c r="I15" s="737"/>
      <c r="J15" s="737"/>
      <c r="K15" s="736"/>
      <c r="L15" s="736"/>
      <c r="M15" s="823"/>
      <c r="N15" s="736"/>
      <c r="O15" s="737"/>
      <c r="P15" s="736"/>
      <c r="Q15" s="736"/>
      <c r="R15" s="737"/>
      <c r="S15" s="736"/>
      <c r="T15" s="736"/>
      <c r="U15" s="737"/>
    </row>
    <row r="16" spans="1:21">
      <c r="A16" s="824" t="s">
        <v>1957</v>
      </c>
      <c r="B16" s="800"/>
      <c r="C16" s="800"/>
      <c r="D16" s="800"/>
      <c r="E16" s="800"/>
      <c r="F16" s="1564"/>
      <c r="G16" s="1564"/>
      <c r="H16" s="1564"/>
      <c r="I16" s="1564"/>
      <c r="J16" s="1564"/>
      <c r="K16" s="1564"/>
      <c r="L16" s="1564"/>
      <c r="M16" s="1564"/>
      <c r="N16" s="1564"/>
      <c r="O16" s="1564"/>
      <c r="P16" s="1564"/>
      <c r="Q16" s="1564"/>
      <c r="R16" s="1564"/>
      <c r="S16" s="1564"/>
      <c r="T16" s="328" t="s">
        <v>2329</v>
      </c>
      <c r="U16" s="737"/>
    </row>
    <row r="17" spans="1:21">
      <c r="A17" s="824" t="s">
        <v>2324</v>
      </c>
      <c r="B17" s="800"/>
      <c r="C17" s="800"/>
      <c r="D17" s="800"/>
      <c r="E17" s="800"/>
      <c r="F17" s="1564"/>
      <c r="G17" s="1564"/>
      <c r="H17" s="1564"/>
      <c r="I17" s="1564"/>
      <c r="J17" s="1564"/>
      <c r="K17" s="1564"/>
      <c r="L17" s="1564"/>
      <c r="M17" s="1564"/>
      <c r="N17" s="1564"/>
      <c r="O17" s="1564"/>
      <c r="P17" s="1564"/>
      <c r="Q17" s="1564"/>
      <c r="R17" s="1564"/>
      <c r="S17" s="1564"/>
      <c r="T17" s="1564"/>
      <c r="U17" s="737"/>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opLeftCell="G1" workbookViewId="0">
      <selection activeCell="W1" sqref="W1:W1048576"/>
    </sheetView>
  </sheetViews>
  <sheetFormatPr defaultRowHeight="17"/>
  <cols>
    <col min="23" max="23" width="8.7265625" style="832"/>
  </cols>
  <sheetData>
    <row r="1" spans="1:23">
      <c r="A1" s="801" t="s">
        <v>1928</v>
      </c>
      <c r="B1" s="802"/>
      <c r="C1" s="1567"/>
      <c r="D1" s="1568"/>
      <c r="E1" s="1569"/>
      <c r="F1" s="1569"/>
      <c r="G1" s="1569"/>
      <c r="H1" s="1490"/>
      <c r="I1" s="1491"/>
      <c r="J1" s="1491"/>
      <c r="K1" s="1491"/>
      <c r="L1" s="1491"/>
      <c r="M1" s="1491"/>
      <c r="N1" s="1491"/>
      <c r="O1" s="1491"/>
      <c r="P1" s="1491"/>
      <c r="Q1" s="1490"/>
      <c r="R1" s="1253" t="s">
        <v>1143</v>
      </c>
      <c r="S1" s="1254"/>
      <c r="T1" s="1253" t="s">
        <v>2330</v>
      </c>
      <c r="U1" s="1253"/>
      <c r="V1" s="1253"/>
      <c r="W1" s="738" t="s">
        <v>1337</v>
      </c>
    </row>
    <row r="2" spans="1:23">
      <c r="A2" s="1493" t="s">
        <v>1932</v>
      </c>
      <c r="B2" s="805" t="s">
        <v>2331</v>
      </c>
      <c r="C2" s="1567"/>
      <c r="D2" s="805"/>
      <c r="E2" s="1569"/>
      <c r="F2" s="1569"/>
      <c r="G2" s="1569"/>
      <c r="H2" s="1491"/>
      <c r="I2" s="1491"/>
      <c r="J2" s="1491"/>
      <c r="K2" s="1491"/>
      <c r="L2" s="1491"/>
      <c r="M2" s="1491"/>
      <c r="N2" s="1491"/>
      <c r="O2" s="1491"/>
      <c r="P2" s="1491"/>
      <c r="Q2" s="1490"/>
      <c r="R2" s="1253" t="s">
        <v>1082</v>
      </c>
      <c r="S2" s="1254"/>
      <c r="T2" s="1255" t="s">
        <v>2332</v>
      </c>
      <c r="U2" s="1255"/>
      <c r="V2" s="1255"/>
      <c r="W2" s="737"/>
    </row>
    <row r="3" spans="1:23" ht="21.5">
      <c r="A3" s="1570"/>
      <c r="B3" s="1570"/>
      <c r="C3" s="1570"/>
      <c r="D3" s="1570"/>
      <c r="E3" s="1570"/>
      <c r="F3" s="1570"/>
      <c r="G3" s="1570"/>
      <c r="H3" s="1570"/>
      <c r="I3" s="1570"/>
      <c r="J3" s="1570"/>
      <c r="K3" s="1570"/>
      <c r="L3" s="1570"/>
      <c r="M3" s="1570"/>
      <c r="N3" s="1570"/>
      <c r="O3" s="1570"/>
      <c r="P3" s="1570"/>
      <c r="Q3" s="1570"/>
      <c r="R3" s="1570"/>
      <c r="S3" s="1570"/>
      <c r="T3" s="1570"/>
      <c r="U3" s="1570"/>
      <c r="V3" s="1570"/>
      <c r="W3" s="737"/>
    </row>
    <row r="4" spans="1:23" ht="21.5">
      <c r="A4" s="1571" t="s">
        <v>2361</v>
      </c>
      <c r="B4" s="1571"/>
      <c r="C4" s="1571"/>
      <c r="D4" s="1571"/>
      <c r="E4" s="1571"/>
      <c r="F4" s="1571"/>
      <c r="G4" s="1571"/>
      <c r="H4" s="1571"/>
      <c r="I4" s="1571"/>
      <c r="J4" s="1571"/>
      <c r="K4" s="1571"/>
      <c r="L4" s="1571"/>
      <c r="M4" s="1571"/>
      <c r="N4" s="1571"/>
      <c r="O4" s="1571"/>
      <c r="P4" s="1571"/>
      <c r="Q4" s="1571"/>
      <c r="R4" s="1571"/>
      <c r="S4" s="1571"/>
      <c r="T4" s="1571"/>
      <c r="U4" s="1571"/>
      <c r="V4" s="1571"/>
      <c r="W4" s="737"/>
    </row>
    <row r="5" spans="1:23">
      <c r="A5" s="1567"/>
      <c r="B5" s="1567"/>
      <c r="C5" s="1567"/>
      <c r="D5" s="1567"/>
      <c r="E5" s="1567"/>
      <c r="F5" s="1567"/>
      <c r="G5" s="1567"/>
      <c r="H5" s="1572"/>
      <c r="I5" s="1572"/>
      <c r="J5" s="1572"/>
      <c r="K5" s="1572"/>
      <c r="L5" s="1572"/>
      <c r="M5" s="1572"/>
      <c r="N5" s="1572"/>
      <c r="O5" s="1572"/>
      <c r="P5" s="1572"/>
      <c r="Q5" s="1572"/>
      <c r="R5" s="1572"/>
      <c r="S5" s="1572"/>
      <c r="T5" s="1572"/>
      <c r="U5" s="1572"/>
      <c r="V5" s="1572"/>
      <c r="W5" s="808"/>
    </row>
    <row r="6" spans="1:23" ht="17.5" thickBot="1">
      <c r="A6" s="1573" t="s">
        <v>2362</v>
      </c>
      <c r="B6" s="1573"/>
      <c r="C6" s="1573"/>
      <c r="D6" s="1573"/>
      <c r="E6" s="1573"/>
      <c r="F6" s="1573"/>
      <c r="G6" s="1573"/>
      <c r="H6" s="1573"/>
      <c r="I6" s="1573"/>
      <c r="J6" s="1573"/>
      <c r="K6" s="1573"/>
      <c r="L6" s="1573"/>
      <c r="M6" s="1573"/>
      <c r="N6" s="1573"/>
      <c r="O6" s="1573"/>
      <c r="P6" s="1573"/>
      <c r="Q6" s="1573"/>
      <c r="R6" s="1573"/>
      <c r="S6" s="1573"/>
      <c r="T6" s="1573"/>
      <c r="U6" s="1573"/>
      <c r="V6" s="1573"/>
      <c r="W6" s="808"/>
    </row>
    <row r="7" spans="1:23">
      <c r="A7" s="1498" t="s">
        <v>2257</v>
      </c>
      <c r="B7" s="1574" t="s">
        <v>2333</v>
      </c>
      <c r="C7" s="1575"/>
      <c r="D7" s="1575"/>
      <c r="E7" s="1575"/>
      <c r="F7" s="1575"/>
      <c r="G7" s="1576"/>
      <c r="H7" s="1574" t="s">
        <v>2334</v>
      </c>
      <c r="I7" s="1498"/>
      <c r="J7" s="1499" t="s">
        <v>2335</v>
      </c>
      <c r="K7" s="1499"/>
      <c r="L7" s="1499"/>
      <c r="M7" s="1499"/>
      <c r="N7" s="1574" t="s">
        <v>2336</v>
      </c>
      <c r="O7" s="1577"/>
      <c r="P7" s="1577"/>
      <c r="Q7" s="1498"/>
      <c r="R7" s="1574" t="s">
        <v>2337</v>
      </c>
      <c r="S7" s="1577"/>
      <c r="T7" s="1577"/>
      <c r="U7" s="1576"/>
      <c r="V7" s="1574" t="s">
        <v>2338</v>
      </c>
      <c r="W7" s="808"/>
    </row>
    <row r="8" spans="1:23">
      <c r="A8" s="1503"/>
      <c r="B8" s="1504" t="s">
        <v>2339</v>
      </c>
      <c r="C8" s="1578"/>
      <c r="D8" s="1578"/>
      <c r="E8" s="1579"/>
      <c r="F8" s="1504" t="s">
        <v>2340</v>
      </c>
      <c r="G8" s="1579"/>
      <c r="H8" s="1580"/>
      <c r="I8" s="1524"/>
      <c r="J8" s="1581"/>
      <c r="K8" s="1581"/>
      <c r="L8" s="1581"/>
      <c r="M8" s="1581"/>
      <c r="N8" s="1580"/>
      <c r="O8" s="1582"/>
      <c r="P8" s="1582"/>
      <c r="Q8" s="1524"/>
      <c r="R8" s="1580"/>
      <c r="S8" s="1582"/>
      <c r="T8" s="1582"/>
      <c r="U8" s="1583"/>
      <c r="V8" s="1584"/>
      <c r="W8" s="808"/>
    </row>
    <row r="9" spans="1:23">
      <c r="A9" s="1503"/>
      <c r="B9" s="1504" t="s">
        <v>2341</v>
      </c>
      <c r="C9" s="1585"/>
      <c r="D9" s="1504" t="s">
        <v>2342</v>
      </c>
      <c r="E9" s="1585"/>
      <c r="F9" s="1504" t="s">
        <v>2343</v>
      </c>
      <c r="G9" s="1585"/>
      <c r="H9" s="1506" t="s">
        <v>2344</v>
      </c>
      <c r="I9" s="1506" t="s">
        <v>2345</v>
      </c>
      <c r="J9" s="1504" t="s">
        <v>2346</v>
      </c>
      <c r="K9" s="1585"/>
      <c r="L9" s="1504" t="s">
        <v>2347</v>
      </c>
      <c r="M9" s="1585" t="s">
        <v>2348</v>
      </c>
      <c r="N9" s="1504" t="s">
        <v>2346</v>
      </c>
      <c r="O9" s="1585"/>
      <c r="P9" s="1504" t="s">
        <v>2347</v>
      </c>
      <c r="Q9" s="1585" t="s">
        <v>2348</v>
      </c>
      <c r="R9" s="1504" t="s">
        <v>2349</v>
      </c>
      <c r="S9" s="1585"/>
      <c r="T9" s="1504" t="s">
        <v>2350</v>
      </c>
      <c r="U9" s="1585"/>
      <c r="V9" s="1584"/>
      <c r="W9" s="736"/>
    </row>
    <row r="10" spans="1:23" ht="17.5" thickBot="1">
      <c r="A10" s="1586"/>
      <c r="B10" s="1587" t="s">
        <v>2351</v>
      </c>
      <c r="C10" s="1587" t="s">
        <v>2352</v>
      </c>
      <c r="D10" s="1587" t="s">
        <v>2351</v>
      </c>
      <c r="E10" s="1587" t="s">
        <v>2352</v>
      </c>
      <c r="F10" s="1587" t="s">
        <v>2351</v>
      </c>
      <c r="G10" s="1587" t="s">
        <v>2352</v>
      </c>
      <c r="H10" s="1588"/>
      <c r="I10" s="1588"/>
      <c r="J10" s="1587" t="s">
        <v>2351</v>
      </c>
      <c r="K10" s="1587" t="s">
        <v>2352</v>
      </c>
      <c r="L10" s="1587" t="s">
        <v>2351</v>
      </c>
      <c r="M10" s="1587" t="s">
        <v>2352</v>
      </c>
      <c r="N10" s="1587" t="s">
        <v>2353</v>
      </c>
      <c r="O10" s="1587" t="s">
        <v>2354</v>
      </c>
      <c r="P10" s="1587" t="s">
        <v>2353</v>
      </c>
      <c r="Q10" s="1587" t="s">
        <v>2354</v>
      </c>
      <c r="R10" s="1587" t="s">
        <v>2353</v>
      </c>
      <c r="S10" s="1587" t="s">
        <v>2352</v>
      </c>
      <c r="T10" s="1587" t="s">
        <v>2353</v>
      </c>
      <c r="U10" s="1587" t="s">
        <v>2354</v>
      </c>
      <c r="V10" s="1589"/>
      <c r="W10" s="737"/>
    </row>
    <row r="11" spans="1:23">
      <c r="A11" s="572"/>
      <c r="B11" s="572" t="s">
        <v>2292</v>
      </c>
      <c r="C11" s="573" t="s">
        <v>1219</v>
      </c>
      <c r="D11" s="573" t="s">
        <v>2290</v>
      </c>
      <c r="E11" s="573" t="s">
        <v>2292</v>
      </c>
      <c r="F11" s="573" t="s">
        <v>2292</v>
      </c>
      <c r="G11" s="573" t="s">
        <v>1219</v>
      </c>
      <c r="H11" s="1590">
        <v>1</v>
      </c>
      <c r="I11" s="1590">
        <v>4</v>
      </c>
      <c r="J11" s="1590">
        <v>1</v>
      </c>
      <c r="K11" s="1590" t="s">
        <v>2291</v>
      </c>
      <c r="L11" s="1590" t="s">
        <v>2121</v>
      </c>
      <c r="M11" s="1590" t="s">
        <v>1219</v>
      </c>
      <c r="N11" s="1590" t="s">
        <v>2122</v>
      </c>
      <c r="O11" s="1590" t="s">
        <v>2327</v>
      </c>
      <c r="P11" s="1590" t="s">
        <v>2292</v>
      </c>
      <c r="Q11" s="1590" t="s">
        <v>1219</v>
      </c>
      <c r="R11" s="1590" t="s">
        <v>2122</v>
      </c>
      <c r="S11" s="1590" t="s">
        <v>2327</v>
      </c>
      <c r="T11" s="1590" t="s">
        <v>2363</v>
      </c>
      <c r="U11" s="1591" t="s">
        <v>1219</v>
      </c>
      <c r="V11" s="1591" t="s">
        <v>1219</v>
      </c>
      <c r="W11" s="737"/>
    </row>
    <row r="12" spans="1:23" ht="17.5" thickBot="1">
      <c r="A12" s="1592" t="s">
        <v>2355</v>
      </c>
      <c r="B12" s="572" t="s">
        <v>2292</v>
      </c>
      <c r="C12" s="573" t="s">
        <v>1219</v>
      </c>
      <c r="D12" s="573" t="s">
        <v>2290</v>
      </c>
      <c r="E12" s="573" t="s">
        <v>2292</v>
      </c>
      <c r="F12" s="573" t="s">
        <v>2292</v>
      </c>
      <c r="G12" s="573" t="s">
        <v>1219</v>
      </c>
      <c r="H12" s="1590">
        <v>1</v>
      </c>
      <c r="I12" s="1590">
        <v>4</v>
      </c>
      <c r="J12" s="1590">
        <v>1</v>
      </c>
      <c r="K12" s="1590" t="s">
        <v>2291</v>
      </c>
      <c r="L12" s="1590" t="s">
        <v>2121</v>
      </c>
      <c r="M12" s="1590" t="s">
        <v>1219</v>
      </c>
      <c r="N12" s="1590" t="s">
        <v>2122</v>
      </c>
      <c r="O12" s="1590" t="s">
        <v>2327</v>
      </c>
      <c r="P12" s="1590" t="s">
        <v>2292</v>
      </c>
      <c r="Q12" s="1590" t="s">
        <v>1219</v>
      </c>
      <c r="R12" s="1590" t="s">
        <v>2122</v>
      </c>
      <c r="S12" s="1590" t="s">
        <v>2327</v>
      </c>
      <c r="T12" s="1590" t="s">
        <v>2363</v>
      </c>
      <c r="U12" s="1591" t="s">
        <v>1219</v>
      </c>
      <c r="V12" s="1591" t="s">
        <v>1219</v>
      </c>
      <c r="W12" s="737"/>
    </row>
    <row r="13" spans="1:23">
      <c r="A13" s="821" t="s">
        <v>1954</v>
      </c>
      <c r="B13" s="821"/>
      <c r="C13" s="736"/>
      <c r="D13" s="736"/>
      <c r="E13" s="736"/>
      <c r="F13" s="736"/>
      <c r="G13" s="1593" t="s">
        <v>1831</v>
      </c>
      <c r="H13" s="737"/>
      <c r="I13" s="737"/>
      <c r="J13" s="736" t="s">
        <v>2356</v>
      </c>
      <c r="K13" s="736"/>
      <c r="L13" s="736"/>
      <c r="M13" s="736"/>
      <c r="N13" s="737"/>
      <c r="O13" s="737"/>
      <c r="P13" s="737"/>
      <c r="Q13" s="822"/>
      <c r="R13" s="822" t="s">
        <v>2287</v>
      </c>
      <c r="S13" s="822"/>
      <c r="T13" s="737"/>
      <c r="U13" s="737"/>
      <c r="V13" s="736"/>
      <c r="W13" s="737"/>
    </row>
    <row r="14" spans="1:23">
      <c r="A14" s="821"/>
      <c r="B14" s="821"/>
      <c r="C14" s="736"/>
      <c r="D14" s="736"/>
      <c r="E14" s="736"/>
      <c r="F14" s="736"/>
      <c r="G14" s="1593"/>
      <c r="H14" s="737"/>
      <c r="I14" s="737"/>
      <c r="J14" s="736"/>
      <c r="K14" s="736"/>
      <c r="L14" s="736"/>
      <c r="M14" s="736"/>
      <c r="N14" s="737"/>
      <c r="O14" s="737"/>
      <c r="P14" s="737"/>
      <c r="Q14" s="822"/>
      <c r="R14" s="822"/>
      <c r="S14" s="822"/>
      <c r="T14" s="737"/>
      <c r="U14" s="737"/>
      <c r="V14" s="736"/>
      <c r="W14" s="737"/>
    </row>
    <row r="15" spans="1:23">
      <c r="A15" s="737"/>
      <c r="B15" s="737"/>
      <c r="C15" s="737"/>
      <c r="D15" s="737"/>
      <c r="E15" s="737"/>
      <c r="F15" s="737"/>
      <c r="G15" s="737"/>
      <c r="H15" s="737"/>
      <c r="I15" s="737"/>
      <c r="J15" s="736" t="s">
        <v>2357</v>
      </c>
      <c r="K15" s="736"/>
      <c r="L15" s="736"/>
      <c r="M15" s="736"/>
      <c r="N15" s="823"/>
      <c r="O15" s="823"/>
      <c r="P15" s="823"/>
      <c r="Q15" s="736"/>
      <c r="R15" s="737"/>
      <c r="S15" s="737"/>
      <c r="T15" s="736"/>
      <c r="U15" s="736"/>
      <c r="V15" s="736"/>
      <c r="W15" s="737"/>
    </row>
    <row r="16" spans="1:23">
      <c r="A16" s="1536" t="s">
        <v>2358</v>
      </c>
      <c r="B16" s="1536"/>
      <c r="C16" s="1536"/>
      <c r="D16" s="1536"/>
      <c r="E16" s="1536"/>
      <c r="F16" s="1536"/>
      <c r="G16" s="1536"/>
      <c r="H16" s="1537"/>
      <c r="I16" s="1537"/>
      <c r="J16" s="1537"/>
      <c r="K16" s="1537"/>
      <c r="L16" s="1537"/>
      <c r="M16" s="1537"/>
      <c r="N16" s="1537"/>
      <c r="O16" s="1537"/>
      <c r="P16" s="1537"/>
      <c r="Q16" s="1537"/>
      <c r="R16" s="1537"/>
      <c r="S16" s="1537"/>
      <c r="T16" s="1537"/>
      <c r="U16" s="1537"/>
      <c r="V16" s="328" t="s">
        <v>2364</v>
      </c>
      <c r="W16" s="737"/>
    </row>
    <row r="17" spans="1:23">
      <c r="A17" s="824" t="s">
        <v>2359</v>
      </c>
      <c r="B17" s="824"/>
      <c r="C17" s="1536"/>
      <c r="D17" s="1536"/>
      <c r="E17" s="1536"/>
      <c r="F17" s="1536"/>
      <c r="G17" s="1536"/>
      <c r="H17" s="1537"/>
      <c r="I17" s="1537"/>
      <c r="J17" s="1537"/>
      <c r="K17" s="1537"/>
      <c r="L17" s="1537"/>
      <c r="M17" s="1537"/>
      <c r="N17" s="1537"/>
      <c r="O17" s="1537"/>
      <c r="P17" s="1537"/>
      <c r="Q17" s="1537"/>
      <c r="R17" s="1537"/>
      <c r="S17" s="1537"/>
      <c r="T17" s="1537"/>
      <c r="U17" s="1537"/>
      <c r="V17" s="1537"/>
      <c r="W17" s="737"/>
    </row>
    <row r="18" spans="1:23">
      <c r="A18" s="1594" t="s">
        <v>2360</v>
      </c>
      <c r="B18" s="1594"/>
      <c r="C18" s="1595"/>
      <c r="D18" s="1595"/>
      <c r="E18" s="1595"/>
      <c r="F18" s="1595"/>
      <c r="G18" s="1595"/>
      <c r="H18" s="1596"/>
      <c r="I18" s="1596"/>
      <c r="J18" s="1596"/>
      <c r="K18" s="1596"/>
      <c r="L18" s="1596"/>
      <c r="M18" s="1596"/>
      <c r="N18" s="1596"/>
      <c r="O18" s="1596"/>
      <c r="P18" s="1596"/>
      <c r="Q18" s="1596"/>
      <c r="R18" s="1596"/>
      <c r="S18" s="1596"/>
      <c r="T18" s="1596"/>
      <c r="U18" s="1596"/>
      <c r="V18" s="1596"/>
    </row>
  </sheetData>
  <mergeCells count="26">
    <mergeCell ref="V7:V10"/>
    <mergeCell ref="B8:E8"/>
    <mergeCell ref="F8:G8"/>
    <mergeCell ref="B9:C9"/>
    <mergeCell ref="D9:E9"/>
    <mergeCell ref="F9:G9"/>
    <mergeCell ref="H9:H10"/>
    <mergeCell ref="I9:I10"/>
    <mergeCell ref="J9:K9"/>
    <mergeCell ref="L9:M9"/>
    <mergeCell ref="A7:A10"/>
    <mergeCell ref="B7:G7"/>
    <mergeCell ref="H7:I8"/>
    <mergeCell ref="J7:M8"/>
    <mergeCell ref="N7:Q8"/>
    <mergeCell ref="R7:U8"/>
    <mergeCell ref="N9:O9"/>
    <mergeCell ref="P9:Q9"/>
    <mergeCell ref="R9:S9"/>
    <mergeCell ref="T9:U9"/>
    <mergeCell ref="R1:S1"/>
    <mergeCell ref="T1:V1"/>
    <mergeCell ref="R2:S2"/>
    <mergeCell ref="T2:V2"/>
    <mergeCell ref="A4:V4"/>
    <mergeCell ref="A6:V6"/>
  </mergeCells>
  <phoneticPr fontId="14" type="noConversion"/>
  <hyperlinks>
    <hyperlink ref="W1" location="預告統計資料發布時間表!A1" display="返回發布時間表"/>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1" sqref="J1"/>
    </sheetView>
  </sheetViews>
  <sheetFormatPr defaultRowHeight="17"/>
  <cols>
    <col min="8" max="8" width="10" bestFit="1" customWidth="1"/>
    <col min="9" max="9" width="33" bestFit="1" customWidth="1"/>
    <col min="10" max="10" width="8.7265625" style="832"/>
  </cols>
  <sheetData>
    <row r="1" spans="1:10">
      <c r="A1" s="801" t="s">
        <v>2366</v>
      </c>
      <c r="B1" s="802"/>
      <c r="C1" s="1597"/>
      <c r="D1" s="1598"/>
      <c r="E1" s="1598"/>
      <c r="F1" s="1598"/>
      <c r="G1" s="1599"/>
      <c r="H1" s="804" t="s">
        <v>2367</v>
      </c>
      <c r="I1" s="1614" t="s">
        <v>2368</v>
      </c>
      <c r="J1" s="738" t="s">
        <v>1337</v>
      </c>
    </row>
    <row r="2" spans="1:10">
      <c r="A2" s="1493" t="s">
        <v>2369</v>
      </c>
      <c r="B2" s="805" t="s">
        <v>2331</v>
      </c>
      <c r="C2" s="1600"/>
      <c r="D2" s="1598"/>
      <c r="E2" s="1598"/>
      <c r="F2" s="1598"/>
      <c r="G2" s="1599"/>
      <c r="H2" s="804" t="s">
        <v>2370</v>
      </c>
      <c r="I2" s="804" t="s">
        <v>2371</v>
      </c>
      <c r="J2" s="737"/>
    </row>
    <row r="3" spans="1:10" ht="21.5">
      <c r="A3" s="1570"/>
      <c r="B3" s="1570"/>
      <c r="C3" s="1570"/>
      <c r="D3" s="1570"/>
      <c r="E3" s="1570"/>
      <c r="F3" s="1570"/>
      <c r="G3" s="1570"/>
      <c r="H3" s="1570"/>
      <c r="I3" s="1570"/>
      <c r="J3" s="737"/>
    </row>
    <row r="4" spans="1:10" ht="21.5">
      <c r="A4" s="1601" t="s">
        <v>2372</v>
      </c>
      <c r="B4" s="1571"/>
      <c r="C4" s="1571"/>
      <c r="D4" s="1571"/>
      <c r="E4" s="1571"/>
      <c r="F4" s="1571"/>
      <c r="G4" s="1571"/>
      <c r="H4" s="1571"/>
      <c r="I4" s="1571"/>
      <c r="J4" s="737"/>
    </row>
    <row r="5" spans="1:10">
      <c r="A5" s="1567"/>
      <c r="B5" s="1572"/>
      <c r="C5" s="1572"/>
      <c r="D5" s="1572"/>
      <c r="E5" s="1572"/>
      <c r="F5" s="1572"/>
      <c r="G5" s="1572"/>
      <c r="H5" s="1572"/>
      <c r="I5" s="1572"/>
      <c r="J5" s="808"/>
    </row>
    <row r="6" spans="1:10" ht="17.5" thickBot="1">
      <c r="A6" s="1602" t="s">
        <v>2385</v>
      </c>
      <c r="B6" s="1602"/>
      <c r="C6" s="1602"/>
      <c r="D6" s="1602"/>
      <c r="E6" s="1602"/>
      <c r="F6" s="1602"/>
      <c r="G6" s="1602"/>
      <c r="H6" s="1602"/>
      <c r="I6" s="1602"/>
      <c r="J6" s="808"/>
    </row>
    <row r="7" spans="1:10" ht="85.5" thickBot="1">
      <c r="A7" s="1603" t="s">
        <v>2257</v>
      </c>
      <c r="B7" s="1604" t="s">
        <v>2373</v>
      </c>
      <c r="C7" s="1604" t="s">
        <v>2374</v>
      </c>
      <c r="D7" s="1603" t="s">
        <v>2375</v>
      </c>
      <c r="E7" s="1604" t="s">
        <v>2376</v>
      </c>
      <c r="F7" s="1604" t="s">
        <v>2377</v>
      </c>
      <c r="G7" s="1605" t="s">
        <v>2378</v>
      </c>
      <c r="H7" s="1606"/>
      <c r="I7" s="1607" t="s">
        <v>2379</v>
      </c>
      <c r="J7" s="808"/>
    </row>
    <row r="8" spans="1:10">
      <c r="A8" s="1503" t="s">
        <v>2386</v>
      </c>
      <c r="B8" s="1608" t="s">
        <v>1277</v>
      </c>
      <c r="C8" s="1519" t="s">
        <v>1219</v>
      </c>
      <c r="D8" s="1519" t="s">
        <v>2292</v>
      </c>
      <c r="E8" s="1519" t="s">
        <v>1219</v>
      </c>
      <c r="F8" s="1519" t="s">
        <v>1219</v>
      </c>
      <c r="G8" s="1609" t="s">
        <v>1219</v>
      </c>
      <c r="H8" s="1610"/>
      <c r="I8" s="1611" t="s">
        <v>2387</v>
      </c>
      <c r="J8" s="808"/>
    </row>
    <row r="9" spans="1:10">
      <c r="A9" s="1503"/>
      <c r="B9" s="1521" t="s">
        <v>2380</v>
      </c>
      <c r="C9" s="1519" t="s">
        <v>1219</v>
      </c>
      <c r="D9" s="1519" t="s">
        <v>2292</v>
      </c>
      <c r="E9" s="1519" t="s">
        <v>1219</v>
      </c>
      <c r="F9" s="1519" t="s">
        <v>1219</v>
      </c>
      <c r="G9" s="1609" t="s">
        <v>1219</v>
      </c>
      <c r="H9" s="1610"/>
      <c r="I9" s="1611" t="s">
        <v>2387</v>
      </c>
      <c r="J9" s="736"/>
    </row>
    <row r="10" spans="1:10">
      <c r="A10" s="1524"/>
      <c r="B10" s="1521" t="s">
        <v>2381</v>
      </c>
      <c r="C10" s="1519" t="s">
        <v>1219</v>
      </c>
      <c r="D10" s="1519" t="s">
        <v>2292</v>
      </c>
      <c r="E10" s="1519" t="s">
        <v>1219</v>
      </c>
      <c r="F10" s="1519" t="s">
        <v>1219</v>
      </c>
      <c r="G10" s="1609" t="s">
        <v>1219</v>
      </c>
      <c r="H10" s="1610"/>
      <c r="I10" s="1611" t="s">
        <v>2387</v>
      </c>
      <c r="J10" s="737"/>
    </row>
    <row r="11" spans="1:10" ht="17.5" thickBot="1">
      <c r="A11" s="815" t="s">
        <v>2382</v>
      </c>
      <c r="B11" s="1525"/>
      <c r="C11" s="1525"/>
      <c r="D11" s="1526"/>
      <c r="E11" s="1527"/>
      <c r="F11" s="1527"/>
      <c r="G11" s="1526"/>
      <c r="H11" s="1526"/>
      <c r="I11" s="1527"/>
      <c r="J11" s="737"/>
    </row>
    <row r="12" spans="1:10">
      <c r="A12" s="1530" t="s">
        <v>1954</v>
      </c>
      <c r="B12" s="1531"/>
      <c r="C12" s="1612" t="s">
        <v>1831</v>
      </c>
      <c r="D12" s="1532"/>
      <c r="E12" s="1533" t="s">
        <v>1131</v>
      </c>
      <c r="F12" s="1532"/>
      <c r="G12" s="1613" t="s">
        <v>2287</v>
      </c>
      <c r="H12" s="1613"/>
      <c r="I12" s="1532"/>
      <c r="J12" s="737"/>
    </row>
    <row r="13" spans="1:10">
      <c r="A13" s="1530"/>
      <c r="B13" s="1531"/>
      <c r="C13" s="1612"/>
      <c r="D13" s="1532"/>
      <c r="E13" s="1533"/>
      <c r="F13" s="1532"/>
      <c r="G13" s="1613"/>
      <c r="H13" s="1613"/>
      <c r="I13" s="1532"/>
      <c r="J13" s="737"/>
    </row>
    <row r="14" spans="1:10">
      <c r="A14" s="1532"/>
      <c r="B14" s="1532"/>
      <c r="C14" s="1532"/>
      <c r="D14" s="1532"/>
      <c r="E14" s="1533" t="s">
        <v>2383</v>
      </c>
      <c r="F14" s="1532"/>
      <c r="G14" s="1532"/>
      <c r="H14" s="1532"/>
      <c r="I14" s="1532"/>
      <c r="J14" s="737"/>
    </row>
    <row r="15" spans="1:10">
      <c r="A15" s="1532"/>
      <c r="B15" s="1532"/>
      <c r="C15" s="1532"/>
      <c r="D15" s="1532"/>
      <c r="E15" s="1533"/>
      <c r="F15" s="1532"/>
      <c r="G15" s="1532"/>
      <c r="H15" s="1532"/>
      <c r="I15" s="1532"/>
      <c r="J15" s="737"/>
    </row>
    <row r="16" spans="1:10">
      <c r="A16" s="824" t="s">
        <v>1957</v>
      </c>
      <c r="B16" s="1536"/>
      <c r="C16" s="1537"/>
      <c r="D16" s="1537"/>
      <c r="E16" s="1537"/>
      <c r="F16" s="1537"/>
      <c r="G16" s="1537"/>
      <c r="H16" s="1537"/>
      <c r="I16" s="328" t="s">
        <v>2388</v>
      </c>
      <c r="J16" s="737"/>
    </row>
    <row r="17" spans="1:10">
      <c r="A17" s="824" t="s">
        <v>2384</v>
      </c>
      <c r="B17" s="1536"/>
      <c r="C17" s="1537"/>
      <c r="D17" s="1537"/>
      <c r="E17" s="1537"/>
      <c r="F17" s="1537"/>
      <c r="G17" s="1537"/>
      <c r="H17" s="1537"/>
      <c r="I17" s="1537"/>
      <c r="J17" s="737"/>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workbookViewId="0">
      <selection activeCell="B1" sqref="B1"/>
    </sheetView>
  </sheetViews>
  <sheetFormatPr defaultRowHeight="17"/>
  <cols>
    <col min="1" max="1" width="93.6328125" customWidth="1"/>
  </cols>
  <sheetData>
    <row r="1" spans="1:2" ht="19.5">
      <c r="A1" s="12" t="s">
        <v>559</v>
      </c>
      <c r="B1" s="1" t="s">
        <v>13</v>
      </c>
    </row>
    <row r="2" spans="1:2" ht="19.5">
      <c r="A2" s="13" t="s">
        <v>243</v>
      </c>
    </row>
    <row r="3" spans="1:2" ht="19.5">
      <c r="A3" s="13" t="s">
        <v>492</v>
      </c>
    </row>
    <row r="4" spans="1:2" ht="19.5">
      <c r="A4" s="14" t="s">
        <v>1</v>
      </c>
    </row>
    <row r="5" spans="1:2" ht="19.5">
      <c r="A5" s="9" t="s">
        <v>257</v>
      </c>
    </row>
    <row r="6" spans="1:2" ht="19.5">
      <c r="A6" s="9" t="s">
        <v>258</v>
      </c>
    </row>
    <row r="7" spans="1:2" ht="19.5">
      <c r="A7" s="26" t="s">
        <v>260</v>
      </c>
    </row>
    <row r="8" spans="1:2" ht="19.5">
      <c r="A8" s="26" t="s">
        <v>262</v>
      </c>
    </row>
    <row r="9" spans="1:2" ht="19.5">
      <c r="A9" s="26" t="s">
        <v>264</v>
      </c>
    </row>
    <row r="10" spans="1:2" ht="19.5">
      <c r="A10" s="14" t="s">
        <v>2</v>
      </c>
    </row>
    <row r="11" spans="1:2" ht="19.5">
      <c r="A11" s="9" t="s">
        <v>19</v>
      </c>
    </row>
    <row r="12" spans="1:2" ht="78">
      <c r="A12" s="10" t="s">
        <v>471</v>
      </c>
    </row>
    <row r="13" spans="1:2" ht="19.5">
      <c r="A13" s="14" t="s">
        <v>4</v>
      </c>
    </row>
    <row r="14" spans="1:2" ht="92.5">
      <c r="A14" s="18" t="s">
        <v>484</v>
      </c>
    </row>
    <row r="15" spans="1:2" ht="19.5">
      <c r="A15" s="10" t="s">
        <v>266</v>
      </c>
    </row>
    <row r="16" spans="1:2" ht="19.5">
      <c r="A16" s="9" t="s">
        <v>5</v>
      </c>
    </row>
    <row r="17" spans="1:1" ht="39">
      <c r="A17" s="175" t="s">
        <v>485</v>
      </c>
    </row>
    <row r="18" spans="1:1" ht="39">
      <c r="A18" s="175" t="s">
        <v>486</v>
      </c>
    </row>
    <row r="19" spans="1:1" ht="19.5">
      <c r="A19" s="175" t="s">
        <v>142</v>
      </c>
    </row>
    <row r="20" spans="1:1" ht="19.5">
      <c r="A20" s="175" t="s">
        <v>487</v>
      </c>
    </row>
    <row r="21" spans="1:1" ht="19.5">
      <c r="A21" s="175" t="s">
        <v>488</v>
      </c>
    </row>
    <row r="22" spans="1:1" ht="19.5">
      <c r="A22" s="175" t="s">
        <v>489</v>
      </c>
    </row>
    <row r="23" spans="1:1" ht="19.5">
      <c r="A23" s="175" t="s">
        <v>490</v>
      </c>
    </row>
    <row r="24" spans="1:1" ht="19.5">
      <c r="A24" s="175" t="s">
        <v>491</v>
      </c>
    </row>
    <row r="25" spans="1:1" ht="19.5">
      <c r="A25" s="175" t="s">
        <v>495</v>
      </c>
    </row>
    <row r="26" spans="1:1" ht="78">
      <c r="A26" s="175" t="s">
        <v>496</v>
      </c>
    </row>
    <row r="27" spans="1:1" ht="19.5">
      <c r="A27" s="175" t="s">
        <v>94</v>
      </c>
    </row>
    <row r="28" spans="1:1" ht="19.5">
      <c r="A28" s="175" t="s">
        <v>966</v>
      </c>
    </row>
    <row r="29" spans="1:1" ht="19.5">
      <c r="A29" s="175" t="s">
        <v>7</v>
      </c>
    </row>
    <row r="30" spans="1:1" ht="19.5">
      <c r="A30" s="29" t="s">
        <v>8</v>
      </c>
    </row>
    <row r="31" spans="1:1" ht="39">
      <c r="A31" s="175" t="s">
        <v>482</v>
      </c>
    </row>
    <row r="32" spans="1:1" ht="39">
      <c r="A32" s="175" t="s">
        <v>493</v>
      </c>
    </row>
    <row r="33" spans="1:1" ht="19.5">
      <c r="A33" s="29" t="s">
        <v>9</v>
      </c>
    </row>
    <row r="34" spans="1:1" ht="39">
      <c r="A34" s="175" t="s">
        <v>494</v>
      </c>
    </row>
    <row r="35" spans="1:1" ht="19.5">
      <c r="A35" s="175" t="s">
        <v>26</v>
      </c>
    </row>
    <row r="36" spans="1:1" ht="39">
      <c r="A36" s="15" t="s">
        <v>12</v>
      </c>
    </row>
    <row r="37" spans="1:1" ht="20" thickBot="1">
      <c r="A37" s="16" t="s">
        <v>265</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85</vt:i4>
      </vt:variant>
      <vt:variant>
        <vt:lpstr>已命名的範圍</vt:lpstr>
      </vt:variant>
      <vt:variant>
        <vt:i4>9</vt:i4>
      </vt:variant>
    </vt:vector>
  </HeadingPairs>
  <TitlesOfParts>
    <vt:vector size="94"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114年1月一般垃圾及廚餘清理狀況空表</vt:lpstr>
      <vt:lpstr>114年2月一般垃圾及廚餘清理狀況空表</vt:lpstr>
      <vt:lpstr>113年獨居老人人數及服務概況(第四季)</vt:lpstr>
      <vt:lpstr>113年下半年環保人員概況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2025-03-14T08:51:56Z</dcterms:modified>
</cp:coreProperties>
</file>