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0" windowWidth="16380" windowHeight="7800" tabRatio="862" activeTab="8"/>
  </bookViews>
  <sheets>
    <sheet name="背景說明" sheetId="1" r:id="rId1"/>
    <sheet name="預告統計資料發布時間表" sheetId="2" r:id="rId2"/>
    <sheet name="108年11月" sheetId="3" r:id="rId3"/>
    <sheet name="108年12月" sheetId="4" r:id="rId4"/>
    <sheet name="109年1月" sheetId="5" r:id="rId5"/>
    <sheet name="109年2月" sheetId="6" r:id="rId6"/>
    <sheet name="109年3月" sheetId="7" r:id="rId7"/>
    <sheet name="109年4月" sheetId="8" r:id="rId8"/>
    <sheet name="109年5月" sheetId="9" r:id="rId9"/>
    <sheet name="109年6月" sheetId="10" r:id="rId10"/>
    <sheet name="109年7月" sheetId="11" r:id="rId11"/>
    <sheet name="109年8月" sheetId="12" r:id="rId12"/>
    <sheet name="109年9月" sheetId="13" r:id="rId13"/>
    <sheet name="109年10月" sheetId="14" r:id="rId14"/>
    <sheet name="109年11月" sheetId="15" r:id="rId15"/>
    <sheet name="109年12月" sheetId="16" r:id="rId16"/>
  </sheets>
  <definedNames>
    <definedName name="_102年5月">'預告統計資料發布時間表'!$I$13</definedName>
    <definedName name="_xlnm.Print_Area" localSheetId="0">'背景說明'!$A$1:$A$31</definedName>
    <definedName name="鄉鎮資料">'背景說明'!#REF!</definedName>
    <definedName name="臺東縣各鄉鎮市公庫收支月報">'背景說明'!#REF!</definedName>
  </definedNames>
  <calcPr fullCalcOnLoad="1"/>
</workbook>
</file>

<file path=xl/sharedStrings.xml><?xml version="1.0" encoding="utf-8"?>
<sst xmlns="http://schemas.openxmlformats.org/spreadsheetml/2006/main" count="3352" uniqueCount="290">
  <si>
    <r>
      <rPr>
        <b/>
        <sz val="14"/>
        <color indexed="8"/>
        <rFont val="標楷體"/>
        <family val="4"/>
      </rPr>
      <t>「臺東縣池上鄉公所公庫收支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</si>
  <si>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</si>
  <si>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</si>
  <si>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資料項目：臺東縣池上鄉公所公庫收支月報</t>
  </si>
  <si>
    <t>一、發布及編製機關單位</t>
  </si>
  <si>
    <t>＊發布機關、單位：臺東縣池上鄉公所主計室</t>
  </si>
  <si>
    <t>＊編製單位： 臺東縣池上鄉公所主計室</t>
  </si>
  <si>
    <t>＊傳真：089-864705</t>
  </si>
  <si>
    <t>二、發布形式</t>
  </si>
  <si>
    <r>
      <rPr>
        <sz val="14"/>
        <color indexed="8"/>
        <rFont val="標楷體"/>
        <family val="4"/>
      </rP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</si>
  <si>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</si>
  <si>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＊統計地區範圍及對象：臺東縣池上鄉公所公庫歲入及歲出等收支之實際數。</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</si>
  <si>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</si>
  <si>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</si>
  <si>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</si>
  <si>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</si>
  <si>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</si>
  <si>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</si>
  <si>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</si>
  <si>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</si>
  <si>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</si>
  <si>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</si>
  <si>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</si>
  <si>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 無</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</si>
  <si>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</si>
  <si>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</si>
  <si>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</si>
  <si>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</si>
  <si>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</si>
  <si>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預告統計資料發布時間表</t>
  </si>
  <si>
    <t>服務單位：池上鄉公所主計室</t>
  </si>
  <si>
    <t>傳真：089-864705</t>
  </si>
  <si>
    <t>資料
種類</t>
  </si>
  <si>
    <t>資料項目</t>
  </si>
  <si>
    <t>發布形式</t>
  </si>
  <si>
    <t>預          定          發          布          時          間</t>
  </si>
  <si>
    <t>備註</t>
  </si>
  <si>
    <t>財政
統計</t>
  </si>
  <si>
    <t>臺東縣池上鄉公庫收支月報</t>
  </si>
  <si>
    <t>報表網路-報表</t>
  </si>
  <si>
    <t>臺東縣池上鄉公所</t>
  </si>
  <si>
    <t>(108年11月)</t>
  </si>
  <si>
    <t>＊統計標準時間：本月資料為本月一日至月底之事實為準，累計資料由去年度十二月至本年度結束會計整理期間結束之事實為準。</t>
  </si>
  <si>
    <t>＊聯絡電話：089-862041 分機 103</t>
  </si>
  <si>
    <t>聯絡人：賴世晃</t>
  </si>
  <si>
    <t>電話：089-862041 分機104</t>
  </si>
  <si>
    <t>電子信箱：6000ah0003@cs.taitung.gov.tw</t>
  </si>
  <si>
    <t>上次預告日期: 107年12月15日</t>
  </si>
  <si>
    <t>本次預告日期: 108年12月20日</t>
  </si>
  <si>
    <t>108年12月</t>
  </si>
  <si>
    <t>109年1月</t>
  </si>
  <si>
    <t>109年2月</t>
  </si>
  <si>
    <t>109年3月</t>
  </si>
  <si>
    <t>109年4月</t>
  </si>
  <si>
    <t>109年5月</t>
  </si>
  <si>
    <t>109年6月</t>
  </si>
  <si>
    <t>109年7月</t>
  </si>
  <si>
    <t>109年8月</t>
  </si>
  <si>
    <t>109年9月</t>
  </si>
  <si>
    <t>109年10月</t>
  </si>
  <si>
    <t>109年11月</t>
  </si>
  <si>
    <t>109年12月</t>
  </si>
  <si>
    <t>(109年1月)</t>
  </si>
  <si>
    <t>(109年2月)</t>
  </si>
  <si>
    <t>(109年3月)</t>
  </si>
  <si>
    <t>(109年4月)</t>
  </si>
  <si>
    <t>(109年5月)</t>
  </si>
  <si>
    <t>(109年6月)</t>
  </si>
  <si>
    <t>(109年7月)</t>
  </si>
  <si>
    <t>(109年8月)</t>
  </si>
  <si>
    <t>(109年9月)</t>
  </si>
  <si>
    <t>(109年10月)</t>
  </si>
  <si>
    <t>(109年11月)</t>
  </si>
  <si>
    <t>(108年12月)</t>
  </si>
  <si>
    <t>＊電子信箱：6000ah0003@cs.taitung.gov.tw</t>
  </si>
  <si>
    <t>公開類</t>
  </si>
  <si>
    <t>編製機關:台東縣池上鄉公所</t>
  </si>
  <si>
    <t>月  報</t>
  </si>
  <si>
    <t>次月五日前編報,十二月份於次年一月二十日前編報送府</t>
  </si>
  <si>
    <t xml:space="preserve">表    號: 20902-00-02-3  </t>
  </si>
  <si>
    <t xml:space="preserve">   各 鄉 鎮 市 公 庫 收 支    </t>
  </si>
  <si>
    <t>共  6  頁      第  1  頁</t>
  </si>
  <si>
    <t>中華民國108年11月     (108年度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</si>
  <si>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</si>
  <si>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</si>
  <si>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</si>
  <si>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</si>
  <si>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</si>
  <si>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</si>
  <si>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</si>
  <si>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</si>
  <si>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</si>
  <si>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</si>
  <si>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</si>
  <si>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</si>
  <si>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</si>
  <si>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</si>
  <si>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</si>
  <si>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</si>
  <si>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</si>
  <si>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</si>
  <si>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</si>
  <si>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</si>
  <si>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</si>
  <si>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</si>
  <si>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</si>
  <si>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</si>
  <si>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</si>
  <si>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</si>
  <si>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</si>
  <si>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</si>
  <si>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</si>
  <si>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</si>
  <si>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</si>
  <si>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</si>
  <si>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營業基金盈餘繳庫       </t>
  </si>
  <si>
    <t xml:space="preserve">     非營業特種基金賸餘繳庫 </t>
  </si>
  <si>
    <t xml:space="preserve">     投  資  收  益         </t>
  </si>
  <si>
    <t xml:space="preserve">   補助及協助收入           </t>
  </si>
  <si>
    <t xml:space="preserve">     上級政府補助收入       </t>
  </si>
  <si>
    <t xml:space="preserve">     地方政府協助收入       </t>
  </si>
  <si>
    <t xml:space="preserve">表    號: 20902-00-02-3  </t>
  </si>
  <si>
    <t>共  6  頁      第  2  頁</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</si>
  <si>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</si>
  <si>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</si>
  <si>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</si>
  <si>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</si>
  <si>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</si>
  <si>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</si>
  <si>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</si>
  <si>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投 資 收 回            </t>
  </si>
  <si>
    <t xml:space="preserve"> 經  資  門  合  計         </t>
  </si>
  <si>
    <t xml:space="preserve">  以前年度結存轉入數        </t>
  </si>
  <si>
    <t xml:space="preserve">融資性庫款收入              </t>
  </si>
  <si>
    <t xml:space="preserve">  賒 借 收 入               </t>
  </si>
  <si>
    <t xml:space="preserve">預算外庫款收入              </t>
  </si>
  <si>
    <t xml:space="preserve">  暫收代收款                </t>
  </si>
  <si>
    <t xml:space="preserve">  收回以前年度歲出款        </t>
  </si>
  <si>
    <t xml:space="preserve">  特種基金及保管款收入      </t>
  </si>
  <si>
    <t xml:space="preserve">  短期借款                  </t>
  </si>
  <si>
    <t xml:space="preserve">  借入款或透支款            </t>
  </si>
  <si>
    <t xml:space="preserve">  收回以前年度經費賸餘      </t>
  </si>
  <si>
    <t xml:space="preserve">  預算外其他收入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</si>
  <si>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</si>
  <si>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</si>
  <si>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</si>
  <si>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</si>
  <si>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</si>
  <si>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</si>
  <si>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</si>
  <si>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</si>
  <si>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</si>
  <si>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</si>
  <si>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</si>
  <si>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  法  支  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</si>
  <si>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</si>
  <si>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</si>
  <si>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</si>
  <si>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</si>
  <si>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</si>
  <si>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</si>
  <si>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</si>
  <si>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</si>
  <si>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</si>
  <si>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</si>
  <si>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</si>
  <si>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</si>
  <si>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</si>
  <si>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</si>
  <si>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</si>
  <si>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</si>
  <si>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</si>
  <si>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</si>
  <si>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</si>
  <si>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</si>
  <si>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</si>
  <si>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</si>
  <si>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</si>
  <si>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</si>
  <si>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</si>
  <si>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</si>
  <si>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</si>
  <si>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還本付息事務支出       </t>
  </si>
  <si>
    <t xml:space="preserve">   協助及補助支出           </t>
  </si>
  <si>
    <t xml:space="preserve">      協助支出              </t>
  </si>
  <si>
    <t xml:space="preserve">   其他支出                 </t>
  </si>
  <si>
    <t>共  6  頁      第  5  頁</t>
  </si>
  <si>
    <t xml:space="preserve"> 資  本  門  (計)           </t>
  </si>
  <si>
    <t xml:space="preserve">     立法支出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</si>
  <si>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</si>
  <si>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</si>
  <si>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</si>
  <si>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</si>
  <si>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</si>
  <si>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</si>
  <si>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</si>
  <si>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t>
  </si>
  <si>
    <t xml:space="preserve">     工業支出               </t>
  </si>
  <si>
    <t xml:space="preserve">     交通支出               </t>
  </si>
  <si>
    <t xml:space="preserve">     環境保護支出           </t>
  </si>
  <si>
    <t xml:space="preserve">   協助及補助支出           </t>
  </si>
  <si>
    <t xml:space="preserve">     協助支出               </t>
  </si>
  <si>
    <t>共  6  頁      第  6  頁</t>
  </si>
  <si>
    <t xml:space="preserve"> 經   資   門   合   計     </t>
  </si>
  <si>
    <t xml:space="preserve">融資性庫款支出              </t>
  </si>
  <si>
    <t xml:space="preserve"> 債務還本支出               </t>
  </si>
  <si>
    <t xml:space="preserve">預算外庫款支出              </t>
  </si>
  <si>
    <t xml:space="preserve">  預  撥  經  費             </t>
  </si>
  <si>
    <t xml:space="preserve">  墊   付   款               </t>
  </si>
  <si>
    <t xml:space="preserve"> 預 付 款 項                </t>
  </si>
  <si>
    <t xml:space="preserve"> 退還以前年度歲入款         </t>
  </si>
  <si>
    <t xml:space="preserve"> 特種基金及保管款支出       </t>
  </si>
  <si>
    <t xml:space="preserve"> 預算外其他支出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</si>
  <si>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</si>
  <si>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</si>
  <si>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</si>
  <si>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</si>
  <si>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</si>
  <si>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</si>
  <si>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</si>
  <si>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中華民國108 年 12 月 11日</t>
  </si>
  <si>
    <t>填  表                    審  核                    主辦業務人員                    機關長官</t>
  </si>
  <si>
    <t xml:space="preserve">                                                    主辦會計人員</t>
  </si>
  <si>
    <t xml:space="preserve">表    號: 20902-00-02-3  </t>
  </si>
  <si>
    <t>中華民國108年12月     (108年度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</si>
  <si>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</si>
  <si>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</si>
  <si>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</si>
  <si>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</si>
  <si>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</si>
  <si>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</si>
  <si>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</si>
  <si>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中華民國108 年 1 月 20日</t>
  </si>
  <si>
    <t xml:space="preserve">表    號: 20902-00-02-3  </t>
  </si>
  <si>
    <t>中華民國109年1月     (109年度 )</t>
  </si>
  <si>
    <t xml:space="preserve">   補助及協助收入           </t>
  </si>
  <si>
    <t xml:space="preserve">表    號: 20902-00-02-3  </t>
  </si>
  <si>
    <t xml:space="preserve">表    號: 20902-00-02-3  </t>
  </si>
  <si>
    <t xml:space="preserve">表    號: 20902-00-02-3  </t>
  </si>
  <si>
    <t xml:space="preserve">                                                                                                                                                                                          </t>
  </si>
  <si>
    <t xml:space="preserve">     環境保護支出           </t>
  </si>
  <si>
    <t xml:space="preserve">   協助及補助支出           </t>
  </si>
  <si>
    <t xml:space="preserve">表    號: 20902-00-02-3  </t>
  </si>
  <si>
    <t xml:space="preserve">  預  撥  經  費             </t>
  </si>
  <si>
    <t xml:space="preserve">  墊   付   款               </t>
  </si>
  <si>
    <t>中華民國109 年 2 月 10日</t>
  </si>
  <si>
    <t xml:space="preserve">表    號: 20902-00-02-3  </t>
  </si>
  <si>
    <t>中華民國109年2月     (109年度 )</t>
  </si>
  <si>
    <t xml:space="preserve">   補助及協助收入           </t>
  </si>
  <si>
    <t xml:space="preserve">表    號: 20902-00-02-3  </t>
  </si>
  <si>
    <t xml:space="preserve">表    號: 20902-00-02-3  </t>
  </si>
  <si>
    <t xml:space="preserve">表    號: 20902-00-02-3  </t>
  </si>
  <si>
    <t xml:space="preserve">                                                                                                                                                                                          </t>
  </si>
  <si>
    <t xml:space="preserve">     環境保護支出           </t>
  </si>
  <si>
    <t xml:space="preserve">   協助及補助支出           </t>
  </si>
  <si>
    <t xml:space="preserve">表    號: 20902-00-02-3  </t>
  </si>
  <si>
    <t xml:space="preserve">  預  撥  經  費             </t>
  </si>
  <si>
    <t xml:space="preserve">  墊   付   款               </t>
  </si>
  <si>
    <t>中華民國109 年 3 月 9日</t>
  </si>
  <si>
    <t xml:space="preserve">表    號: 20902-00-02-3  </t>
  </si>
  <si>
    <t>中華民國109年3月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</si>
  <si>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</si>
  <si>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</si>
  <si>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</si>
  <si>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</si>
  <si>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</si>
  <si>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</si>
  <si>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</si>
  <si>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4 月 8 日</t>
  </si>
  <si>
    <t xml:space="preserve">表    號: 20902-00-02-3  </t>
  </si>
  <si>
    <t>中華民國109年4月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</si>
  <si>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</si>
  <si>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</si>
  <si>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</si>
  <si>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</si>
  <si>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</si>
  <si>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</si>
  <si>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</si>
  <si>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5月 11 日</t>
  </si>
  <si>
    <t xml:space="preserve">表    號: 20902-00-02-3  </t>
  </si>
  <si>
    <t>中華民國109年5月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</si>
  <si>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</si>
  <si>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</si>
  <si>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</si>
  <si>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</si>
  <si>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</si>
  <si>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</si>
  <si>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</si>
  <si>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6月 10 日</t>
  </si>
  <si>
    <t>公庫與報表差異數6112元，應入鄉庫，誤入70013，於109/6/8轉正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</si>
</sst>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s>
  <fonts count="56">
    <font>
      <sz val="12"/>
      <color indexed="8"/>
      <name val="新細明體"/>
      <family val="1"/>
    </font>
    <font>
      <sz val="10"/>
      <name val="Arial"/>
      <family val="2"/>
    </font>
    <font>
      <sz val="10"/>
      <color indexed="8"/>
      <name val="新細明體"/>
      <family val="1"/>
    </font>
    <font>
      <b/>
      <sz val="14"/>
      <color indexed="8"/>
      <name val="標楷體"/>
      <family val="4"/>
    </font>
    <font>
      <b/>
      <sz val="14"/>
      <color indexed="53"/>
      <name val="標楷體"/>
      <family val="4"/>
    </font>
    <font>
      <u val="single"/>
      <sz val="10.55"/>
      <color indexed="12"/>
      <name val="新細明體"/>
      <family val="1"/>
    </font>
    <font>
      <sz val="14"/>
      <color indexed="8"/>
      <name val="標楷體"/>
      <family val="4"/>
    </font>
    <font>
      <sz val="7"/>
      <color indexed="8"/>
      <name val="標楷體"/>
      <family val="4"/>
    </font>
    <font>
      <sz val="11"/>
      <color indexed="8"/>
      <name val="新細明體"/>
      <family val="1"/>
    </font>
    <font>
      <b/>
      <sz val="16"/>
      <color indexed="8"/>
      <name val="標楷體"/>
      <family val="4"/>
    </font>
    <font>
      <sz val="11"/>
      <color indexed="8"/>
      <name val="標楷體"/>
      <family val="4"/>
    </font>
    <font>
      <sz val="12"/>
      <color indexed="8"/>
      <name val="標楷體"/>
      <family val="4"/>
    </font>
    <font>
      <sz val="9"/>
      <name val="新細明體"/>
      <family val="1"/>
    </font>
    <font>
      <sz val="10"/>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細明體"/>
      <family val="3"/>
    </font>
    <font>
      <b/>
      <sz val="14"/>
      <color indexed="8"/>
      <name val="新細明體"/>
      <family val="1"/>
    </font>
    <font>
      <sz val="14"/>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新細明體"/>
      <family val="1"/>
    </font>
    <font>
      <sz val="10"/>
      <color theme="1"/>
      <name val="細明體"/>
      <family val="3"/>
    </font>
    <font>
      <b/>
      <sz val="14"/>
      <color theme="1"/>
      <name val="新細明體"/>
      <family val="1"/>
    </font>
    <font>
      <sz val="14"/>
      <color rgb="FFFF0000"/>
      <name val="新細明體"/>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border>
    <border>
      <left/>
      <right/>
      <top/>
      <bottom style="thin"/>
    </border>
    <border>
      <left style="thin"/>
      <right style="thin"/>
      <top style="thin"/>
      <bottom/>
    </border>
    <border>
      <left style="medium"/>
      <right style="thin"/>
      <top style="thin"/>
      <bottom/>
    </border>
    <border>
      <left style="thin"/>
      <right style="medium"/>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style="thin"/>
    </border>
    <border>
      <left style="thin"/>
      <right style="thin"/>
      <top style="thin"/>
      <bottom style="thin"/>
    </border>
    <border>
      <left/>
      <right/>
      <top style="thin"/>
      <bottom/>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0" borderId="0">
      <alignment vertical="center"/>
      <protection/>
    </xf>
    <xf numFmtId="0" fontId="2" fillId="0" borderId="0">
      <alignment vertical="center"/>
      <protection/>
    </xf>
    <xf numFmtId="43" fontId="1" fillId="0" borderId="0" applyFill="0" applyBorder="0" applyAlignment="0" applyProtection="0"/>
    <xf numFmtId="41" fontId="1" fillId="0" borderId="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1" fillId="0" borderId="0" applyFill="0" applyBorder="0" applyAlignment="0" applyProtection="0"/>
    <xf numFmtId="0" fontId="40"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5" fillId="0" borderId="0" applyNumberFormat="0" applyFill="0" applyBorder="0" applyProtection="0">
      <alignment vertical="center"/>
    </xf>
    <xf numFmtId="0" fontId="42"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50">
    <xf numFmtId="0" fontId="0" fillId="0" borderId="0" xfId="0" applyAlignment="1">
      <alignment vertical="center"/>
    </xf>
    <xf numFmtId="0" fontId="3" fillId="33" borderId="10" xfId="0" applyFont="1" applyFill="1" applyBorder="1" applyAlignment="1">
      <alignment horizontal="center" vertical="center"/>
    </xf>
    <xf numFmtId="0" fontId="5" fillId="0" borderId="0" xfId="47" applyNumberFormat="1" applyFont="1" applyFill="1" applyBorder="1" applyAlignment="1" applyProtection="1">
      <alignment vertical="center"/>
      <protection/>
    </xf>
    <xf numFmtId="0" fontId="6" fillId="34" borderId="11" xfId="0" applyFont="1" applyFill="1" applyBorder="1" applyAlignment="1">
      <alignment vertical="center"/>
    </xf>
    <xf numFmtId="0" fontId="6" fillId="34" borderId="11" xfId="0" applyFont="1" applyFill="1" applyBorder="1" applyAlignment="1">
      <alignment horizontal="justify" vertical="center"/>
    </xf>
    <xf numFmtId="0" fontId="6" fillId="34" borderId="11" xfId="0" applyFont="1" applyFill="1" applyBorder="1" applyAlignment="1">
      <alignment horizontal="left" vertical="center" indent="2"/>
    </xf>
    <xf numFmtId="0" fontId="6" fillId="34" borderId="12" xfId="0" applyFont="1" applyFill="1" applyBorder="1" applyAlignment="1">
      <alignment horizontal="left" vertical="center" indent="2"/>
    </xf>
    <xf numFmtId="0" fontId="6" fillId="34" borderId="11" xfId="0" applyFont="1" applyFill="1" applyBorder="1" applyAlignment="1">
      <alignment horizontal="left" vertical="center" wrapText="1" indent="2"/>
    </xf>
    <xf numFmtId="0" fontId="6" fillId="34" borderId="11" xfId="0" applyFont="1" applyFill="1" applyBorder="1" applyAlignment="1">
      <alignment horizontal="left" vertical="center" wrapText="1"/>
    </xf>
    <xf numFmtId="0" fontId="6" fillId="34" borderId="13" xfId="0" applyFont="1" applyFill="1" applyBorder="1" applyAlignment="1">
      <alignment horizontal="justify" vertical="center"/>
    </xf>
    <xf numFmtId="0" fontId="8" fillId="0" borderId="0" xfId="0" applyFont="1" applyAlignment="1">
      <alignment vertical="center" wrapText="1"/>
    </xf>
    <xf numFmtId="0" fontId="0" fillId="0" borderId="0" xfId="0" applyAlignment="1">
      <alignment vertical="center" wrapText="1"/>
    </xf>
    <xf numFmtId="0" fontId="0" fillId="35" borderId="0" xfId="0" applyFill="1" applyAlignment="1">
      <alignment vertical="center" wrapText="1"/>
    </xf>
    <xf numFmtId="0" fontId="8" fillId="35" borderId="0" xfId="0" applyFont="1" applyFill="1" applyAlignment="1">
      <alignment vertical="center" wrapText="1"/>
    </xf>
    <xf numFmtId="0" fontId="11" fillId="35" borderId="14"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5" xfId="0" applyFill="1" applyBorder="1" applyAlignment="1">
      <alignment horizontal="center" vertical="center" wrapText="1"/>
    </xf>
    <xf numFmtId="176" fontId="11" fillId="35" borderId="16" xfId="0" applyNumberFormat="1" applyFont="1" applyFill="1" applyBorder="1" applyAlignment="1">
      <alignment horizontal="center" vertical="center" wrapText="1"/>
    </xf>
    <xf numFmtId="176" fontId="11" fillId="35" borderId="15" xfId="0" applyNumberFormat="1" applyFont="1" applyFill="1" applyBorder="1" applyAlignment="1">
      <alignment horizontal="center" vertical="center" wrapText="1"/>
    </xf>
    <xf numFmtId="0" fontId="0" fillId="35" borderId="17" xfId="0" applyFill="1" applyBorder="1" applyAlignment="1">
      <alignment horizontal="center" vertical="center" wrapText="1"/>
    </xf>
    <xf numFmtId="20" fontId="11" fillId="35" borderId="18" xfId="0" applyNumberFormat="1" applyFont="1" applyFill="1" applyBorder="1" applyAlignment="1">
      <alignment horizontal="center" vertical="center" wrapText="1"/>
    </xf>
    <xf numFmtId="20" fontId="11" fillId="35" borderId="17" xfId="0" applyNumberFormat="1" applyFont="1" applyFill="1" applyBorder="1" applyAlignment="1">
      <alignment horizontal="center" vertical="center" wrapText="1"/>
    </xf>
    <xf numFmtId="0" fontId="0" fillId="35" borderId="19" xfId="0" applyFill="1" applyBorder="1" applyAlignment="1">
      <alignment vertical="center" wrapText="1"/>
    </xf>
    <xf numFmtId="0" fontId="0" fillId="35" borderId="0" xfId="0" applyFill="1" applyAlignment="1">
      <alignment horizontal="center" vertical="center" wrapText="1"/>
    </xf>
    <xf numFmtId="0" fontId="11" fillId="35" borderId="0" xfId="0" applyFont="1" applyFill="1" applyAlignment="1">
      <alignment horizontal="center" vertical="top" wrapText="1"/>
    </xf>
    <xf numFmtId="0" fontId="0" fillId="35" borderId="0" xfId="0" applyFill="1" applyAlignment="1">
      <alignment horizontal="center" vertical="center"/>
    </xf>
    <xf numFmtId="0" fontId="0" fillId="0" borderId="0" xfId="0" applyAlignment="1">
      <alignment horizontal="center" vertical="center" wrapText="1"/>
    </xf>
    <xf numFmtId="0" fontId="0" fillId="35" borderId="20" xfId="0" applyFill="1" applyBorder="1" applyAlignment="1">
      <alignment horizontal="center" vertical="center" wrapText="1"/>
    </xf>
    <xf numFmtId="0" fontId="5" fillId="0" borderId="20" xfId="47" applyNumberFormat="1" applyFill="1" applyBorder="1" applyAlignment="1" applyProtection="1">
      <alignment horizontal="center" vertical="center"/>
      <protection/>
    </xf>
    <xf numFmtId="0" fontId="5" fillId="0" borderId="21" xfId="47" applyNumberFormat="1" applyFill="1" applyBorder="1" applyAlignment="1" applyProtection="1">
      <alignment horizontal="center" vertical="center"/>
      <protection/>
    </xf>
    <xf numFmtId="0" fontId="0" fillId="0" borderId="22" xfId="0" applyBorder="1" applyAlignment="1">
      <alignment horizontal="center" vertical="center"/>
    </xf>
    <xf numFmtId="0" fontId="0" fillId="0" borderId="22" xfId="0" applyBorder="1" applyAlignment="1">
      <alignment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52" fillId="0" borderId="22" xfId="0" applyFont="1" applyBorder="1" applyAlignment="1">
      <alignment horizontal="center" vertical="center"/>
    </xf>
    <xf numFmtId="0" fontId="52" fillId="0" borderId="24" xfId="0" applyFont="1" applyBorder="1" applyAlignment="1">
      <alignment horizontal="center" vertical="center"/>
    </xf>
    <xf numFmtId="0" fontId="52" fillId="0" borderId="22" xfId="0" applyFont="1" applyBorder="1" applyAlignment="1">
      <alignment vertical="center"/>
    </xf>
    <xf numFmtId="4" fontId="52" fillId="7" borderId="22" xfId="0" applyNumberFormat="1" applyFont="1" applyFill="1" applyBorder="1" applyAlignment="1">
      <alignment vertical="center"/>
    </xf>
    <xf numFmtId="4" fontId="52" fillId="7" borderId="25" xfId="0" applyNumberFormat="1" applyFont="1" applyFill="1" applyBorder="1" applyAlignment="1">
      <alignment vertical="center"/>
    </xf>
    <xf numFmtId="0" fontId="52" fillId="0" borderId="0" xfId="0" applyFont="1" applyAlignment="1">
      <alignment vertical="center"/>
    </xf>
    <xf numFmtId="4" fontId="52" fillId="36" borderId="22" xfId="0" applyNumberFormat="1" applyFont="1" applyFill="1" applyBorder="1" applyAlignment="1">
      <alignment vertical="center"/>
    </xf>
    <xf numFmtId="0" fontId="52" fillId="6" borderId="22" xfId="0" applyFont="1" applyFill="1" applyBorder="1" applyAlignment="1">
      <alignment vertical="center"/>
    </xf>
    <xf numFmtId="4" fontId="52" fillId="6" borderId="22" xfId="0" applyNumberFormat="1" applyFont="1" applyFill="1" applyBorder="1" applyAlignment="1">
      <alignment vertical="center"/>
    </xf>
    <xf numFmtId="4" fontId="52" fillId="6" borderId="24" xfId="0" applyNumberFormat="1" applyFont="1" applyFill="1" applyBorder="1" applyAlignment="1">
      <alignment vertical="center"/>
    </xf>
    <xf numFmtId="0" fontId="0" fillId="0" borderId="22" xfId="0" applyFont="1" applyBorder="1" applyAlignment="1">
      <alignment vertical="center"/>
    </xf>
    <xf numFmtId="4" fontId="52" fillId="36" borderId="24" xfId="0" applyNumberFormat="1" applyFont="1" applyFill="1" applyBorder="1" applyAlignment="1">
      <alignment vertical="center"/>
    </xf>
    <xf numFmtId="0" fontId="0" fillId="6" borderId="22" xfId="0" applyFont="1" applyFill="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vertical="center"/>
    </xf>
    <xf numFmtId="4" fontId="0" fillId="36" borderId="27" xfId="0" applyNumberFormat="1" applyFont="1" applyFill="1" applyBorder="1" applyAlignment="1">
      <alignment vertical="center"/>
    </xf>
    <xf numFmtId="4" fontId="0" fillId="36" borderId="28" xfId="0" applyNumberFormat="1" applyFont="1" applyFill="1" applyBorder="1" applyAlignment="1">
      <alignment vertical="center"/>
    </xf>
    <xf numFmtId="0" fontId="0" fillId="0" borderId="0" xfId="0" applyFont="1" applyAlignment="1">
      <alignment vertical="center"/>
    </xf>
    <xf numFmtId="0" fontId="0" fillId="0" borderId="24" xfId="0" applyFont="1" applyBorder="1" applyAlignment="1">
      <alignment horizontal="center" vertical="center"/>
    </xf>
    <xf numFmtId="0" fontId="52" fillId="36" borderId="0" xfId="0" applyFont="1" applyFill="1" applyAlignment="1">
      <alignment vertical="center"/>
    </xf>
    <xf numFmtId="4" fontId="0" fillId="36" borderId="22" xfId="0" applyNumberFormat="1" applyFont="1" applyFill="1" applyBorder="1" applyAlignment="1">
      <alignment vertical="center"/>
    </xf>
    <xf numFmtId="4" fontId="0" fillId="36" borderId="24" xfId="0" applyNumberFormat="1" applyFont="1" applyFill="1" applyBorder="1" applyAlignment="1">
      <alignment vertical="center"/>
    </xf>
    <xf numFmtId="0" fontId="13" fillId="36" borderId="0" xfId="0" applyFont="1" applyFill="1" applyAlignment="1">
      <alignment vertical="center"/>
    </xf>
    <xf numFmtId="0" fontId="0" fillId="7" borderId="22" xfId="0" applyFont="1" applyFill="1" applyBorder="1" applyAlignment="1">
      <alignment vertical="center"/>
    </xf>
    <xf numFmtId="4" fontId="0" fillId="7" borderId="22" xfId="0" applyNumberFormat="1" applyFont="1" applyFill="1" applyBorder="1" applyAlignment="1">
      <alignment vertical="center"/>
    </xf>
    <xf numFmtId="4" fontId="0" fillId="7" borderId="24" xfId="0" applyNumberFormat="1" applyFont="1" applyFill="1" applyBorder="1" applyAlignment="1">
      <alignment vertical="center"/>
    </xf>
    <xf numFmtId="4" fontId="0" fillId="4" borderId="22" xfId="0" applyNumberFormat="1" applyFont="1" applyFill="1" applyBorder="1" applyAlignment="1">
      <alignment vertical="center"/>
    </xf>
    <xf numFmtId="4" fontId="0" fillId="36" borderId="25" xfId="0" applyNumberFormat="1" applyFont="1" applyFill="1" applyBorder="1" applyAlignment="1">
      <alignment vertical="center"/>
    </xf>
    <xf numFmtId="4" fontId="52" fillId="4" borderId="22" xfId="0" applyNumberFormat="1" applyFont="1" applyFill="1" applyBorder="1" applyAlignment="1">
      <alignment vertical="center"/>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27" xfId="0" applyFont="1" applyBorder="1" applyAlignment="1">
      <alignment vertical="center"/>
    </xf>
    <xf numFmtId="4" fontId="52" fillId="6" borderId="27" xfId="0" applyNumberFormat="1" applyFont="1" applyFill="1" applyBorder="1" applyAlignment="1">
      <alignment vertical="center"/>
    </xf>
    <xf numFmtId="4" fontId="52" fillId="36" borderId="27" xfId="0" applyNumberFormat="1" applyFont="1" applyFill="1" applyBorder="1" applyAlignment="1">
      <alignment vertical="center"/>
    </xf>
    <xf numFmtId="4" fontId="52" fillId="36" borderId="28" xfId="0" applyNumberFormat="1" applyFont="1" applyFill="1" applyBorder="1" applyAlignment="1">
      <alignment vertical="center"/>
    </xf>
    <xf numFmtId="4" fontId="0" fillId="7" borderId="25" xfId="0" applyNumberFormat="1" applyFont="1" applyFill="1" applyBorder="1" applyAlignment="1">
      <alignment vertical="center"/>
    </xf>
    <xf numFmtId="4" fontId="52" fillId="36" borderId="25" xfId="0" applyNumberFormat="1" applyFont="1" applyFill="1" applyBorder="1" applyAlignment="1">
      <alignment vertical="center"/>
    </xf>
    <xf numFmtId="4" fontId="0" fillId="6" borderId="22" xfId="0" applyNumberFormat="1" applyFont="1" applyFill="1" applyBorder="1" applyAlignment="1">
      <alignment vertical="center"/>
    </xf>
    <xf numFmtId="4" fontId="0" fillId="6" borderId="24" xfId="0" applyNumberFormat="1" applyFont="1" applyFill="1" applyBorder="1" applyAlignment="1">
      <alignment vertical="center"/>
    </xf>
    <xf numFmtId="0" fontId="0" fillId="6" borderId="27" xfId="0" applyFont="1" applyFill="1" applyBorder="1" applyAlignment="1">
      <alignment vertical="center"/>
    </xf>
    <xf numFmtId="4" fontId="0" fillId="6" borderId="27" xfId="0" applyNumberFormat="1" applyFont="1" applyFill="1" applyBorder="1" applyAlignment="1">
      <alignment vertical="center"/>
    </xf>
    <xf numFmtId="4" fontId="0" fillId="6" borderId="28" xfId="0" applyNumberFormat="1" applyFont="1" applyFill="1" applyBorder="1" applyAlignment="1">
      <alignment vertical="center"/>
    </xf>
    <xf numFmtId="0" fontId="52" fillId="36" borderId="26" xfId="0" applyFont="1" applyFill="1" applyBorder="1" applyAlignment="1">
      <alignment horizontal="center" vertical="center"/>
    </xf>
    <xf numFmtId="0" fontId="52" fillId="36" borderId="27" xfId="0" applyFont="1" applyFill="1" applyBorder="1" applyAlignment="1">
      <alignment horizontal="center" vertical="center"/>
    </xf>
    <xf numFmtId="0" fontId="52" fillId="6" borderId="27" xfId="0" applyFont="1" applyFill="1" applyBorder="1" applyAlignment="1">
      <alignment vertical="center"/>
    </xf>
    <xf numFmtId="4" fontId="52" fillId="6" borderId="28" xfId="0" applyNumberFormat="1" applyFont="1" applyFill="1" applyBorder="1" applyAlignment="1">
      <alignment vertical="center"/>
    </xf>
    <xf numFmtId="4" fontId="52" fillId="0" borderId="22" xfId="0" applyNumberFormat="1" applyFont="1" applyBorder="1" applyAlignment="1">
      <alignment vertical="center"/>
    </xf>
    <xf numFmtId="4" fontId="52" fillId="0" borderId="24" xfId="0" applyNumberFormat="1" applyFont="1" applyBorder="1" applyAlignment="1">
      <alignment vertical="center"/>
    </xf>
    <xf numFmtId="4" fontId="0" fillId="0" borderId="27" xfId="0" applyNumberFormat="1" applyFont="1" applyBorder="1" applyAlignment="1">
      <alignment vertical="center"/>
    </xf>
    <xf numFmtId="4" fontId="0" fillId="0" borderId="28" xfId="0" applyNumberFormat="1" applyFont="1" applyBorder="1" applyAlignment="1">
      <alignment vertical="center"/>
    </xf>
    <xf numFmtId="4" fontId="0" fillId="0" borderId="22" xfId="0" applyNumberFormat="1" applyFont="1" applyBorder="1" applyAlignment="1">
      <alignment vertical="center"/>
    </xf>
    <xf numFmtId="4" fontId="0" fillId="0" borderId="24" xfId="0" applyNumberFormat="1" applyFont="1" applyBorder="1" applyAlignment="1">
      <alignment vertical="center"/>
    </xf>
    <xf numFmtId="0" fontId="0" fillId="36" borderId="22" xfId="0" applyFont="1" applyFill="1" applyBorder="1" applyAlignment="1">
      <alignment vertical="center"/>
    </xf>
    <xf numFmtId="0" fontId="0" fillId="0" borderId="23" xfId="0" applyBorder="1" applyAlignment="1">
      <alignment horizontal="center" vertical="center"/>
    </xf>
    <xf numFmtId="4" fontId="0" fillId="0" borderId="22" xfId="0" applyNumberFormat="1" applyBorder="1" applyAlignment="1">
      <alignment vertical="center"/>
    </xf>
    <xf numFmtId="4" fontId="0" fillId="0" borderId="24" xfId="0" applyNumberFormat="1" applyBorder="1" applyAlignment="1">
      <alignment vertical="center"/>
    </xf>
    <xf numFmtId="4" fontId="0" fillId="0" borderId="25" xfId="0" applyNumberFormat="1" applyBorder="1" applyAlignment="1">
      <alignment vertical="center"/>
    </xf>
    <xf numFmtId="4" fontId="13" fillId="36" borderId="22" xfId="0" applyNumberFormat="1" applyFont="1" applyFill="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vertical="center"/>
    </xf>
    <xf numFmtId="4" fontId="0" fillId="0" borderId="27" xfId="0" applyNumberFormat="1" applyBorder="1" applyAlignment="1">
      <alignment vertical="center"/>
    </xf>
    <xf numFmtId="4" fontId="0" fillId="0" borderId="28" xfId="0" applyNumberFormat="1" applyBorder="1" applyAlignment="1">
      <alignment vertical="center"/>
    </xf>
    <xf numFmtId="0" fontId="53" fillId="0" borderId="0" xfId="0" applyFont="1" applyAlignment="1">
      <alignment vertical="center"/>
    </xf>
    <xf numFmtId="0" fontId="13" fillId="36" borderId="0" xfId="0" applyFont="1" applyFill="1" applyAlignment="1">
      <alignment vertical="center"/>
    </xf>
    <xf numFmtId="4" fontId="52" fillId="0" borderId="27" xfId="0" applyNumberFormat="1" applyFont="1" applyBorder="1" applyAlignment="1">
      <alignment vertical="center"/>
    </xf>
    <xf numFmtId="4" fontId="0" fillId="0" borderId="25" xfId="0" applyNumberFormat="1" applyFont="1" applyBorder="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4" fontId="52" fillId="7" borderId="24" xfId="0" applyNumberFormat="1" applyFont="1" applyFill="1" applyBorder="1" applyAlignment="1">
      <alignment vertical="center"/>
    </xf>
    <xf numFmtId="4" fontId="52" fillId="6" borderId="25" xfId="0" applyNumberFormat="1" applyFont="1" applyFill="1" applyBorder="1" applyAlignment="1">
      <alignment vertical="center"/>
    </xf>
    <xf numFmtId="0" fontId="0" fillId="37" borderId="0" xfId="0" applyFont="1" applyFill="1" applyAlignment="1">
      <alignment vertical="center"/>
    </xf>
    <xf numFmtId="0" fontId="13" fillId="36" borderId="0" xfId="0" applyFont="1" applyFill="1" applyAlignment="1">
      <alignment vertical="center"/>
    </xf>
    <xf numFmtId="0" fontId="11" fillId="35" borderId="14"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10" fillId="35" borderId="0" xfId="0" applyFont="1" applyFill="1" applyBorder="1" applyAlignment="1">
      <alignment vertical="top" wrapText="1"/>
    </xf>
    <xf numFmtId="0" fontId="0" fillId="35" borderId="0"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5" fillId="0" borderId="14" xfId="47" applyNumberFormat="1" applyFont="1" applyFill="1" applyBorder="1" applyAlignment="1" applyProtection="1">
      <alignment horizontal="center" vertical="center" wrapText="1"/>
      <protection/>
    </xf>
    <xf numFmtId="0" fontId="0" fillId="35" borderId="14" xfId="0" applyFont="1" applyFill="1" applyBorder="1" applyAlignment="1">
      <alignment vertical="center" wrapText="1"/>
    </xf>
    <xf numFmtId="0" fontId="0" fillId="35" borderId="29" xfId="0" applyFont="1" applyFill="1" applyBorder="1" applyAlignment="1">
      <alignment vertical="center" wrapText="1"/>
    </xf>
    <xf numFmtId="0" fontId="11" fillId="0" borderId="0" xfId="0" applyFont="1" applyFill="1" applyBorder="1" applyAlignment="1">
      <alignment horizontal="right" vertical="top" wrapText="1"/>
    </xf>
    <xf numFmtId="0" fontId="10" fillId="35" borderId="14" xfId="0" applyFont="1" applyFill="1" applyBorder="1" applyAlignment="1">
      <alignment horizontal="center" vertical="center" wrapText="1"/>
    </xf>
    <xf numFmtId="0" fontId="0" fillId="0" borderId="22" xfId="0" applyBorder="1" applyAlignment="1">
      <alignment horizontal="center" vertical="center"/>
    </xf>
    <xf numFmtId="0" fontId="53" fillId="0" borderId="22" xfId="0" applyFont="1" applyBorder="1" applyAlignment="1">
      <alignment vertical="center"/>
    </xf>
    <xf numFmtId="0" fontId="0" fillId="0" borderId="22" xfId="0" applyBorder="1" applyAlignment="1">
      <alignment vertical="center"/>
    </xf>
    <xf numFmtId="0" fontId="0" fillId="0" borderId="30" xfId="0" applyBorder="1" applyAlignment="1">
      <alignment horizontal="center" vertical="center"/>
    </xf>
    <xf numFmtId="0" fontId="0" fillId="0" borderId="21" xfId="0" applyBorder="1" applyAlignment="1">
      <alignment vertical="center"/>
    </xf>
    <xf numFmtId="0" fontId="53" fillId="0" borderId="30" xfId="0" applyFont="1" applyBorder="1" applyAlignment="1">
      <alignment vertical="center"/>
    </xf>
    <xf numFmtId="0" fontId="0" fillId="0" borderId="30" xfId="0" applyBorder="1" applyAlignment="1">
      <alignment vertical="center"/>
    </xf>
    <xf numFmtId="0" fontId="54" fillId="0" borderId="31" xfId="0" applyFont="1"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horizontal="right" vertical="center"/>
    </xf>
    <xf numFmtId="0" fontId="0" fillId="0" borderId="0" xfId="0" applyFont="1" applyAlignment="1">
      <alignment horizontal="center" vertical="center"/>
    </xf>
    <xf numFmtId="0" fontId="52" fillId="0" borderId="0" xfId="0" applyFont="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vertical="center"/>
    </xf>
    <xf numFmtId="0" fontId="0" fillId="0" borderId="30" xfId="0" applyFont="1" applyBorder="1" applyAlignment="1">
      <alignment horizontal="center" vertical="center"/>
    </xf>
    <xf numFmtId="0" fontId="0" fillId="0" borderId="21"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1" xfId="0" applyFont="1" applyBorder="1" applyAlignment="1">
      <alignment horizontal="right" vertical="center"/>
    </xf>
    <xf numFmtId="0" fontId="0" fillId="0" borderId="0" xfId="0" applyFont="1" applyAlignment="1">
      <alignment horizontal="right" vertical="center"/>
    </xf>
    <xf numFmtId="0" fontId="0" fillId="0" borderId="34" xfId="0" applyFont="1" applyBorder="1" applyAlignment="1">
      <alignment horizontal="center" vertical="center"/>
    </xf>
    <xf numFmtId="0" fontId="52" fillId="0" borderId="31" xfId="0" applyFont="1" applyBorder="1" applyAlignment="1">
      <alignment horizontal="center" vertical="center"/>
    </xf>
    <xf numFmtId="0" fontId="52" fillId="0" borderId="31" xfId="0" applyFont="1" applyBorder="1" applyAlignment="1">
      <alignment horizontal="right" vertical="center"/>
    </xf>
    <xf numFmtId="0" fontId="52" fillId="0" borderId="0" xfId="0" applyFont="1" applyAlignment="1">
      <alignment horizontal="center" vertical="center"/>
    </xf>
    <xf numFmtId="0" fontId="13" fillId="36" borderId="0" xfId="0" applyFont="1" applyFill="1" applyAlignment="1">
      <alignment vertical="center"/>
    </xf>
    <xf numFmtId="0" fontId="55" fillId="0" borderId="0" xfId="0" applyFont="1" applyAlignment="1">
      <alignmen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6000ah0003@cs.taitung.gov.tw"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1"/>
  <sheetViews>
    <sheetView zoomScale="70" zoomScaleNormal="70" zoomScaleSheetLayoutView="83" zoomScalePageLayoutView="0" workbookViewId="0" topLeftCell="A1">
      <selection activeCell="J15" sqref="J15"/>
    </sheetView>
  </sheetViews>
  <sheetFormatPr defaultColWidth="9.00390625" defaultRowHeight="16.5"/>
  <cols>
    <col min="1" max="1" width="93.50390625" style="0" customWidth="1"/>
  </cols>
  <sheetData>
    <row r="1" spans="1:2" ht="19.5">
      <c r="A1" s="1" t="s">
        <v>0</v>
      </c>
      <c r="B1" s="2" t="s">
        <v>1</v>
      </c>
    </row>
    <row r="2" ht="19.5" customHeight="1">
      <c r="A2" s="3" t="s">
        <v>2</v>
      </c>
    </row>
    <row r="3" ht="19.5" customHeight="1">
      <c r="A3" s="3" t="s">
        <v>3</v>
      </c>
    </row>
    <row r="4" ht="19.5" customHeight="1">
      <c r="A4" s="4" t="s">
        <v>4</v>
      </c>
    </row>
    <row r="5" ht="18" customHeight="1">
      <c r="A5" s="5" t="s">
        <v>5</v>
      </c>
    </row>
    <row r="6" ht="18" customHeight="1">
      <c r="A6" s="5" t="s">
        <v>6</v>
      </c>
    </row>
    <row r="7" ht="18" customHeight="1">
      <c r="A7" s="5" t="s">
        <v>43</v>
      </c>
    </row>
    <row r="8" ht="18" customHeight="1">
      <c r="A8" s="5" t="s">
        <v>7</v>
      </c>
    </row>
    <row r="9" ht="18" customHeight="1">
      <c r="A9" s="5" t="s">
        <v>74</v>
      </c>
    </row>
    <row r="10" ht="18" customHeight="1">
      <c r="A10" s="4" t="s">
        <v>8</v>
      </c>
    </row>
    <row r="11" ht="18" customHeight="1">
      <c r="A11" s="5" t="s">
        <v>9</v>
      </c>
    </row>
    <row r="12" ht="18" customHeight="1">
      <c r="A12" s="4" t="s">
        <v>10</v>
      </c>
    </row>
    <row r="13" ht="18" customHeight="1">
      <c r="A13" s="6" t="s">
        <v>11</v>
      </c>
    </row>
    <row r="14" ht="39">
      <c r="A14" s="7" t="s">
        <v>42</v>
      </c>
    </row>
    <row r="15" ht="19.5" customHeight="1">
      <c r="A15" s="5" t="s">
        <v>12</v>
      </c>
    </row>
    <row r="16" ht="97.5">
      <c r="A16" s="7" t="s">
        <v>13</v>
      </c>
    </row>
    <row r="17" ht="19.5">
      <c r="A17" s="5" t="s">
        <v>14</v>
      </c>
    </row>
    <row r="18" ht="19.5">
      <c r="A18" s="5" t="s">
        <v>15</v>
      </c>
    </row>
    <row r="19" ht="19.5">
      <c r="A19" s="5" t="s">
        <v>16</v>
      </c>
    </row>
    <row r="20" ht="19.5">
      <c r="A20" s="5" t="s">
        <v>17</v>
      </c>
    </row>
    <row r="21" ht="19.5">
      <c r="A21" s="5" t="s">
        <v>18</v>
      </c>
    </row>
    <row r="22" ht="19.5">
      <c r="A22" s="5" t="s">
        <v>19</v>
      </c>
    </row>
    <row r="23" ht="19.5">
      <c r="A23" s="5" t="s">
        <v>20</v>
      </c>
    </row>
    <row r="24" ht="19.5">
      <c r="A24" s="4" t="s">
        <v>21</v>
      </c>
    </row>
    <row r="25" ht="39">
      <c r="A25" s="7" t="s">
        <v>22</v>
      </c>
    </row>
    <row r="26" ht="39">
      <c r="A26" s="7" t="s">
        <v>23</v>
      </c>
    </row>
    <row r="27" ht="19.5">
      <c r="A27" s="4" t="s">
        <v>24</v>
      </c>
    </row>
    <row r="28" ht="39">
      <c r="A28" s="7" t="s">
        <v>25</v>
      </c>
    </row>
    <row r="29" ht="39">
      <c r="A29" s="7" t="s">
        <v>26</v>
      </c>
    </row>
    <row r="30" ht="39">
      <c r="A30" s="8" t="s">
        <v>27</v>
      </c>
    </row>
    <row r="31" ht="18" customHeight="1" thickBot="1">
      <c r="A31" s="9" t="s">
        <v>28</v>
      </c>
    </row>
  </sheetData>
  <sheetProtection selectLockedCells="1" selectUnlockedCells="1"/>
  <hyperlinks>
    <hyperlink ref="B1" location="預告統計資料發布時間表!A1" display="回發布時間表"/>
  </hyperlinks>
  <printOptions/>
  <pageMargins left="0.39375" right="0.39375" top="0.39375" bottom="0.5902777777777778" header="0.5118055555555555" footer="0.511805555555555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16"/>
  <sheetViews>
    <sheetView zoomScale="80" zoomScaleNormal="80" zoomScalePageLayoutView="0" workbookViewId="0" topLeftCell="A1">
      <selection activeCell="E13" sqref="E13"/>
    </sheetView>
  </sheetViews>
  <sheetFormatPr defaultColWidth="8.75390625" defaultRowHeight="16.5"/>
  <cols>
    <col min="1" max="1" width="7.75390625" style="10" bestFit="1" customWidth="1"/>
    <col min="2" max="2" width="15.625" style="11" bestFit="1" customWidth="1"/>
    <col min="3" max="3" width="10.50390625" style="11" bestFit="1" customWidth="1"/>
    <col min="4" max="16" width="13.875" style="26" customWidth="1"/>
    <col min="17" max="17" width="6.125" style="11" bestFit="1" customWidth="1"/>
    <col min="18" max="18" width="1.875" style="11" customWidth="1"/>
    <col min="19" max="16384" width="8.75390625" style="11" customWidth="1"/>
  </cols>
  <sheetData>
    <row r="1" spans="1:19" ht="24" customHeight="1">
      <c r="A1" s="110" t="s">
        <v>40</v>
      </c>
      <c r="B1" s="110"/>
      <c r="C1" s="110"/>
      <c r="D1" s="110"/>
      <c r="E1" s="110"/>
      <c r="F1" s="110"/>
      <c r="G1" s="110"/>
      <c r="H1" s="110"/>
      <c r="I1" s="110"/>
      <c r="J1" s="110"/>
      <c r="K1" s="110"/>
      <c r="L1" s="110"/>
      <c r="M1" s="110"/>
      <c r="N1" s="110"/>
      <c r="O1" s="110"/>
      <c r="P1" s="110"/>
      <c r="Q1" s="110"/>
      <c r="R1" s="110"/>
      <c r="S1" s="12"/>
    </row>
    <row r="2" spans="1:19" ht="21" customHeight="1">
      <c r="A2" s="111" t="s">
        <v>29</v>
      </c>
      <c r="B2" s="111"/>
      <c r="C2" s="111"/>
      <c r="D2" s="111"/>
      <c r="E2" s="111"/>
      <c r="F2" s="111"/>
      <c r="G2" s="111"/>
      <c r="H2" s="111"/>
      <c r="I2" s="111"/>
      <c r="J2" s="111"/>
      <c r="K2" s="111"/>
      <c r="L2" s="111"/>
      <c r="M2" s="111"/>
      <c r="N2" s="111"/>
      <c r="O2" s="111"/>
      <c r="P2" s="111"/>
      <c r="Q2" s="111"/>
      <c r="R2" s="111"/>
      <c r="S2" s="12"/>
    </row>
    <row r="3" spans="1:19" ht="19.5" customHeight="1">
      <c r="A3" s="112" t="s">
        <v>44</v>
      </c>
      <c r="B3" s="112"/>
      <c r="C3" s="113"/>
      <c r="D3" s="113"/>
      <c r="E3" s="113"/>
      <c r="F3" s="23"/>
      <c r="G3" s="23"/>
      <c r="H3" s="23"/>
      <c r="I3" s="23"/>
      <c r="J3" s="23"/>
      <c r="K3" s="23"/>
      <c r="L3" s="23"/>
      <c r="M3" s="23"/>
      <c r="N3" s="23"/>
      <c r="O3" s="23"/>
      <c r="P3" s="23"/>
      <c r="Q3" s="12"/>
      <c r="R3" s="12"/>
      <c r="S3" s="12"/>
    </row>
    <row r="4" spans="1:19" ht="19.5" customHeight="1">
      <c r="A4" s="112" t="s">
        <v>30</v>
      </c>
      <c r="B4" s="112"/>
      <c r="C4" s="112"/>
      <c r="D4" s="112"/>
      <c r="E4" s="112"/>
      <c r="F4" s="23"/>
      <c r="G4" s="23"/>
      <c r="H4" s="23"/>
      <c r="I4" s="23"/>
      <c r="J4" s="23"/>
      <c r="K4" s="23"/>
      <c r="L4" s="23"/>
      <c r="M4" s="23"/>
      <c r="N4" s="23"/>
      <c r="O4" s="23"/>
      <c r="P4" s="23"/>
      <c r="Q4" s="12"/>
      <c r="R4" s="12"/>
      <c r="S4" s="12"/>
    </row>
    <row r="5" spans="1:19" ht="19.5" customHeight="1">
      <c r="A5" s="112" t="s">
        <v>45</v>
      </c>
      <c r="B5" s="112"/>
      <c r="C5" s="112"/>
      <c r="D5" s="112"/>
      <c r="E5" s="112"/>
      <c r="F5" s="23"/>
      <c r="G5" s="23"/>
      <c r="H5" s="23"/>
      <c r="I5" s="23"/>
      <c r="J5" s="23"/>
      <c r="K5" s="23"/>
      <c r="L5" s="23"/>
      <c r="M5" s="23"/>
      <c r="N5" s="23"/>
      <c r="O5" s="23"/>
      <c r="P5" s="23"/>
      <c r="Q5" s="12"/>
      <c r="R5" s="12"/>
      <c r="S5" s="12"/>
    </row>
    <row r="6" spans="1:19" ht="19.5" customHeight="1">
      <c r="A6" s="112" t="s">
        <v>31</v>
      </c>
      <c r="B6" s="112"/>
      <c r="C6" s="112"/>
      <c r="D6" s="112"/>
      <c r="E6" s="112"/>
      <c r="F6" s="23"/>
      <c r="G6" s="23"/>
      <c r="H6" s="23"/>
      <c r="I6" s="24"/>
      <c r="J6" s="24"/>
      <c r="K6" s="24"/>
      <c r="L6" s="24"/>
      <c r="M6" s="24"/>
      <c r="N6" s="24"/>
      <c r="O6" s="118" t="s">
        <v>47</v>
      </c>
      <c r="P6" s="118"/>
      <c r="Q6" s="118"/>
      <c r="R6" s="12"/>
      <c r="S6" s="12"/>
    </row>
    <row r="7" spans="1:19" ht="19.5" customHeight="1">
      <c r="A7" s="112" t="s">
        <v>46</v>
      </c>
      <c r="B7" s="112"/>
      <c r="C7" s="112"/>
      <c r="D7" s="112"/>
      <c r="E7" s="112"/>
      <c r="F7" s="25"/>
      <c r="G7" s="23"/>
      <c r="H7" s="23"/>
      <c r="I7" s="24"/>
      <c r="J7" s="24"/>
      <c r="K7" s="24"/>
      <c r="L7" s="24"/>
      <c r="M7" s="24"/>
      <c r="N7" s="24"/>
      <c r="O7" s="118" t="s">
        <v>48</v>
      </c>
      <c r="P7" s="118"/>
      <c r="Q7" s="118"/>
      <c r="R7" s="12"/>
      <c r="S7" s="12"/>
    </row>
    <row r="8" spans="1:19" ht="9.75" customHeight="1">
      <c r="A8" s="13"/>
      <c r="B8" s="12"/>
      <c r="C8" s="12"/>
      <c r="D8" s="23"/>
      <c r="E8" s="23"/>
      <c r="F8" s="23"/>
      <c r="G8" s="23"/>
      <c r="H8" s="23"/>
      <c r="I8" s="23"/>
      <c r="J8" s="23"/>
      <c r="K8" s="23"/>
      <c r="L8" s="23"/>
      <c r="M8" s="23"/>
      <c r="N8" s="23"/>
      <c r="O8" s="23"/>
      <c r="P8" s="23"/>
      <c r="Q8" s="12"/>
      <c r="R8" s="12"/>
      <c r="S8" s="12"/>
    </row>
    <row r="9" spans="1:19" ht="21.75" customHeight="1">
      <c r="A9" s="119" t="s">
        <v>32</v>
      </c>
      <c r="B9" s="109" t="s">
        <v>33</v>
      </c>
      <c r="C9" s="109" t="s">
        <v>34</v>
      </c>
      <c r="D9" s="14"/>
      <c r="E9" s="109" t="s">
        <v>35</v>
      </c>
      <c r="F9" s="109"/>
      <c r="G9" s="109"/>
      <c r="H9" s="109"/>
      <c r="I9" s="109"/>
      <c r="J9" s="109"/>
      <c r="K9" s="109"/>
      <c r="L9" s="109"/>
      <c r="M9" s="109"/>
      <c r="N9" s="109"/>
      <c r="O9" s="109"/>
      <c r="P9" s="109"/>
      <c r="Q9" s="15" t="s">
        <v>36</v>
      </c>
      <c r="R9" s="12"/>
      <c r="S9" s="12"/>
    </row>
    <row r="10" spans="1:19" ht="21.75" customHeight="1">
      <c r="A10" s="119"/>
      <c r="B10" s="109"/>
      <c r="C10" s="109"/>
      <c r="D10" s="14" t="s">
        <v>49</v>
      </c>
      <c r="E10" s="14" t="s">
        <v>50</v>
      </c>
      <c r="F10" s="14" t="s">
        <v>51</v>
      </c>
      <c r="G10" s="14" t="s">
        <v>52</v>
      </c>
      <c r="H10" s="14" t="s">
        <v>53</v>
      </c>
      <c r="I10" s="14" t="s">
        <v>54</v>
      </c>
      <c r="J10" s="14" t="s">
        <v>55</v>
      </c>
      <c r="K10" s="14" t="s">
        <v>56</v>
      </c>
      <c r="L10" s="14" t="s">
        <v>57</v>
      </c>
      <c r="M10" s="14" t="s">
        <v>58</v>
      </c>
      <c r="N10" s="14" t="s">
        <v>59</v>
      </c>
      <c r="O10" s="14" t="s">
        <v>60</v>
      </c>
      <c r="P10" s="14" t="s">
        <v>61</v>
      </c>
      <c r="Q10" s="16"/>
      <c r="R10" s="12"/>
      <c r="S10" s="12"/>
    </row>
    <row r="11" spans="1:19" ht="41.25" customHeight="1">
      <c r="A11" s="114" t="s">
        <v>37</v>
      </c>
      <c r="B11" s="115" t="s">
        <v>38</v>
      </c>
      <c r="C11" s="116" t="s">
        <v>39</v>
      </c>
      <c r="D11" s="18">
        <v>42719</v>
      </c>
      <c r="E11" s="17">
        <v>42400</v>
      </c>
      <c r="F11" s="18">
        <v>42415</v>
      </c>
      <c r="G11" s="18">
        <v>42444</v>
      </c>
      <c r="H11" s="18">
        <v>42475</v>
      </c>
      <c r="I11" s="18">
        <v>42505</v>
      </c>
      <c r="J11" s="18">
        <v>42536</v>
      </c>
      <c r="K11" s="18">
        <v>42566</v>
      </c>
      <c r="L11" s="18">
        <v>42597</v>
      </c>
      <c r="M11" s="18">
        <v>42628</v>
      </c>
      <c r="N11" s="18">
        <v>42658</v>
      </c>
      <c r="O11" s="18">
        <v>42689</v>
      </c>
      <c r="P11" s="18">
        <v>42719</v>
      </c>
      <c r="Q11" s="19"/>
      <c r="R11" s="12"/>
      <c r="S11" s="12"/>
    </row>
    <row r="12" spans="1:19" ht="41.25" customHeight="1">
      <c r="A12" s="114"/>
      <c r="B12" s="115"/>
      <c r="C12" s="116"/>
      <c r="D12" s="21">
        <v>0.7083333333333334</v>
      </c>
      <c r="E12" s="20">
        <v>0.7083333333333334</v>
      </c>
      <c r="F12" s="21">
        <v>0.7083333333333334</v>
      </c>
      <c r="G12" s="21">
        <v>0.7083333333333334</v>
      </c>
      <c r="H12" s="21">
        <v>0.7083333333333334</v>
      </c>
      <c r="I12" s="21">
        <v>0.7083333333333334</v>
      </c>
      <c r="J12" s="21">
        <v>0.7083333333333334</v>
      </c>
      <c r="K12" s="21">
        <v>0.7083333333333334</v>
      </c>
      <c r="L12" s="21">
        <v>0.7083333333333334</v>
      </c>
      <c r="M12" s="21">
        <v>0.7083333333333334</v>
      </c>
      <c r="N12" s="21">
        <v>0.7083333333333334</v>
      </c>
      <c r="O12" s="21">
        <v>0.7083333333333334</v>
      </c>
      <c r="P12" s="21">
        <v>0.7083333333333334</v>
      </c>
      <c r="Q12" s="19"/>
      <c r="R12" s="12"/>
      <c r="S12" s="12"/>
    </row>
    <row r="13" spans="1:19" ht="41.25" customHeight="1">
      <c r="A13" s="114"/>
      <c r="B13" s="115"/>
      <c r="C13" s="117"/>
      <c r="D13" s="28" t="s">
        <v>41</v>
      </c>
      <c r="E13" s="29" t="s">
        <v>73</v>
      </c>
      <c r="F13" s="28" t="s">
        <v>62</v>
      </c>
      <c r="G13" s="28" t="s">
        <v>63</v>
      </c>
      <c r="H13" s="28" t="s">
        <v>64</v>
      </c>
      <c r="I13" s="29" t="s">
        <v>65</v>
      </c>
      <c r="J13" s="28" t="s">
        <v>66</v>
      </c>
      <c r="K13" s="28" t="s">
        <v>67</v>
      </c>
      <c r="L13" s="28" t="s">
        <v>68</v>
      </c>
      <c r="M13" s="28" t="s">
        <v>69</v>
      </c>
      <c r="N13" s="28" t="s">
        <v>70</v>
      </c>
      <c r="O13" s="28" t="s">
        <v>71</v>
      </c>
      <c r="P13" s="28" t="s">
        <v>72</v>
      </c>
      <c r="Q13" s="27"/>
      <c r="R13" s="12"/>
      <c r="S13" s="12"/>
    </row>
    <row r="14" spans="1:19" ht="16.5">
      <c r="A14" s="13"/>
      <c r="B14" s="22"/>
      <c r="C14" s="12"/>
      <c r="D14" s="23"/>
      <c r="E14" s="23"/>
      <c r="F14" s="23"/>
      <c r="G14" s="23"/>
      <c r="H14" s="23"/>
      <c r="I14" s="23"/>
      <c r="J14" s="23"/>
      <c r="K14" s="23"/>
      <c r="L14" s="23"/>
      <c r="M14" s="23"/>
      <c r="N14" s="23"/>
      <c r="O14" s="23"/>
      <c r="P14" s="23"/>
      <c r="Q14" s="12"/>
      <c r="R14" s="12"/>
      <c r="S14" s="12"/>
    </row>
    <row r="15" spans="1:19" ht="16.5">
      <c r="A15" s="13"/>
      <c r="B15" s="12"/>
      <c r="C15" s="12"/>
      <c r="D15" s="23"/>
      <c r="E15" s="23"/>
      <c r="F15" s="23"/>
      <c r="G15" s="23"/>
      <c r="H15" s="23"/>
      <c r="I15" s="23"/>
      <c r="J15" s="23"/>
      <c r="K15" s="23"/>
      <c r="L15" s="23"/>
      <c r="M15" s="23"/>
      <c r="N15" s="23"/>
      <c r="O15" s="23"/>
      <c r="P15" s="23"/>
      <c r="Q15" s="12"/>
      <c r="R15" s="12"/>
      <c r="S15" s="12"/>
    </row>
    <row r="16" spans="1:19" ht="16.5">
      <c r="A16" s="13"/>
      <c r="B16" s="12"/>
      <c r="C16" s="12"/>
      <c r="D16" s="23"/>
      <c r="E16" s="23"/>
      <c r="F16" s="23"/>
      <c r="G16" s="23"/>
      <c r="H16" s="23"/>
      <c r="I16" s="23"/>
      <c r="J16" s="23"/>
      <c r="K16" s="23"/>
      <c r="L16" s="23"/>
      <c r="M16" s="23"/>
      <c r="N16" s="23"/>
      <c r="O16" s="23"/>
      <c r="P16" s="23"/>
      <c r="Q16" s="12"/>
      <c r="R16" s="12"/>
      <c r="S16" s="12"/>
    </row>
  </sheetData>
  <sheetProtection selectLockedCells="1" selectUnlockedCells="1"/>
  <mergeCells count="17">
    <mergeCell ref="A11:A13"/>
    <mergeCell ref="B11:B13"/>
    <mergeCell ref="C11:C13"/>
    <mergeCell ref="A6:E6"/>
    <mergeCell ref="O6:Q6"/>
    <mergeCell ref="A7:E7"/>
    <mergeCell ref="O7:Q7"/>
    <mergeCell ref="A9:A10"/>
    <mergeCell ref="B9:B10"/>
    <mergeCell ref="C9:C10"/>
    <mergeCell ref="E9:P9"/>
    <mergeCell ref="A1:R1"/>
    <mergeCell ref="A2:R2"/>
    <mergeCell ref="A3:B3"/>
    <mergeCell ref="C3:E3"/>
    <mergeCell ref="A4:E4"/>
    <mergeCell ref="A5:E5"/>
  </mergeCells>
  <hyperlinks>
    <hyperlink ref="A7" r:id="rId1" display="電子信箱：6000ah0003@cs.taitung.gov.tw"/>
    <hyperlink ref="B11" location="背景說明!A1" display="臺東縣池上鄉公庫收支月報"/>
    <hyperlink ref="E13" location="'108年12月'!A1" display="(108年12月)"/>
    <hyperlink ref="F13" location="'109年1月'!A1" display="(109年1月)"/>
    <hyperlink ref="G13" location="'109年2月'!A1" display="(109年2月)"/>
    <hyperlink ref="H13" location="'109年3月'!A1" display="(109年3月)"/>
    <hyperlink ref="I13" location="'109年4月'!A1" display="(109年4月)"/>
    <hyperlink ref="J13" location="'109年5月'!A1" display="(109年5月)"/>
    <hyperlink ref="K13" location="'109年6月'!A1" display="(109年6月)"/>
    <hyperlink ref="L13" location="'109年7月'!A1" display="(109年7月)"/>
    <hyperlink ref="M13" location="'109年8月'!A1" display="(109年8月)"/>
    <hyperlink ref="N13" location="'109年9月'!A1" display="(109年9月)"/>
    <hyperlink ref="O13" location="'109年10月'!A1" display="(109年10月)"/>
    <hyperlink ref="P13" location="'109年11月'!A1" display="(109年11月)"/>
    <hyperlink ref="D13" location="'108年11月'!A1" display="(108年11月)"/>
  </hyperlinks>
  <printOptions/>
  <pageMargins left="0.7086614173228346" right="0.7086614173228346" top="0.7480314960629921" bottom="0.7480314960629921" header="0.31496062992125984" footer="0.31496062992125984"/>
  <pageSetup fitToHeight="0" fitToWidth="1" horizontalDpi="600" verticalDpi="600" orientation="landscape" paperSize="9" scale="56" r:id="rId2"/>
</worksheet>
</file>

<file path=xl/worksheets/sheet3.xml><?xml version="1.0" encoding="utf-8"?>
<worksheet xmlns="http://schemas.openxmlformats.org/spreadsheetml/2006/main" xmlns:r="http://schemas.openxmlformats.org/officeDocument/2006/relationships">
  <dimension ref="A1:K181"/>
  <sheetViews>
    <sheetView zoomScalePageLayoutView="0" workbookViewId="0" topLeftCell="A1">
      <selection activeCell="A1" sqref="A1:C1"/>
    </sheetView>
  </sheetViews>
  <sheetFormatPr defaultColWidth="9.00390625" defaultRowHeight="16.5"/>
  <cols>
    <col min="1" max="3" width="3.625" style="0" customWidth="1"/>
    <col min="4" max="4" width="23.125" style="0" customWidth="1"/>
    <col min="5" max="10" width="13.375" style="0" customWidth="1"/>
  </cols>
  <sheetData>
    <row r="1" spans="1:10" ht="16.5">
      <c r="A1" s="120" t="s">
        <v>75</v>
      </c>
      <c r="B1" s="120"/>
      <c r="C1" s="120"/>
      <c r="I1" s="121" t="s">
        <v>76</v>
      </c>
      <c r="J1" s="122"/>
    </row>
    <row r="2" spans="1:10" ht="16.5">
      <c r="A2" s="123" t="s">
        <v>77</v>
      </c>
      <c r="B2" s="123"/>
      <c r="C2" s="123"/>
      <c r="D2" s="124" t="s">
        <v>78</v>
      </c>
      <c r="E2" s="124"/>
      <c r="F2" s="124"/>
      <c r="G2" s="124"/>
      <c r="H2" s="124"/>
      <c r="I2" s="125" t="s">
        <v>79</v>
      </c>
      <c r="J2" s="126"/>
    </row>
    <row r="3" spans="5:10" ht="19.5">
      <c r="E3" s="127" t="s">
        <v>80</v>
      </c>
      <c r="F3" s="128"/>
      <c r="G3" s="128"/>
      <c r="H3" s="128"/>
      <c r="I3" s="129" t="s">
        <v>81</v>
      </c>
      <c r="J3" s="129"/>
    </row>
    <row r="4" spans="5:10" ht="17.25" thickBot="1">
      <c r="E4" s="130" t="s">
        <v>82</v>
      </c>
      <c r="F4" s="130"/>
      <c r="G4" s="130"/>
      <c r="H4" s="130"/>
      <c r="I4" s="131" t="s">
        <v>83</v>
      </c>
      <c r="J4" s="131"/>
    </row>
    <row r="5" spans="1:10" ht="14.25" customHeight="1">
      <c r="A5" s="132" t="s">
        <v>84</v>
      </c>
      <c r="B5" s="133"/>
      <c r="C5" s="133"/>
      <c r="D5" s="133"/>
      <c r="E5" s="134" t="s">
        <v>85</v>
      </c>
      <c r="F5" s="134"/>
      <c r="G5" s="134" t="s">
        <v>86</v>
      </c>
      <c r="H5" s="134"/>
      <c r="I5" s="134" t="s">
        <v>87</v>
      </c>
      <c r="J5" s="135"/>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11851906</v>
      </c>
      <c r="F7" s="37">
        <f t="shared" si="0"/>
        <v>266765328</v>
      </c>
      <c r="G7" s="37">
        <f>G8+G18+G19+G20+G21+G22+G25+G29+G39+G40+G41</f>
        <v>11851906</v>
      </c>
      <c r="H7" s="37">
        <f>H8+H18+H19+H20+H21+H22+H25+H29+H39+H40+H41</f>
        <v>182793259</v>
      </c>
      <c r="I7" s="37">
        <f>I8+I18+I19+I20+I21+I22+I25+I29+I39+I40+I41</f>
        <v>0</v>
      </c>
      <c r="J7" s="38">
        <f>J8+J18+J19+J20+J21+J22+J25+J29+J39+J40+J41</f>
        <v>83972069</v>
      </c>
    </row>
    <row r="8" spans="1:10" s="39" customFormat="1" ht="14.25" customHeight="1">
      <c r="A8" s="32">
        <v>1</v>
      </c>
      <c r="B8" s="34" t="s">
        <v>95</v>
      </c>
      <c r="C8" s="34" t="s">
        <v>95</v>
      </c>
      <c r="D8" s="36" t="s">
        <v>97</v>
      </c>
      <c r="E8" s="40">
        <f t="shared" si="0"/>
        <v>7744729</v>
      </c>
      <c r="F8" s="40">
        <f t="shared" si="0"/>
        <v>83219518</v>
      </c>
      <c r="G8" s="40">
        <f>G9+G10+G11+G12+G13+G16</f>
        <v>7744729</v>
      </c>
      <c r="H8" s="40">
        <f>H9+H10+H11+H12+H13+H16</f>
        <v>83224824</v>
      </c>
      <c r="I8" s="40">
        <f>SUM(I9:I13)</f>
        <v>0</v>
      </c>
      <c r="J8" s="40">
        <f>SUM(J9:J13)</f>
        <v>-5306</v>
      </c>
    </row>
    <row r="9" spans="1:10" s="39" customFormat="1" ht="14.25" customHeight="1">
      <c r="A9" s="32">
        <v>1</v>
      </c>
      <c r="B9" s="34">
        <v>1</v>
      </c>
      <c r="C9" s="34" t="s">
        <v>95</v>
      </c>
      <c r="D9" s="41" t="s">
        <v>98</v>
      </c>
      <c r="E9" s="40">
        <f t="shared" si="0"/>
        <v>8938</v>
      </c>
      <c r="F9" s="40">
        <f t="shared" si="0"/>
        <v>3958545</v>
      </c>
      <c r="G9" s="42">
        <v>8938</v>
      </c>
      <c r="H9" s="42">
        <v>3958629</v>
      </c>
      <c r="I9" s="42">
        <v>0</v>
      </c>
      <c r="J9" s="43">
        <v>-84</v>
      </c>
    </row>
    <row r="10" spans="1:10" s="39" customFormat="1" ht="14.25" customHeight="1">
      <c r="A10" s="32">
        <v>1</v>
      </c>
      <c r="B10" s="34">
        <v>2</v>
      </c>
      <c r="C10" s="34" t="s">
        <v>95</v>
      </c>
      <c r="D10" s="41" t="s">
        <v>99</v>
      </c>
      <c r="E10" s="40">
        <f t="shared" si="0"/>
        <v>80211</v>
      </c>
      <c r="F10" s="40">
        <f t="shared" si="0"/>
        <v>311408</v>
      </c>
      <c r="G10" s="42">
        <v>80211</v>
      </c>
      <c r="H10" s="42">
        <v>316630</v>
      </c>
      <c r="I10" s="42">
        <v>0</v>
      </c>
      <c r="J10" s="43">
        <v>-5222</v>
      </c>
    </row>
    <row r="11" spans="1:10" s="39" customFormat="1" ht="14.25" customHeight="1">
      <c r="A11" s="32">
        <v>1</v>
      </c>
      <c r="B11" s="34">
        <v>4</v>
      </c>
      <c r="C11" s="34" t="s">
        <v>95</v>
      </c>
      <c r="D11" s="41" t="s">
        <v>100</v>
      </c>
      <c r="E11" s="40">
        <f t="shared" si="0"/>
        <v>143210</v>
      </c>
      <c r="F11" s="40">
        <f t="shared" si="0"/>
        <v>237658</v>
      </c>
      <c r="G11" s="42">
        <v>143210</v>
      </c>
      <c r="H11" s="42">
        <v>237658</v>
      </c>
      <c r="I11" s="42">
        <v>0</v>
      </c>
      <c r="J11" s="43">
        <v>0</v>
      </c>
    </row>
    <row r="12" spans="1:10" s="39" customFormat="1" ht="14.25" customHeight="1">
      <c r="A12" s="32">
        <v>1</v>
      </c>
      <c r="B12" s="34">
        <v>5</v>
      </c>
      <c r="C12" s="34" t="s">
        <v>95</v>
      </c>
      <c r="D12" s="41" t="s">
        <v>101</v>
      </c>
      <c r="E12" s="40">
        <f t="shared" si="0"/>
        <v>853296</v>
      </c>
      <c r="F12" s="40">
        <f t="shared" si="0"/>
        <v>1316040</v>
      </c>
      <c r="G12" s="42">
        <v>853296</v>
      </c>
      <c r="H12" s="42">
        <v>1316040</v>
      </c>
      <c r="I12" s="42">
        <v>0</v>
      </c>
      <c r="J12" s="43">
        <v>0</v>
      </c>
    </row>
    <row r="13" spans="1:10" ht="14.25" customHeight="1">
      <c r="A13" s="32">
        <v>1</v>
      </c>
      <c r="B13" s="33">
        <v>6</v>
      </c>
      <c r="C13" s="33" t="s">
        <v>95</v>
      </c>
      <c r="D13" s="44" t="s">
        <v>102</v>
      </c>
      <c r="E13" s="40">
        <f t="shared" si="0"/>
        <v>784074</v>
      </c>
      <c r="F13" s="40">
        <f t="shared" si="0"/>
        <v>870703</v>
      </c>
      <c r="G13" s="40">
        <f>G14+G15</f>
        <v>784074</v>
      </c>
      <c r="H13" s="40">
        <f>H14+H15</f>
        <v>870703</v>
      </c>
      <c r="I13" s="40">
        <f>SUM(I14:I15)</f>
        <v>0</v>
      </c>
      <c r="J13" s="45">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784074</v>
      </c>
      <c r="F15" s="40">
        <f>H15+J15</f>
        <v>870703</v>
      </c>
      <c r="G15" s="42">
        <v>784074</v>
      </c>
      <c r="H15" s="42">
        <v>870703</v>
      </c>
      <c r="I15" s="42">
        <v>0</v>
      </c>
      <c r="J15" s="43">
        <v>0</v>
      </c>
    </row>
    <row r="16" spans="1:10" s="39" customFormat="1" ht="14.25" customHeight="1">
      <c r="A16" s="32">
        <v>1</v>
      </c>
      <c r="B16" s="33">
        <v>7</v>
      </c>
      <c r="C16" s="33" t="s">
        <v>95</v>
      </c>
      <c r="D16" s="46" t="s">
        <v>105</v>
      </c>
      <c r="E16" s="40">
        <f>G16</f>
        <v>5875000</v>
      </c>
      <c r="F16" s="40">
        <f>H16</f>
        <v>76525164</v>
      </c>
      <c r="G16" s="42">
        <v>5875000</v>
      </c>
      <c r="H16" s="42">
        <v>76525164</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-1</v>
      </c>
      <c r="F19" s="40">
        <f>H19</f>
        <v>213197</v>
      </c>
      <c r="G19" s="42">
        <v>-1</v>
      </c>
      <c r="H19" s="42">
        <v>213197</v>
      </c>
      <c r="I19" s="42">
        <v>0</v>
      </c>
      <c r="J19" s="43">
        <v>0</v>
      </c>
    </row>
    <row r="20" spans="1:10" s="39" customFormat="1" ht="14.25" customHeight="1">
      <c r="A20" s="32">
        <v>4</v>
      </c>
      <c r="B20" s="33" t="s">
        <v>95</v>
      </c>
      <c r="C20" s="33" t="s">
        <v>95</v>
      </c>
      <c r="D20" s="46" t="s">
        <v>109</v>
      </c>
      <c r="E20" s="40">
        <f>G20</f>
        <v>552102</v>
      </c>
      <c r="F20" s="40">
        <f>H20+J20</f>
        <v>31689757</v>
      </c>
      <c r="G20" s="42">
        <v>552102</v>
      </c>
      <c r="H20" s="42">
        <v>31703537</v>
      </c>
      <c r="I20" s="42">
        <v>0</v>
      </c>
      <c r="J20" s="43">
        <v>-13780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474551</v>
      </c>
      <c r="F22" s="40">
        <f>H22+J22</f>
        <v>4179841</v>
      </c>
      <c r="G22" s="40">
        <f>G23+G24</f>
        <v>474551</v>
      </c>
      <c r="H22" s="40">
        <f>H23+H24</f>
        <v>4179841</v>
      </c>
      <c r="I22" s="40">
        <v>0</v>
      </c>
      <c r="J22" s="45">
        <v>0</v>
      </c>
    </row>
    <row r="23" spans="1:10" s="39" customFormat="1" ht="14.25" customHeight="1">
      <c r="A23" s="32">
        <v>6</v>
      </c>
      <c r="B23" s="34">
        <v>1</v>
      </c>
      <c r="C23" s="34" t="s">
        <v>95</v>
      </c>
      <c r="D23" s="46" t="s">
        <v>112</v>
      </c>
      <c r="E23" s="40">
        <f>G23</f>
        <v>451380</v>
      </c>
      <c r="F23" s="40">
        <f>H23+J23</f>
        <v>3922370</v>
      </c>
      <c r="G23" s="42">
        <v>451380</v>
      </c>
      <c r="H23" s="42">
        <v>3922370</v>
      </c>
      <c r="I23" s="42">
        <v>0</v>
      </c>
      <c r="J23" s="43">
        <v>0</v>
      </c>
    </row>
    <row r="24" spans="1:10" s="39" customFormat="1" ht="14.25" customHeight="1">
      <c r="A24" s="32">
        <v>6</v>
      </c>
      <c r="B24" s="34">
        <v>5</v>
      </c>
      <c r="C24" s="34" t="s">
        <v>95</v>
      </c>
      <c r="D24" s="46" t="s">
        <v>113</v>
      </c>
      <c r="E24" s="40">
        <f>G24</f>
        <v>23171</v>
      </c>
      <c r="F24" s="40">
        <f>H24+J24</f>
        <v>257471</v>
      </c>
      <c r="G24" s="42">
        <v>23171</v>
      </c>
      <c r="H24" s="42">
        <v>257471</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118</v>
      </c>
      <c r="E29" s="40">
        <f aca="true" t="shared" si="1" ref="E29:J29">E30+E31</f>
        <v>2026612</v>
      </c>
      <c r="F29" s="40">
        <f t="shared" si="1"/>
        <v>137369797</v>
      </c>
      <c r="G29" s="42">
        <f t="shared" si="1"/>
        <v>2026612</v>
      </c>
      <c r="H29" s="42">
        <f t="shared" si="1"/>
        <v>53425538</v>
      </c>
      <c r="I29" s="42">
        <f t="shared" si="1"/>
        <v>0</v>
      </c>
      <c r="J29" s="43">
        <f t="shared" si="1"/>
        <v>83944259</v>
      </c>
    </row>
    <row r="30" spans="1:10" s="39" customFormat="1" ht="14.25" customHeight="1">
      <c r="A30" s="32">
        <v>8</v>
      </c>
      <c r="B30" s="34">
        <v>1</v>
      </c>
      <c r="C30" s="34" t="s">
        <v>95</v>
      </c>
      <c r="D30" s="36" t="s">
        <v>119</v>
      </c>
      <c r="E30" s="40">
        <f>G30+I30</f>
        <v>2026612</v>
      </c>
      <c r="F30" s="40">
        <f>H30+J30</f>
        <v>137369797</v>
      </c>
      <c r="G30" s="42">
        <v>2026612</v>
      </c>
      <c r="H30" s="42">
        <v>53425538</v>
      </c>
      <c r="I30" s="42">
        <v>0</v>
      </c>
      <c r="J30" s="43">
        <v>83944259</v>
      </c>
    </row>
    <row r="31" spans="1:10" ht="14.25" customHeight="1" thickBot="1">
      <c r="A31" s="47">
        <v>8</v>
      </c>
      <c r="B31" s="48">
        <v>2</v>
      </c>
      <c r="C31" s="48" t="s">
        <v>95</v>
      </c>
      <c r="D31" s="49" t="s">
        <v>120</v>
      </c>
      <c r="E31" s="50">
        <v>0</v>
      </c>
      <c r="F31" s="50">
        <v>0</v>
      </c>
      <c r="G31" s="50">
        <v>0</v>
      </c>
      <c r="H31" s="50">
        <v>0</v>
      </c>
      <c r="I31" s="50">
        <v>0</v>
      </c>
      <c r="J31" s="51">
        <v>0</v>
      </c>
    </row>
    <row r="32" spans="1:10" ht="16.5">
      <c r="A32" s="52"/>
      <c r="B32" s="52"/>
      <c r="C32" s="52"/>
      <c r="D32" s="52"/>
      <c r="E32" s="52"/>
      <c r="F32" s="52"/>
      <c r="G32" s="52"/>
      <c r="H32" s="52"/>
      <c r="I32" s="52"/>
      <c r="J32" s="52"/>
    </row>
    <row r="33" spans="1:10" ht="16.5">
      <c r="A33" s="136" t="s">
        <v>75</v>
      </c>
      <c r="B33" s="136"/>
      <c r="C33" s="136"/>
      <c r="D33" s="52"/>
      <c r="E33" s="52"/>
      <c r="F33" s="52"/>
      <c r="G33" s="52"/>
      <c r="H33" s="52"/>
      <c r="I33" s="121" t="s">
        <v>76</v>
      </c>
      <c r="J33" s="137"/>
    </row>
    <row r="34" spans="1:10" ht="16.5">
      <c r="A34" s="138" t="s">
        <v>77</v>
      </c>
      <c r="B34" s="138"/>
      <c r="C34" s="138"/>
      <c r="D34" s="139" t="s">
        <v>78</v>
      </c>
      <c r="E34" s="139"/>
      <c r="F34" s="139"/>
      <c r="G34" s="139"/>
      <c r="H34" s="139"/>
      <c r="I34" s="125" t="s">
        <v>121</v>
      </c>
      <c r="J34" s="140"/>
    </row>
    <row r="35" spans="1:10" ht="19.5">
      <c r="A35" s="52"/>
      <c r="B35" s="52"/>
      <c r="C35" s="52"/>
      <c r="D35" s="52"/>
      <c r="E35" s="127" t="s">
        <v>80</v>
      </c>
      <c r="F35" s="141"/>
      <c r="G35" s="141"/>
      <c r="H35" s="141"/>
      <c r="I35" s="142" t="s">
        <v>122</v>
      </c>
      <c r="J35" s="142"/>
    </row>
    <row r="36" spans="1:10" ht="17.25" thickBot="1">
      <c r="A36" s="52"/>
      <c r="B36" s="52"/>
      <c r="C36" s="52"/>
      <c r="D36" s="52"/>
      <c r="E36" s="130" t="str">
        <f>E4</f>
        <v>中華民國108年11月     (108年度 )</v>
      </c>
      <c r="F36" s="130"/>
      <c r="G36" s="130"/>
      <c r="H36" s="130"/>
      <c r="I36" s="143" t="s">
        <v>83</v>
      </c>
      <c r="J36" s="143"/>
    </row>
    <row r="37" spans="1:10" ht="14.25" customHeight="1">
      <c r="A37" s="132" t="s">
        <v>84</v>
      </c>
      <c r="B37" s="133"/>
      <c r="C37" s="133"/>
      <c r="D37" s="133"/>
      <c r="E37" s="133" t="s">
        <v>85</v>
      </c>
      <c r="F37" s="133"/>
      <c r="G37" s="133" t="s">
        <v>86</v>
      </c>
      <c r="H37" s="133"/>
      <c r="I37" s="133" t="s">
        <v>87</v>
      </c>
      <c r="J37" s="144"/>
    </row>
    <row r="38" spans="1:10" ht="16.5">
      <c r="A38" s="32" t="s">
        <v>88</v>
      </c>
      <c r="B38" s="33" t="s">
        <v>89</v>
      </c>
      <c r="C38" s="33" t="s">
        <v>90</v>
      </c>
      <c r="D38" s="33" t="s">
        <v>91</v>
      </c>
      <c r="E38" s="33" t="s">
        <v>92</v>
      </c>
      <c r="F38" s="33" t="s">
        <v>93</v>
      </c>
      <c r="G38" s="33" t="s">
        <v>92</v>
      </c>
      <c r="H38" s="33" t="s">
        <v>94</v>
      </c>
      <c r="I38" s="33" t="s">
        <v>92</v>
      </c>
      <c r="J38" s="53" t="s">
        <v>94</v>
      </c>
    </row>
    <row r="39" spans="1:11" s="39" customFormat="1" ht="14.25" customHeight="1">
      <c r="A39" s="32">
        <v>9</v>
      </c>
      <c r="B39" s="33" t="s">
        <v>95</v>
      </c>
      <c r="C39" s="33" t="s">
        <v>95</v>
      </c>
      <c r="D39" s="41" t="s">
        <v>123</v>
      </c>
      <c r="E39" s="40">
        <f>G39+I39</f>
        <v>149970</v>
      </c>
      <c r="F39" s="40">
        <f>H39+J39</f>
        <v>547410</v>
      </c>
      <c r="G39" s="42">
        <v>149970</v>
      </c>
      <c r="H39" s="42">
        <v>547410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903943</v>
      </c>
      <c r="F41" s="40">
        <f>H41+J41</f>
        <v>9545808</v>
      </c>
      <c r="G41" s="42">
        <v>903943</v>
      </c>
      <c r="H41" s="42">
        <v>9498912</v>
      </c>
      <c r="I41" s="42">
        <v>0</v>
      </c>
      <c r="J41" s="43">
        <v>46896</v>
      </c>
      <c r="K41" s="54"/>
    </row>
    <row r="42" spans="1:11" ht="14.25" customHeight="1">
      <c r="A42" s="32" t="s">
        <v>95</v>
      </c>
      <c r="B42" s="33" t="s">
        <v>95</v>
      </c>
      <c r="C42" s="33" t="s">
        <v>95</v>
      </c>
      <c r="D42" s="44" t="s">
        <v>126</v>
      </c>
      <c r="E42" s="55">
        <v>0</v>
      </c>
      <c r="F42" s="55">
        <v>0</v>
      </c>
      <c r="G42" s="55">
        <v>0</v>
      </c>
      <c r="H42" s="55">
        <v>0</v>
      </c>
      <c r="I42" s="55">
        <v>0</v>
      </c>
      <c r="J42" s="56">
        <v>0</v>
      </c>
      <c r="K42" s="57"/>
    </row>
    <row r="43" spans="1:11" ht="14.25" customHeight="1">
      <c r="A43" s="32">
        <v>6</v>
      </c>
      <c r="B43" s="33" t="s">
        <v>95</v>
      </c>
      <c r="C43" s="33" t="s">
        <v>95</v>
      </c>
      <c r="D43" s="44" t="s">
        <v>127</v>
      </c>
      <c r="E43" s="55">
        <v>0</v>
      </c>
      <c r="F43" s="55">
        <v>0</v>
      </c>
      <c r="G43" s="55">
        <v>0</v>
      </c>
      <c r="H43" s="55">
        <v>0</v>
      </c>
      <c r="I43" s="55">
        <v>0</v>
      </c>
      <c r="J43" s="56">
        <v>0</v>
      </c>
      <c r="K43" s="57"/>
    </row>
    <row r="44" spans="1:11" ht="14.25" customHeight="1">
      <c r="A44" s="32">
        <v>6</v>
      </c>
      <c r="B44" s="33">
        <v>2</v>
      </c>
      <c r="C44" s="33" t="s">
        <v>95</v>
      </c>
      <c r="D44" s="44" t="s">
        <v>128</v>
      </c>
      <c r="E44" s="55">
        <v>0</v>
      </c>
      <c r="F44" s="55">
        <v>0</v>
      </c>
      <c r="G44" s="55">
        <v>0</v>
      </c>
      <c r="H44" s="55">
        <v>0</v>
      </c>
      <c r="I44" s="55">
        <v>0</v>
      </c>
      <c r="J44" s="56">
        <v>0</v>
      </c>
      <c r="K44" s="57"/>
    </row>
    <row r="45" spans="1:11" ht="14.25" customHeight="1">
      <c r="A45" s="32">
        <v>6</v>
      </c>
      <c r="B45" s="33">
        <v>3</v>
      </c>
      <c r="C45" s="33" t="s">
        <v>95</v>
      </c>
      <c r="D45" s="44" t="s">
        <v>129</v>
      </c>
      <c r="E45" s="55">
        <v>0</v>
      </c>
      <c r="F45" s="55">
        <v>0</v>
      </c>
      <c r="G45" s="55">
        <v>0</v>
      </c>
      <c r="H45" s="55">
        <v>0</v>
      </c>
      <c r="I45" s="55">
        <v>0</v>
      </c>
      <c r="J45" s="56">
        <v>0</v>
      </c>
      <c r="K45" s="57"/>
    </row>
    <row r="46" spans="1:11" ht="14.25" customHeight="1">
      <c r="A46" s="32">
        <v>6</v>
      </c>
      <c r="B46" s="33">
        <v>4</v>
      </c>
      <c r="C46" s="33" t="s">
        <v>95</v>
      </c>
      <c r="D46" s="44" t="s">
        <v>130</v>
      </c>
      <c r="E46" s="55">
        <v>0</v>
      </c>
      <c r="F46" s="55">
        <v>0</v>
      </c>
      <c r="G46" s="55">
        <v>0</v>
      </c>
      <c r="H46" s="55">
        <v>0</v>
      </c>
      <c r="I46" s="55">
        <v>0</v>
      </c>
      <c r="J46" s="56">
        <v>0</v>
      </c>
      <c r="K46" s="57"/>
    </row>
    <row r="47" spans="1:11" ht="14.25" customHeight="1">
      <c r="A47" s="32" t="s">
        <v>95</v>
      </c>
      <c r="B47" s="33" t="s">
        <v>95</v>
      </c>
      <c r="C47" s="33" t="s">
        <v>95</v>
      </c>
      <c r="D47" s="58" t="s">
        <v>131</v>
      </c>
      <c r="E47" s="59">
        <f aca="true" t="shared" si="2" ref="E47:J47">E42+E7</f>
        <v>11851906</v>
      </c>
      <c r="F47" s="59">
        <f t="shared" si="2"/>
        <v>266765328</v>
      </c>
      <c r="G47" s="59">
        <f t="shared" si="2"/>
        <v>11851906</v>
      </c>
      <c r="H47" s="59">
        <f t="shared" si="2"/>
        <v>182793259</v>
      </c>
      <c r="I47" s="59">
        <f t="shared" si="2"/>
        <v>0</v>
      </c>
      <c r="J47" s="60">
        <f t="shared" si="2"/>
        <v>83972069</v>
      </c>
      <c r="K47" s="57"/>
    </row>
    <row r="48" spans="1:11" ht="14.25" customHeight="1">
      <c r="A48" s="32" t="s">
        <v>95</v>
      </c>
      <c r="B48" s="33" t="s">
        <v>95</v>
      </c>
      <c r="C48" s="33" t="s">
        <v>95</v>
      </c>
      <c r="D48" s="44" t="s">
        <v>132</v>
      </c>
      <c r="E48" s="55">
        <v>0</v>
      </c>
      <c r="F48" s="61">
        <v>266701536</v>
      </c>
      <c r="G48" s="55">
        <v>0</v>
      </c>
      <c r="H48" s="55">
        <v>0</v>
      </c>
      <c r="I48" s="55">
        <v>0</v>
      </c>
      <c r="J48" s="56">
        <v>0</v>
      </c>
      <c r="K48" s="57"/>
    </row>
    <row r="49" spans="1:11" ht="14.25" customHeight="1">
      <c r="A49" s="32">
        <v>30</v>
      </c>
      <c r="B49" s="33" t="s">
        <v>95</v>
      </c>
      <c r="C49" s="33" t="s">
        <v>95</v>
      </c>
      <c r="D49" s="44" t="s">
        <v>133</v>
      </c>
      <c r="E49" s="55">
        <v>0</v>
      </c>
      <c r="F49" s="55">
        <v>0</v>
      </c>
      <c r="G49" s="55">
        <v>0</v>
      </c>
      <c r="H49" s="55">
        <v>0</v>
      </c>
      <c r="I49" s="55">
        <v>0</v>
      </c>
      <c r="J49" s="56">
        <v>0</v>
      </c>
      <c r="K49" s="57"/>
    </row>
    <row r="50" spans="1:11" ht="14.25" customHeight="1">
      <c r="A50" s="32">
        <v>30</v>
      </c>
      <c r="B50" s="33">
        <v>1</v>
      </c>
      <c r="C50" s="33" t="s">
        <v>95</v>
      </c>
      <c r="D50" s="44" t="s">
        <v>134</v>
      </c>
      <c r="E50" s="55">
        <v>0</v>
      </c>
      <c r="F50" s="55">
        <v>0</v>
      </c>
      <c r="G50" s="55">
        <v>0</v>
      </c>
      <c r="H50" s="55">
        <v>0</v>
      </c>
      <c r="I50" s="55">
        <v>0</v>
      </c>
      <c r="J50" s="56">
        <v>0</v>
      </c>
      <c r="K50" s="57"/>
    </row>
    <row r="51" spans="1:11" ht="14.25" customHeight="1">
      <c r="A51" s="32">
        <v>31</v>
      </c>
      <c r="B51" s="33" t="s">
        <v>95</v>
      </c>
      <c r="C51" s="33" t="s">
        <v>95</v>
      </c>
      <c r="D51" s="44" t="s">
        <v>135</v>
      </c>
      <c r="E51" s="55">
        <v>0</v>
      </c>
      <c r="F51" s="55">
        <v>0</v>
      </c>
      <c r="G51" s="55">
        <v>0</v>
      </c>
      <c r="H51" s="55">
        <v>0</v>
      </c>
      <c r="I51" s="55">
        <v>0</v>
      </c>
      <c r="J51" s="56">
        <v>0</v>
      </c>
      <c r="K51" s="57"/>
    </row>
    <row r="52" spans="1:11" ht="14.25" customHeight="1">
      <c r="A52" s="32">
        <v>31</v>
      </c>
      <c r="B52" s="33">
        <v>1</v>
      </c>
      <c r="C52" s="33" t="s">
        <v>95</v>
      </c>
      <c r="D52" s="44" t="s">
        <v>136</v>
      </c>
      <c r="E52" s="55">
        <v>0</v>
      </c>
      <c r="F52" s="55">
        <v>0</v>
      </c>
      <c r="G52" s="55">
        <v>0</v>
      </c>
      <c r="H52" s="55">
        <v>0</v>
      </c>
      <c r="I52" s="55">
        <v>0</v>
      </c>
      <c r="J52" s="56">
        <v>0</v>
      </c>
      <c r="K52" s="57"/>
    </row>
    <row r="53" spans="1:11" ht="14.25" customHeight="1">
      <c r="A53" s="32">
        <v>31</v>
      </c>
      <c r="B53" s="33">
        <v>2</v>
      </c>
      <c r="C53" s="33" t="s">
        <v>95</v>
      </c>
      <c r="D53" s="44" t="s">
        <v>137</v>
      </c>
      <c r="E53" s="55">
        <v>0</v>
      </c>
      <c r="F53" s="55">
        <v>0</v>
      </c>
      <c r="G53" s="55">
        <v>0</v>
      </c>
      <c r="H53" s="55">
        <v>0</v>
      </c>
      <c r="I53" s="55">
        <v>0</v>
      </c>
      <c r="J53" s="56">
        <v>0</v>
      </c>
      <c r="K53" s="57"/>
    </row>
    <row r="54" spans="1:11" ht="14.25" customHeight="1">
      <c r="A54" s="32">
        <v>31</v>
      </c>
      <c r="B54" s="33">
        <v>3</v>
      </c>
      <c r="C54" s="33" t="s">
        <v>95</v>
      </c>
      <c r="D54" s="44" t="s">
        <v>138</v>
      </c>
      <c r="E54" s="55">
        <v>0</v>
      </c>
      <c r="F54" s="55">
        <v>0</v>
      </c>
      <c r="G54" s="55">
        <v>0</v>
      </c>
      <c r="H54" s="55">
        <v>0</v>
      </c>
      <c r="I54" s="55">
        <v>0</v>
      </c>
      <c r="J54" s="62">
        <v>0</v>
      </c>
      <c r="K54" s="57"/>
    </row>
    <row r="55" spans="1:11" ht="14.25" customHeight="1">
      <c r="A55" s="32">
        <v>31</v>
      </c>
      <c r="B55" s="33">
        <v>4</v>
      </c>
      <c r="C55" s="33" t="s">
        <v>95</v>
      </c>
      <c r="D55" s="44" t="s">
        <v>139</v>
      </c>
      <c r="E55" s="55">
        <v>0</v>
      </c>
      <c r="F55" s="55">
        <v>0</v>
      </c>
      <c r="G55" s="55">
        <v>0</v>
      </c>
      <c r="H55" s="55">
        <v>0</v>
      </c>
      <c r="I55" s="55">
        <v>0</v>
      </c>
      <c r="J55" s="56">
        <v>0</v>
      </c>
      <c r="K55" s="57"/>
    </row>
    <row r="56" spans="1:11" ht="14.25" customHeight="1">
      <c r="A56" s="32">
        <v>31</v>
      </c>
      <c r="B56" s="33">
        <v>5</v>
      </c>
      <c r="C56" s="33" t="s">
        <v>95</v>
      </c>
      <c r="D56" s="44" t="s">
        <v>140</v>
      </c>
      <c r="E56" s="55">
        <v>0</v>
      </c>
      <c r="F56" s="55">
        <v>0</v>
      </c>
      <c r="G56" s="55">
        <v>0</v>
      </c>
      <c r="H56" s="55">
        <v>0</v>
      </c>
      <c r="I56" s="55">
        <v>0</v>
      </c>
      <c r="J56" s="56">
        <v>0</v>
      </c>
      <c r="K56" s="57"/>
    </row>
    <row r="57" spans="1:11" ht="14.25" customHeight="1">
      <c r="A57" s="32">
        <v>31</v>
      </c>
      <c r="B57" s="33">
        <v>6</v>
      </c>
      <c r="C57" s="33" t="s">
        <v>95</v>
      </c>
      <c r="D57" s="44" t="s">
        <v>141</v>
      </c>
      <c r="E57" s="55">
        <v>0</v>
      </c>
      <c r="F57" s="55">
        <v>0</v>
      </c>
      <c r="G57" s="55">
        <v>0</v>
      </c>
      <c r="H57" s="55">
        <v>0</v>
      </c>
      <c r="I57" s="55">
        <v>0</v>
      </c>
      <c r="J57" s="56">
        <v>0</v>
      </c>
      <c r="K57" s="57"/>
    </row>
    <row r="58" spans="1:11" ht="14.25" customHeight="1">
      <c r="A58" s="32">
        <v>31</v>
      </c>
      <c r="B58" s="33">
        <v>7</v>
      </c>
      <c r="C58" s="33" t="s">
        <v>95</v>
      </c>
      <c r="D58" s="44" t="s">
        <v>142</v>
      </c>
      <c r="E58" s="55">
        <v>0</v>
      </c>
      <c r="F58" s="55">
        <v>0</v>
      </c>
      <c r="G58" s="55">
        <v>0</v>
      </c>
      <c r="H58" s="55">
        <v>0</v>
      </c>
      <c r="I58" s="55">
        <v>0</v>
      </c>
      <c r="J58" s="56">
        <v>0</v>
      </c>
      <c r="K58" s="57"/>
    </row>
    <row r="59" spans="1:11" ht="14.25" customHeight="1">
      <c r="A59" s="32"/>
      <c r="B59" s="33"/>
      <c r="C59" s="33"/>
      <c r="D59" s="44"/>
      <c r="E59" s="55"/>
      <c r="F59" s="55"/>
      <c r="G59" s="55"/>
      <c r="H59" s="55"/>
      <c r="I59" s="55"/>
      <c r="J59" s="56"/>
      <c r="K59" s="57"/>
    </row>
    <row r="60" spans="1:11" ht="14.25" customHeight="1">
      <c r="A60" s="32"/>
      <c r="B60" s="33"/>
      <c r="C60" s="33"/>
      <c r="D60" s="44"/>
      <c r="E60" s="55"/>
      <c r="F60" s="55"/>
      <c r="G60" s="55"/>
      <c r="H60" s="55"/>
      <c r="I60" s="55"/>
      <c r="J60" s="56"/>
      <c r="K60" s="57"/>
    </row>
    <row r="61" spans="1:11" ht="14.25" customHeight="1">
      <c r="A61" s="32"/>
      <c r="B61" s="33"/>
      <c r="C61" s="33"/>
      <c r="D61" s="44"/>
      <c r="E61" s="55"/>
      <c r="F61" s="55"/>
      <c r="G61" s="55"/>
      <c r="H61" s="55"/>
      <c r="I61" s="55"/>
      <c r="J61" s="56"/>
      <c r="K61" s="57"/>
    </row>
    <row r="62" spans="1:11" s="39" customFormat="1" ht="14.25" customHeight="1">
      <c r="A62" s="32" t="s">
        <v>95</v>
      </c>
      <c r="B62" s="34" t="s">
        <v>95</v>
      </c>
      <c r="C62" s="34" t="s">
        <v>95</v>
      </c>
      <c r="D62" s="36" t="s">
        <v>143</v>
      </c>
      <c r="E62" s="40">
        <f>E47+E48</f>
        <v>11851906</v>
      </c>
      <c r="F62" s="40">
        <f>F47+F48</f>
        <v>533466864</v>
      </c>
      <c r="G62" s="40"/>
      <c r="H62" s="40"/>
      <c r="I62" s="40"/>
      <c r="J62" s="45"/>
      <c r="K62" s="54"/>
    </row>
    <row r="63" spans="1:11" s="39" customFormat="1" ht="14.25" customHeight="1">
      <c r="A63" s="32" t="s">
        <v>95</v>
      </c>
      <c r="B63" s="34" t="s">
        <v>95</v>
      </c>
      <c r="C63" s="34" t="s">
        <v>95</v>
      </c>
      <c r="D63" s="36" t="s">
        <v>144</v>
      </c>
      <c r="E63" s="42">
        <v>300257684</v>
      </c>
      <c r="F63" s="40"/>
      <c r="G63" s="40"/>
      <c r="H63" s="40"/>
      <c r="I63" s="40"/>
      <c r="J63" s="45"/>
      <c r="K63" s="54"/>
    </row>
    <row r="64" spans="1:11" s="39" customFormat="1" ht="14.25" customHeight="1">
      <c r="A64" s="32" t="s">
        <v>95</v>
      </c>
      <c r="B64" s="34" t="s">
        <v>95</v>
      </c>
      <c r="C64" s="34" t="s">
        <v>95</v>
      </c>
      <c r="D64" s="36" t="s">
        <v>145</v>
      </c>
      <c r="E64" s="40">
        <f>E62+E63</f>
        <v>312109590</v>
      </c>
      <c r="F64" s="40">
        <f>F62</f>
        <v>533466864</v>
      </c>
      <c r="G64" s="40"/>
      <c r="H64" s="40"/>
      <c r="I64" s="40"/>
      <c r="J64" s="45"/>
      <c r="K64" s="54"/>
    </row>
    <row r="65" spans="1:11" s="39" customFormat="1" ht="14.25" customHeight="1">
      <c r="A65" s="32" t="s">
        <v>95</v>
      </c>
      <c r="B65" s="34" t="s">
        <v>95</v>
      </c>
      <c r="C65" s="34" t="s">
        <v>95</v>
      </c>
      <c r="D65" s="36" t="s">
        <v>146</v>
      </c>
      <c r="E65" s="63">
        <v>144903000</v>
      </c>
      <c r="F65" s="40">
        <v>0</v>
      </c>
      <c r="G65" s="40"/>
      <c r="H65" s="40"/>
      <c r="I65" s="40"/>
      <c r="J65" s="45"/>
      <c r="K65" s="54"/>
    </row>
    <row r="66" spans="1:11" s="39" customFormat="1" ht="14.25" customHeight="1">
      <c r="A66" s="32" t="s">
        <v>95</v>
      </c>
      <c r="B66" s="34" t="s">
        <v>95</v>
      </c>
      <c r="C66" s="34" t="s">
        <v>95</v>
      </c>
      <c r="D66" s="36" t="s">
        <v>147</v>
      </c>
      <c r="E66" s="42">
        <v>8150000</v>
      </c>
      <c r="F66" s="40">
        <v>0</v>
      </c>
      <c r="G66" s="40"/>
      <c r="H66" s="40"/>
      <c r="I66" s="40"/>
      <c r="J66" s="45"/>
      <c r="K66" s="54"/>
    </row>
    <row r="67" spans="1:11" s="39" customFormat="1" ht="14.25" customHeight="1" thickBot="1">
      <c r="A67" s="64" t="s">
        <v>95</v>
      </c>
      <c r="B67" s="65" t="s">
        <v>95</v>
      </c>
      <c r="C67" s="65" t="s">
        <v>95</v>
      </c>
      <c r="D67" s="66" t="s">
        <v>148</v>
      </c>
      <c r="E67" s="67">
        <v>111265750</v>
      </c>
      <c r="F67" s="68">
        <v>0</v>
      </c>
      <c r="G67" s="68"/>
      <c r="H67" s="68"/>
      <c r="I67" s="68"/>
      <c r="J67" s="69"/>
      <c r="K67" s="54"/>
    </row>
    <row r="68" spans="1:10" ht="16.5">
      <c r="A68" s="136" t="s">
        <v>75</v>
      </c>
      <c r="B68" s="136"/>
      <c r="C68" s="136"/>
      <c r="D68" s="52"/>
      <c r="E68" s="52"/>
      <c r="F68" s="52"/>
      <c r="G68" s="52"/>
      <c r="H68" s="52"/>
      <c r="I68" s="121" t="s">
        <v>76</v>
      </c>
      <c r="J68" s="137"/>
    </row>
    <row r="69" spans="1:10" ht="16.5">
      <c r="A69" s="138" t="s">
        <v>77</v>
      </c>
      <c r="B69" s="138"/>
      <c r="C69" s="138"/>
      <c r="D69" s="139" t="s">
        <v>78</v>
      </c>
      <c r="E69" s="139"/>
      <c r="F69" s="139"/>
      <c r="G69" s="139"/>
      <c r="H69" s="139"/>
      <c r="I69" s="125" t="s">
        <v>121</v>
      </c>
      <c r="J69" s="140"/>
    </row>
    <row r="70" spans="1:10" ht="19.5">
      <c r="A70" s="52"/>
      <c r="B70" s="52"/>
      <c r="C70" s="52"/>
      <c r="D70" s="52"/>
      <c r="E70" s="127" t="s">
        <v>80</v>
      </c>
      <c r="F70" s="141"/>
      <c r="G70" s="141"/>
      <c r="H70" s="141"/>
      <c r="I70" s="142" t="s">
        <v>149</v>
      </c>
      <c r="J70" s="142"/>
    </row>
    <row r="71" spans="1:10" ht="17.25" thickBot="1">
      <c r="A71" s="52"/>
      <c r="B71" s="52"/>
      <c r="C71" s="52"/>
      <c r="D71" s="52"/>
      <c r="E71" s="130" t="str">
        <f>E4</f>
        <v>中華民國108年11月     (108年度 )</v>
      </c>
      <c r="F71" s="130"/>
      <c r="G71" s="130"/>
      <c r="H71" s="130"/>
      <c r="I71" s="143" t="s">
        <v>83</v>
      </c>
      <c r="J71" s="143"/>
    </row>
    <row r="72" spans="1:10" ht="14.25" customHeight="1">
      <c r="A72" s="132" t="s">
        <v>84</v>
      </c>
      <c r="B72" s="133"/>
      <c r="C72" s="133"/>
      <c r="D72" s="133"/>
      <c r="E72" s="133" t="s">
        <v>85</v>
      </c>
      <c r="F72" s="133"/>
      <c r="G72" s="133" t="s">
        <v>150</v>
      </c>
      <c r="H72" s="133"/>
      <c r="I72" s="133" t="s">
        <v>151</v>
      </c>
      <c r="J72" s="144"/>
    </row>
    <row r="73" spans="1:10" ht="16.5">
      <c r="A73" s="32" t="s">
        <v>88</v>
      </c>
      <c r="B73" s="33" t="s">
        <v>89</v>
      </c>
      <c r="C73" s="33" t="s">
        <v>90</v>
      </c>
      <c r="D73" s="33" t="s">
        <v>91</v>
      </c>
      <c r="E73" s="33" t="s">
        <v>92</v>
      </c>
      <c r="F73" s="33" t="s">
        <v>93</v>
      </c>
      <c r="G73" s="33" t="s">
        <v>92</v>
      </c>
      <c r="H73" s="33" t="s">
        <v>94</v>
      </c>
      <c r="I73" s="33" t="s">
        <v>92</v>
      </c>
      <c r="J73" s="53" t="s">
        <v>94</v>
      </c>
    </row>
    <row r="74" spans="1:10" ht="14.25" customHeight="1">
      <c r="A74" s="32" t="s">
        <v>95</v>
      </c>
      <c r="B74" s="33" t="s">
        <v>95</v>
      </c>
      <c r="C74" s="33" t="s">
        <v>95</v>
      </c>
      <c r="D74" s="44" t="s">
        <v>152</v>
      </c>
      <c r="E74" s="59">
        <f>G74+I74</f>
        <v>8454934</v>
      </c>
      <c r="F74" s="59">
        <f>H74+J74</f>
        <v>97515465</v>
      </c>
      <c r="G74" s="59">
        <f>G75+G80+G84+G89+G102+G105+G108+G111+G113</f>
        <v>8449734</v>
      </c>
      <c r="H74" s="59">
        <f>H75+H80+H84+H89+H102+H105+H108+H111+H113</f>
        <v>95700442</v>
      </c>
      <c r="I74" s="59">
        <f>I75+I80+I84+I89+I102+I105+I108+I111+I113</f>
        <v>5200</v>
      </c>
      <c r="J74" s="70">
        <f>J75+J80+J84+J89+J102+J105+J108+J111+J113</f>
        <v>1815023</v>
      </c>
    </row>
    <row r="75" spans="1:10" s="39" customFormat="1" ht="14.25" customHeight="1">
      <c r="A75" s="32">
        <v>1</v>
      </c>
      <c r="B75" s="33" t="s">
        <v>95</v>
      </c>
      <c r="C75" s="33" t="s">
        <v>95</v>
      </c>
      <c r="D75" s="36" t="s">
        <v>153</v>
      </c>
      <c r="E75" s="40">
        <f aca="true" t="shared" si="3" ref="E75:J75">E76+E77+E78+E79</f>
        <v>9901865</v>
      </c>
      <c r="F75" s="40">
        <f t="shared" si="3"/>
        <v>55872335</v>
      </c>
      <c r="G75" s="40">
        <f t="shared" si="3"/>
        <v>4107668</v>
      </c>
      <c r="H75" s="40">
        <f t="shared" si="3"/>
        <v>49733237</v>
      </c>
      <c r="I75" s="40">
        <f t="shared" si="3"/>
        <v>5200</v>
      </c>
      <c r="J75" s="71">
        <f t="shared" si="3"/>
        <v>445239</v>
      </c>
    </row>
    <row r="76" spans="1:10" s="39" customFormat="1" ht="14.25" customHeight="1">
      <c r="A76" s="32">
        <v>1</v>
      </c>
      <c r="B76" s="33">
        <v>1</v>
      </c>
      <c r="C76" s="33" t="s">
        <v>95</v>
      </c>
      <c r="D76" s="41" t="s">
        <v>154</v>
      </c>
      <c r="E76" s="40">
        <f>G76+I76</f>
        <v>1006380</v>
      </c>
      <c r="F76" s="40">
        <f>H76+J76</f>
        <v>14479620</v>
      </c>
      <c r="G76" s="42">
        <v>1006380</v>
      </c>
      <c r="H76" s="42">
        <v>14479620</v>
      </c>
      <c r="I76" s="42">
        <v>0</v>
      </c>
      <c r="J76" s="43">
        <v>0</v>
      </c>
    </row>
    <row r="77" spans="1:10" s="39" customFormat="1" ht="14.25" customHeight="1">
      <c r="A77" s="32">
        <v>1</v>
      </c>
      <c r="B77" s="33">
        <v>2</v>
      </c>
      <c r="C77" s="33" t="s">
        <v>95</v>
      </c>
      <c r="D77" s="41" t="s">
        <v>155</v>
      </c>
      <c r="E77" s="40">
        <f>G77+I77</f>
        <v>1305474</v>
      </c>
      <c r="F77" s="40">
        <f>H77+J77</f>
        <v>11410728</v>
      </c>
      <c r="G77" s="42">
        <v>1305474</v>
      </c>
      <c r="H77" s="42">
        <v>11410728</v>
      </c>
      <c r="I77" s="42">
        <v>0</v>
      </c>
      <c r="J77" s="43">
        <v>0</v>
      </c>
    </row>
    <row r="78" spans="1:10" s="39" customFormat="1" ht="14.25" customHeight="1">
      <c r="A78" s="32">
        <v>1</v>
      </c>
      <c r="B78" s="33">
        <v>3</v>
      </c>
      <c r="C78" s="33" t="s">
        <v>95</v>
      </c>
      <c r="D78" s="41" t="s">
        <v>156</v>
      </c>
      <c r="E78" s="40">
        <v>7364243</v>
      </c>
      <c r="F78" s="40">
        <v>27951834</v>
      </c>
      <c r="G78" s="42">
        <v>1563300</v>
      </c>
      <c r="H78" s="42">
        <v>21537816</v>
      </c>
      <c r="I78" s="42">
        <v>5200</v>
      </c>
      <c r="J78" s="43">
        <v>445239</v>
      </c>
    </row>
    <row r="79" spans="1:10" s="39" customFormat="1" ht="14.25" customHeight="1">
      <c r="A79" s="32">
        <v>1</v>
      </c>
      <c r="B79" s="33">
        <v>4</v>
      </c>
      <c r="C79" s="33" t="s">
        <v>95</v>
      </c>
      <c r="D79" s="41" t="s">
        <v>157</v>
      </c>
      <c r="E79" s="40">
        <v>225768</v>
      </c>
      <c r="F79" s="40">
        <v>2030153</v>
      </c>
      <c r="G79" s="42">
        <v>232514</v>
      </c>
      <c r="H79" s="42">
        <v>2305073</v>
      </c>
      <c r="I79" s="42">
        <v>0</v>
      </c>
      <c r="J79" s="43">
        <v>0</v>
      </c>
    </row>
    <row r="80" spans="1:10" s="39" customFormat="1" ht="14.25" customHeight="1">
      <c r="A80" s="32">
        <v>2</v>
      </c>
      <c r="B80" s="33" t="s">
        <v>95</v>
      </c>
      <c r="C80" s="33" t="s">
        <v>95</v>
      </c>
      <c r="D80" s="36" t="s">
        <v>158</v>
      </c>
      <c r="E80" s="40">
        <f aca="true" t="shared" si="4" ref="E80:J80">E81+E82+E83</f>
        <v>542551</v>
      </c>
      <c r="F80" s="40">
        <f t="shared" si="4"/>
        <v>4684257</v>
      </c>
      <c r="G80" s="40">
        <f t="shared" si="4"/>
        <v>542551</v>
      </c>
      <c r="H80" s="40">
        <f t="shared" si="4"/>
        <v>4387257</v>
      </c>
      <c r="I80" s="40">
        <f t="shared" si="4"/>
        <v>0</v>
      </c>
      <c r="J80" s="45">
        <f t="shared" si="4"/>
        <v>297000</v>
      </c>
    </row>
    <row r="81" spans="1:10" s="39" customFormat="1" ht="14.25" customHeight="1">
      <c r="A81" s="32">
        <v>2</v>
      </c>
      <c r="B81" s="33">
        <v>1</v>
      </c>
      <c r="C81" s="33" t="s">
        <v>95</v>
      </c>
      <c r="D81" s="41" t="s">
        <v>159</v>
      </c>
      <c r="E81" s="40">
        <f>G81+I81</f>
        <v>0</v>
      </c>
      <c r="F81" s="40">
        <f>H81+J81</f>
        <v>93220</v>
      </c>
      <c r="G81" s="42">
        <v>0</v>
      </c>
      <c r="H81" s="42">
        <v>93220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542551</v>
      </c>
      <c r="F83" s="40">
        <f>H83+J83</f>
        <v>4591037</v>
      </c>
      <c r="G83" s="42">
        <v>542551</v>
      </c>
      <c r="H83" s="42">
        <v>4294037</v>
      </c>
      <c r="I83" s="42">
        <v>0</v>
      </c>
      <c r="J83" s="43">
        <v>297000</v>
      </c>
    </row>
    <row r="84" spans="1:10" s="39" customFormat="1" ht="14.25" customHeight="1">
      <c r="A84" s="32">
        <v>3</v>
      </c>
      <c r="B84" s="33" t="s">
        <v>95</v>
      </c>
      <c r="C84" s="33" t="s">
        <v>95</v>
      </c>
      <c r="D84" s="36" t="s">
        <v>162</v>
      </c>
      <c r="E84" s="40">
        <f aca="true" t="shared" si="5" ref="E84:J84">E85+E86+E87+E88</f>
        <v>1776177</v>
      </c>
      <c r="F84" s="40">
        <f t="shared" si="5"/>
        <v>18657512</v>
      </c>
      <c r="G84" s="40">
        <f t="shared" si="5"/>
        <v>1776177</v>
      </c>
      <c r="H84" s="40">
        <f t="shared" si="5"/>
        <v>17584728</v>
      </c>
      <c r="I84" s="40">
        <f t="shared" si="5"/>
        <v>0</v>
      </c>
      <c r="J84" s="45">
        <f t="shared" si="5"/>
        <v>1072784</v>
      </c>
    </row>
    <row r="85" spans="1:10" s="39" customFormat="1" ht="14.25" customHeight="1">
      <c r="A85" s="32">
        <v>3</v>
      </c>
      <c r="B85" s="33">
        <v>1</v>
      </c>
      <c r="C85" s="33" t="s">
        <v>95</v>
      </c>
      <c r="D85" s="41" t="s">
        <v>163</v>
      </c>
      <c r="E85" s="40">
        <f>G85+I85</f>
        <v>1100827</v>
      </c>
      <c r="F85" s="40">
        <f>H85+J85</f>
        <v>12746365</v>
      </c>
      <c r="G85" s="42">
        <v>1100827</v>
      </c>
      <c r="H85" s="42">
        <v>11673581</v>
      </c>
      <c r="I85" s="42">
        <v>0</v>
      </c>
      <c r="J85" s="43">
        <v>1072784</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152285</v>
      </c>
      <c r="F87" s="40">
        <f>H87</f>
        <v>1757355</v>
      </c>
      <c r="G87" s="42">
        <v>152285</v>
      </c>
      <c r="H87" s="42">
        <v>1757355</v>
      </c>
      <c r="I87" s="42">
        <v>0</v>
      </c>
      <c r="J87" s="43">
        <v>0</v>
      </c>
    </row>
    <row r="88" spans="1:10" s="39" customFormat="1" ht="14.25" customHeight="1">
      <c r="A88" s="32">
        <v>3</v>
      </c>
      <c r="B88" s="33">
        <v>4</v>
      </c>
      <c r="C88" s="33" t="s">
        <v>95</v>
      </c>
      <c r="D88" s="41" t="s">
        <v>166</v>
      </c>
      <c r="E88" s="40">
        <f>G88+I88</f>
        <v>523065</v>
      </c>
      <c r="F88" s="40">
        <f>H88+J88</f>
        <v>4153792</v>
      </c>
      <c r="G88" s="42">
        <v>523065</v>
      </c>
      <c r="H88" s="42">
        <v>4153792</v>
      </c>
      <c r="I88" s="42">
        <v>0</v>
      </c>
      <c r="J88" s="43">
        <v>0</v>
      </c>
    </row>
    <row r="89" spans="1:10" s="39" customFormat="1" ht="14.25" customHeight="1">
      <c r="A89" s="32">
        <v>4</v>
      </c>
      <c r="B89" s="33" t="s">
        <v>95</v>
      </c>
      <c r="C89" s="33" t="s">
        <v>95</v>
      </c>
      <c r="D89" s="36" t="s">
        <v>167</v>
      </c>
      <c r="E89" s="40">
        <f aca="true" t="shared" si="6" ref="E89:J89">E90+E91+E92+E93+E94</f>
        <v>307682</v>
      </c>
      <c r="F89" s="40">
        <f t="shared" si="6"/>
        <v>4348728</v>
      </c>
      <c r="G89" s="40">
        <f t="shared" si="6"/>
        <v>307682</v>
      </c>
      <c r="H89" s="40">
        <f t="shared" si="6"/>
        <v>4348728</v>
      </c>
      <c r="I89" s="40">
        <f t="shared" si="6"/>
        <v>0</v>
      </c>
      <c r="J89" s="71">
        <f t="shared" si="6"/>
        <v>0</v>
      </c>
    </row>
    <row r="90" spans="1:10" s="39" customFormat="1" ht="14.25" customHeight="1">
      <c r="A90" s="32">
        <v>4</v>
      </c>
      <c r="B90" s="33">
        <v>1</v>
      </c>
      <c r="C90" s="33" t="s">
        <v>95</v>
      </c>
      <c r="D90" s="41" t="s">
        <v>168</v>
      </c>
      <c r="E90" s="40">
        <f aca="true" t="shared" si="7" ref="E90:F92">G90+I90</f>
        <v>307092</v>
      </c>
      <c r="F90" s="40">
        <f t="shared" si="7"/>
        <v>3013060</v>
      </c>
      <c r="G90" s="42">
        <v>307092</v>
      </c>
      <c r="H90" s="42">
        <v>3013060</v>
      </c>
      <c r="I90" s="42">
        <v>0</v>
      </c>
      <c r="J90" s="43">
        <v>0</v>
      </c>
    </row>
    <row r="91" spans="1:10" s="39" customFormat="1" ht="14.25" customHeight="1">
      <c r="A91" s="32">
        <v>4</v>
      </c>
      <c r="B91" s="33">
        <v>2</v>
      </c>
      <c r="C91" s="33" t="s">
        <v>95</v>
      </c>
      <c r="D91" s="41" t="s">
        <v>169</v>
      </c>
      <c r="E91" s="40">
        <f t="shared" si="7"/>
        <v>590</v>
      </c>
      <c r="F91" s="40">
        <f t="shared" si="7"/>
        <v>365558</v>
      </c>
      <c r="G91" s="42">
        <v>590</v>
      </c>
      <c r="H91" s="42">
        <v>365558</v>
      </c>
      <c r="I91" s="42">
        <v>0</v>
      </c>
      <c r="J91" s="43">
        <v>0</v>
      </c>
    </row>
    <row r="92" spans="1:10" s="39" customFormat="1" ht="14.25" customHeight="1">
      <c r="A92" s="32">
        <v>4</v>
      </c>
      <c r="B92" s="33">
        <v>3</v>
      </c>
      <c r="C92" s="33" t="s">
        <v>95</v>
      </c>
      <c r="D92" s="41" t="s">
        <v>170</v>
      </c>
      <c r="E92" s="40">
        <f t="shared" si="7"/>
        <v>0</v>
      </c>
      <c r="F92" s="40">
        <f t="shared" si="7"/>
        <v>970110</v>
      </c>
      <c r="G92" s="42">
        <v>0</v>
      </c>
      <c r="H92" s="42">
        <v>970110</v>
      </c>
      <c r="I92" s="42">
        <v>0</v>
      </c>
      <c r="J92" s="43">
        <v>0</v>
      </c>
    </row>
    <row r="93" spans="1:10" ht="14.25" customHeight="1">
      <c r="A93" s="32">
        <v>4</v>
      </c>
      <c r="B93" s="33">
        <v>4</v>
      </c>
      <c r="C93" s="33" t="s">
        <v>95</v>
      </c>
      <c r="D93" s="46" t="s">
        <v>171</v>
      </c>
      <c r="E93" s="55">
        <v>0</v>
      </c>
      <c r="F93" s="55">
        <v>0</v>
      </c>
      <c r="G93" s="72">
        <v>0</v>
      </c>
      <c r="H93" s="72">
        <v>0</v>
      </c>
      <c r="I93" s="72">
        <v>0</v>
      </c>
      <c r="J93" s="73">
        <v>0</v>
      </c>
    </row>
    <row r="94" spans="1:10" ht="14.25" customHeight="1" thickBot="1">
      <c r="A94" s="47">
        <v>4</v>
      </c>
      <c r="B94" s="48">
        <v>5</v>
      </c>
      <c r="C94" s="48" t="s">
        <v>95</v>
      </c>
      <c r="D94" s="74" t="s">
        <v>172</v>
      </c>
      <c r="E94" s="50">
        <v>0</v>
      </c>
      <c r="F94" s="50">
        <v>0</v>
      </c>
      <c r="G94" s="75">
        <v>0</v>
      </c>
      <c r="H94" s="75">
        <v>0</v>
      </c>
      <c r="I94" s="75">
        <v>0</v>
      </c>
      <c r="J94" s="76">
        <v>0</v>
      </c>
    </row>
    <row r="95" spans="1:10" ht="16.5">
      <c r="A95" s="52"/>
      <c r="B95" s="52"/>
      <c r="C95" s="52"/>
      <c r="D95" s="52"/>
      <c r="E95" s="52"/>
      <c r="F95" s="52"/>
      <c r="G95" s="52"/>
      <c r="H95" s="52"/>
      <c r="I95" s="52"/>
      <c r="J95" s="52"/>
    </row>
    <row r="96" spans="1:10" ht="16.5">
      <c r="A96" s="136" t="s">
        <v>75</v>
      </c>
      <c r="B96" s="136"/>
      <c r="C96" s="136"/>
      <c r="D96" s="52"/>
      <c r="E96" s="52"/>
      <c r="F96" s="52"/>
      <c r="G96" s="52"/>
      <c r="H96" s="52"/>
      <c r="I96" s="121" t="s">
        <v>76</v>
      </c>
      <c r="J96" s="137"/>
    </row>
    <row r="97" spans="1:10" ht="16.5">
      <c r="A97" s="138" t="s">
        <v>77</v>
      </c>
      <c r="B97" s="138"/>
      <c r="C97" s="138"/>
      <c r="D97" s="139" t="s">
        <v>78</v>
      </c>
      <c r="E97" s="139"/>
      <c r="F97" s="139"/>
      <c r="G97" s="139"/>
      <c r="H97" s="139"/>
      <c r="I97" s="125" t="s">
        <v>121</v>
      </c>
      <c r="J97" s="140"/>
    </row>
    <row r="98" spans="1:10" ht="19.5">
      <c r="A98" s="52"/>
      <c r="B98" s="52"/>
      <c r="C98" s="52"/>
      <c r="D98" s="52"/>
      <c r="E98" s="127" t="s">
        <v>80</v>
      </c>
      <c r="F98" s="141"/>
      <c r="G98" s="141"/>
      <c r="H98" s="141"/>
      <c r="I98" s="142" t="s">
        <v>173</v>
      </c>
      <c r="J98" s="142"/>
    </row>
    <row r="99" spans="1:10" ht="17.25" thickBot="1">
      <c r="A99" s="52"/>
      <c r="B99" s="52"/>
      <c r="C99" s="52"/>
      <c r="D99" s="52"/>
      <c r="E99" s="130" t="str">
        <f>E4</f>
        <v>中華民國108年11月     (108年度 )</v>
      </c>
      <c r="F99" s="130"/>
      <c r="G99" s="130"/>
      <c r="H99" s="130"/>
      <c r="I99" s="143" t="s">
        <v>83</v>
      </c>
      <c r="J99" s="143"/>
    </row>
    <row r="100" spans="1:10" ht="14.25" customHeight="1">
      <c r="A100" s="132" t="s">
        <v>84</v>
      </c>
      <c r="B100" s="133"/>
      <c r="C100" s="133"/>
      <c r="D100" s="133"/>
      <c r="E100" s="133" t="s">
        <v>85</v>
      </c>
      <c r="F100" s="133"/>
      <c r="G100" s="133" t="s">
        <v>150</v>
      </c>
      <c r="H100" s="133"/>
      <c r="I100" s="133" t="s">
        <v>151</v>
      </c>
      <c r="J100" s="144"/>
    </row>
    <row r="101" spans="1:10" ht="16.5">
      <c r="A101" s="32" t="s">
        <v>88</v>
      </c>
      <c r="B101" s="33" t="s">
        <v>89</v>
      </c>
      <c r="C101" s="33" t="s">
        <v>90</v>
      </c>
      <c r="D101" s="33" t="s">
        <v>91</v>
      </c>
      <c r="E101" s="33" t="s">
        <v>92</v>
      </c>
      <c r="F101" s="33" t="s">
        <v>93</v>
      </c>
      <c r="G101" s="33" t="s">
        <v>92</v>
      </c>
      <c r="H101" s="33" t="s">
        <v>94</v>
      </c>
      <c r="I101" s="33" t="s">
        <v>92</v>
      </c>
      <c r="J101" s="53" t="s">
        <v>94</v>
      </c>
    </row>
    <row r="102" spans="1:10" ht="14.25" customHeight="1">
      <c r="A102" s="32">
        <v>5</v>
      </c>
      <c r="B102" s="33" t="s">
        <v>95</v>
      </c>
      <c r="C102" s="33" t="s">
        <v>95</v>
      </c>
      <c r="D102" s="44" t="s">
        <v>174</v>
      </c>
      <c r="E102" s="55">
        <f aca="true" t="shared" si="8" ref="E102:J102">E103+E104</f>
        <v>3264813</v>
      </c>
      <c r="F102" s="55">
        <f t="shared" si="8"/>
        <v>15387132</v>
      </c>
      <c r="G102" s="55">
        <f t="shared" si="8"/>
        <v>1121333</v>
      </c>
      <c r="H102" s="55">
        <f t="shared" si="8"/>
        <v>12183092</v>
      </c>
      <c r="I102" s="55">
        <f t="shared" si="8"/>
        <v>0</v>
      </c>
      <c r="J102" s="56">
        <f t="shared" si="8"/>
        <v>0</v>
      </c>
    </row>
    <row r="103" spans="1:10" s="39" customFormat="1" ht="14.25" customHeight="1">
      <c r="A103" s="32">
        <v>5</v>
      </c>
      <c r="B103" s="33">
        <v>1</v>
      </c>
      <c r="C103" s="33" t="s">
        <v>95</v>
      </c>
      <c r="D103" s="41" t="s">
        <v>175</v>
      </c>
      <c r="E103" s="40">
        <v>274980</v>
      </c>
      <c r="F103" s="40">
        <v>1547879</v>
      </c>
      <c r="G103" s="42">
        <v>113761</v>
      </c>
      <c r="H103" s="42">
        <v>707823</v>
      </c>
      <c r="I103" s="42">
        <v>0</v>
      </c>
      <c r="J103" s="43">
        <v>0</v>
      </c>
    </row>
    <row r="104" spans="1:10" s="39" customFormat="1" ht="14.25" customHeight="1">
      <c r="A104" s="32">
        <v>5</v>
      </c>
      <c r="B104" s="33">
        <v>2</v>
      </c>
      <c r="C104" s="33" t="s">
        <v>95</v>
      </c>
      <c r="D104" s="41" t="s">
        <v>176</v>
      </c>
      <c r="E104" s="40">
        <v>2989833</v>
      </c>
      <c r="F104" s="40">
        <v>13839253</v>
      </c>
      <c r="G104" s="42">
        <v>1007572</v>
      </c>
      <c r="H104" s="42">
        <v>11475269</v>
      </c>
      <c r="I104" s="42">
        <v>0</v>
      </c>
      <c r="J104" s="43">
        <v>0</v>
      </c>
    </row>
    <row r="105" spans="1:10" s="39" customFormat="1" ht="14.25" customHeight="1">
      <c r="A105" s="32">
        <v>10</v>
      </c>
      <c r="B105" s="33" t="s">
        <v>95</v>
      </c>
      <c r="C105" s="33" t="s">
        <v>95</v>
      </c>
      <c r="D105" s="36" t="s">
        <v>177</v>
      </c>
      <c r="E105" s="40">
        <f aca="true" t="shared" si="9" ref="E105:J105">E106+E107</f>
        <v>392973</v>
      </c>
      <c r="F105" s="40">
        <f t="shared" si="9"/>
        <v>6998805</v>
      </c>
      <c r="G105" s="40">
        <f t="shared" si="9"/>
        <v>392973</v>
      </c>
      <c r="H105" s="40">
        <f t="shared" si="9"/>
        <v>6998805</v>
      </c>
      <c r="I105" s="40">
        <f t="shared" si="9"/>
        <v>0</v>
      </c>
      <c r="J105" s="45">
        <f t="shared" si="9"/>
        <v>0</v>
      </c>
    </row>
    <row r="106" spans="1:10" s="39" customFormat="1" ht="14.25" customHeight="1">
      <c r="A106" s="32">
        <v>10</v>
      </c>
      <c r="B106" s="33">
        <v>1</v>
      </c>
      <c r="C106" s="33" t="s">
        <v>95</v>
      </c>
      <c r="D106" s="41" t="s">
        <v>178</v>
      </c>
      <c r="E106" s="40">
        <f>G106+I106</f>
        <v>392973</v>
      </c>
      <c r="F106" s="40">
        <f>H106+J106</f>
        <v>6998805</v>
      </c>
      <c r="G106" s="42">
        <v>392973</v>
      </c>
      <c r="H106" s="42">
        <v>6998805</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201350</v>
      </c>
      <c r="F113" s="68">
        <f>H113+J113</f>
        <v>464595</v>
      </c>
      <c r="G113" s="67">
        <v>201350</v>
      </c>
      <c r="H113" s="67">
        <v>464595</v>
      </c>
      <c r="I113" s="67">
        <v>0</v>
      </c>
      <c r="J113" s="80">
        <v>0</v>
      </c>
    </row>
    <row r="114" spans="1:10" ht="16.5">
      <c r="A114" s="52"/>
      <c r="B114" s="52"/>
      <c r="C114" s="52"/>
      <c r="D114" s="52"/>
      <c r="E114" s="52"/>
      <c r="F114" s="52"/>
      <c r="G114" s="52"/>
      <c r="H114" s="52"/>
      <c r="I114" s="52"/>
      <c r="J114" s="52"/>
    </row>
    <row r="115" spans="1:10" ht="16.5">
      <c r="A115" s="136" t="s">
        <v>75</v>
      </c>
      <c r="B115" s="136"/>
      <c r="C115" s="136"/>
      <c r="D115" s="52"/>
      <c r="E115" s="52"/>
      <c r="F115" s="52"/>
      <c r="G115" s="52"/>
      <c r="H115" s="52"/>
      <c r="I115" s="121" t="s">
        <v>76</v>
      </c>
      <c r="J115" s="137"/>
    </row>
    <row r="116" spans="1:10" ht="16.5">
      <c r="A116" s="138" t="s">
        <v>77</v>
      </c>
      <c r="B116" s="138"/>
      <c r="C116" s="138"/>
      <c r="D116" s="139" t="s">
        <v>78</v>
      </c>
      <c r="E116" s="139"/>
      <c r="F116" s="139"/>
      <c r="G116" s="139"/>
      <c r="H116" s="139"/>
      <c r="I116" s="125" t="s">
        <v>121</v>
      </c>
      <c r="J116" s="140"/>
    </row>
    <row r="117" spans="1:10" ht="19.5">
      <c r="A117" s="52"/>
      <c r="B117" s="52"/>
      <c r="C117" s="52"/>
      <c r="D117" s="52"/>
      <c r="E117" s="127" t="s">
        <v>80</v>
      </c>
      <c r="F117" s="145"/>
      <c r="G117" s="145"/>
      <c r="H117" s="145"/>
      <c r="I117" s="146" t="s">
        <v>186</v>
      </c>
      <c r="J117" s="146"/>
    </row>
    <row r="118" spans="1:10" ht="17.25" thickBot="1">
      <c r="A118" s="52"/>
      <c r="B118" s="52"/>
      <c r="C118" s="52"/>
      <c r="D118" s="52"/>
      <c r="E118" s="147" t="str">
        <f>E4</f>
        <v>中華民國108年11月     (108年度 )</v>
      </c>
      <c r="F118" s="147"/>
      <c r="G118" s="147"/>
      <c r="H118" s="147"/>
      <c r="I118" s="131" t="s">
        <v>83</v>
      </c>
      <c r="J118" s="131"/>
    </row>
    <row r="119" spans="1:10" ht="14.25" customHeight="1">
      <c r="A119" s="132" t="s">
        <v>84</v>
      </c>
      <c r="B119" s="133"/>
      <c r="C119" s="133"/>
      <c r="D119" s="133"/>
      <c r="E119" s="134" t="s">
        <v>85</v>
      </c>
      <c r="F119" s="134"/>
      <c r="G119" s="134" t="s">
        <v>150</v>
      </c>
      <c r="H119" s="134"/>
      <c r="I119" s="134" t="s">
        <v>151</v>
      </c>
      <c r="J119" s="135"/>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E122+E127+E131+E136+E142+E145</f>
        <v>4394400</v>
      </c>
      <c r="F121" s="37">
        <f t="shared" si="10"/>
        <v>107957162</v>
      </c>
      <c r="G121" s="37">
        <f t="shared" si="10"/>
        <v>1942725</v>
      </c>
      <c r="H121" s="37">
        <f t="shared" si="10"/>
        <v>8752603</v>
      </c>
      <c r="I121" s="37">
        <f t="shared" si="10"/>
        <v>2451675</v>
      </c>
      <c r="J121" s="37">
        <f t="shared" si="10"/>
        <v>99204559</v>
      </c>
    </row>
    <row r="122" spans="1:10" ht="14.25" customHeight="1">
      <c r="A122" s="32">
        <v>1</v>
      </c>
      <c r="B122" s="33" t="s">
        <v>95</v>
      </c>
      <c r="C122" s="33" t="s">
        <v>95</v>
      </c>
      <c r="D122" s="44" t="s">
        <v>153</v>
      </c>
      <c r="E122" s="40">
        <f aca="true" t="shared" si="11" ref="E122:J122">E123+E124+E125+E126</f>
        <v>2810805</v>
      </c>
      <c r="F122" s="40">
        <f t="shared" si="11"/>
        <v>14499513</v>
      </c>
      <c r="G122" s="40">
        <f t="shared" si="11"/>
        <v>530805</v>
      </c>
      <c r="H122" s="40">
        <f t="shared" si="11"/>
        <v>1507201</v>
      </c>
      <c r="I122" s="40">
        <f t="shared" si="11"/>
        <v>2280000</v>
      </c>
      <c r="J122" s="40">
        <f t="shared" si="11"/>
        <v>12992312</v>
      </c>
    </row>
    <row r="123" spans="1:10" s="39" customFormat="1" ht="14.25" customHeight="1">
      <c r="A123" s="32">
        <v>1</v>
      </c>
      <c r="B123" s="33">
        <v>1</v>
      </c>
      <c r="C123" s="33" t="s">
        <v>95</v>
      </c>
      <c r="D123" s="41" t="s">
        <v>188</v>
      </c>
      <c r="E123" s="40">
        <f aca="true" t="shared" si="12" ref="E123:F126">G123+I123</f>
        <v>0</v>
      </c>
      <c r="F123" s="40">
        <f t="shared" si="12"/>
        <v>320000</v>
      </c>
      <c r="G123" s="42">
        <v>0</v>
      </c>
      <c r="H123" s="42">
        <v>320000</v>
      </c>
      <c r="I123" s="42">
        <v>0</v>
      </c>
      <c r="J123" s="43">
        <v>0</v>
      </c>
    </row>
    <row r="124" spans="1:10" s="39" customFormat="1" ht="14.25" customHeight="1">
      <c r="A124" s="32">
        <v>1</v>
      </c>
      <c r="B124" s="33">
        <v>2</v>
      </c>
      <c r="C124" s="33" t="s">
        <v>95</v>
      </c>
      <c r="D124" s="41" t="s">
        <v>189</v>
      </c>
      <c r="E124" s="40">
        <f t="shared" si="12"/>
        <v>248805</v>
      </c>
      <c r="F124" s="40">
        <f t="shared" si="12"/>
        <v>518125</v>
      </c>
      <c r="G124" s="42">
        <v>248805</v>
      </c>
      <c r="H124" s="42">
        <v>518125</v>
      </c>
      <c r="I124" s="42">
        <v>0</v>
      </c>
      <c r="J124" s="43">
        <v>0</v>
      </c>
    </row>
    <row r="125" spans="1:10" s="39" customFormat="1" ht="14.25" customHeight="1">
      <c r="A125" s="32">
        <v>1</v>
      </c>
      <c r="B125" s="33">
        <v>3</v>
      </c>
      <c r="C125" s="33" t="s">
        <v>95</v>
      </c>
      <c r="D125" s="41" t="s">
        <v>190</v>
      </c>
      <c r="E125" s="40">
        <f t="shared" si="12"/>
        <v>2562000</v>
      </c>
      <c r="F125" s="40">
        <f t="shared" si="12"/>
        <v>13661388</v>
      </c>
      <c r="G125" s="42">
        <v>282000</v>
      </c>
      <c r="H125" s="42">
        <v>669076</v>
      </c>
      <c r="I125" s="42">
        <v>2280000</v>
      </c>
      <c r="J125" s="43">
        <v>12992312</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272716</v>
      </c>
      <c r="G127" s="40">
        <f t="shared" si="13"/>
        <v>0</v>
      </c>
      <c r="H127" s="40">
        <f t="shared" si="13"/>
        <v>272716</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272716</v>
      </c>
      <c r="G130" s="42">
        <v>0</v>
      </c>
      <c r="H130" s="42">
        <v>272716</v>
      </c>
      <c r="I130" s="42">
        <v>0</v>
      </c>
      <c r="J130" s="43">
        <v>0</v>
      </c>
    </row>
    <row r="131" spans="1:10" s="39" customFormat="1" ht="14.25" customHeight="1">
      <c r="A131" s="32">
        <v>3</v>
      </c>
      <c r="B131" s="33" t="s">
        <v>95</v>
      </c>
      <c r="C131" s="33" t="s">
        <v>95</v>
      </c>
      <c r="D131" s="36" t="s">
        <v>162</v>
      </c>
      <c r="E131" s="40">
        <f aca="true" t="shared" si="14" ref="E131:J131">E132+E133+E134+E135</f>
        <v>171675</v>
      </c>
      <c r="F131" s="40">
        <f t="shared" si="14"/>
        <v>91668518</v>
      </c>
      <c r="G131" s="40">
        <f t="shared" si="14"/>
        <v>0</v>
      </c>
      <c r="H131" s="40">
        <f t="shared" si="14"/>
        <v>5554866</v>
      </c>
      <c r="I131" s="40">
        <f t="shared" si="14"/>
        <v>171675</v>
      </c>
      <c r="J131" s="40">
        <f t="shared" si="14"/>
        <v>86113652</v>
      </c>
    </row>
    <row r="132" spans="1:10" s="39" customFormat="1" ht="14.25" customHeight="1">
      <c r="A132" s="32">
        <v>3</v>
      </c>
      <c r="B132" s="33">
        <v>1</v>
      </c>
      <c r="C132" s="33" t="s">
        <v>95</v>
      </c>
      <c r="D132" s="41" t="s">
        <v>195</v>
      </c>
      <c r="E132" s="40">
        <f>G132+I132</f>
        <v>7800</v>
      </c>
      <c r="F132" s="40">
        <f>H132+J132</f>
        <v>6065391</v>
      </c>
      <c r="G132" s="42">
        <v>0</v>
      </c>
      <c r="H132" s="42">
        <v>405371</v>
      </c>
      <c r="I132" s="42">
        <v>7800</v>
      </c>
      <c r="J132" s="43">
        <v>5660020</v>
      </c>
    </row>
    <row r="133" spans="1:10" ht="14.25" customHeight="1">
      <c r="A133" s="32">
        <v>3</v>
      </c>
      <c r="B133" s="33">
        <v>2</v>
      </c>
      <c r="C133" s="33" t="s">
        <v>196</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163875</v>
      </c>
      <c r="F135" s="40">
        <f>H135+J135</f>
        <v>85603127</v>
      </c>
      <c r="G135" s="42">
        <v>0</v>
      </c>
      <c r="H135" s="42">
        <v>5149495</v>
      </c>
      <c r="I135" s="42">
        <v>163875</v>
      </c>
      <c r="J135" s="43">
        <v>80453632</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0</v>
      </c>
      <c r="F142" s="40">
        <f t="shared" si="17"/>
        <v>98595</v>
      </c>
      <c r="G142" s="81">
        <f t="shared" si="17"/>
        <v>0</v>
      </c>
      <c r="H142" s="81">
        <f t="shared" si="17"/>
        <v>0</v>
      </c>
      <c r="I142" s="81">
        <f t="shared" si="17"/>
        <v>0</v>
      </c>
      <c r="J142" s="81">
        <f t="shared" si="17"/>
        <v>98595</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199</v>
      </c>
      <c r="E144" s="40">
        <f t="shared" si="16"/>
        <v>0</v>
      </c>
      <c r="F144" s="40">
        <f>H144+J144</f>
        <v>98595</v>
      </c>
      <c r="G144" s="42">
        <v>0</v>
      </c>
      <c r="H144" s="42">
        <v>0</v>
      </c>
      <c r="I144" s="42">
        <v>0</v>
      </c>
      <c r="J144" s="43">
        <v>98595</v>
      </c>
    </row>
    <row r="145" spans="1:10" s="39" customFormat="1" ht="14.25" customHeight="1">
      <c r="A145" s="32">
        <v>7</v>
      </c>
      <c r="B145" s="33" t="s">
        <v>95</v>
      </c>
      <c r="C145" s="33" t="s">
        <v>95</v>
      </c>
      <c r="D145" s="41" t="s">
        <v>200</v>
      </c>
      <c r="E145" s="81">
        <f>G145+I145</f>
        <v>1411920</v>
      </c>
      <c r="F145" s="81">
        <f>H145+J145</f>
        <v>1417820</v>
      </c>
      <c r="G145" s="42">
        <v>1411920</v>
      </c>
      <c r="H145" s="42">
        <v>1417820</v>
      </c>
      <c r="I145" s="42">
        <v>0</v>
      </c>
      <c r="J145" s="43">
        <v>0</v>
      </c>
    </row>
    <row r="146" spans="1:10" ht="14.25" customHeight="1" thickBot="1">
      <c r="A146" s="47">
        <v>7</v>
      </c>
      <c r="B146" s="48">
        <v>1</v>
      </c>
      <c r="C146" s="48" t="s">
        <v>95</v>
      </c>
      <c r="D146" s="49" t="s">
        <v>201</v>
      </c>
      <c r="E146" s="83">
        <v>0</v>
      </c>
      <c r="F146" s="83">
        <v>0</v>
      </c>
      <c r="G146" s="83">
        <v>0</v>
      </c>
      <c r="H146" s="83">
        <v>0</v>
      </c>
      <c r="I146" s="83">
        <v>0</v>
      </c>
      <c r="J146" s="84">
        <v>0</v>
      </c>
    </row>
    <row r="147" spans="1:10" ht="16.5">
      <c r="A147" s="52"/>
      <c r="B147" s="52"/>
      <c r="C147" s="52"/>
      <c r="D147" s="52"/>
      <c r="E147" s="52"/>
      <c r="F147" s="52"/>
      <c r="G147" s="52"/>
      <c r="H147" s="52"/>
      <c r="I147" s="52"/>
      <c r="J147" s="52"/>
    </row>
    <row r="148" spans="1:10" ht="16.5">
      <c r="A148" s="136" t="s">
        <v>75</v>
      </c>
      <c r="B148" s="136"/>
      <c r="C148" s="136"/>
      <c r="D148" s="52"/>
      <c r="E148" s="52"/>
      <c r="F148" s="52"/>
      <c r="G148" s="52"/>
      <c r="H148" s="52"/>
      <c r="I148" s="121" t="s">
        <v>76</v>
      </c>
      <c r="J148" s="137"/>
    </row>
    <row r="149" spans="1:10" ht="16.5">
      <c r="A149" s="138" t="s">
        <v>77</v>
      </c>
      <c r="B149" s="138"/>
      <c r="C149" s="138"/>
      <c r="D149" s="139" t="s">
        <v>78</v>
      </c>
      <c r="E149" s="139"/>
      <c r="F149" s="139"/>
      <c r="G149" s="139"/>
      <c r="H149" s="139"/>
      <c r="I149" s="125" t="s">
        <v>121</v>
      </c>
      <c r="J149" s="140"/>
    </row>
    <row r="150" spans="1:10" ht="19.5">
      <c r="A150" s="52"/>
      <c r="B150" s="52"/>
      <c r="C150" s="52"/>
      <c r="D150" s="52"/>
      <c r="E150" s="127" t="s">
        <v>80</v>
      </c>
      <c r="F150" s="141"/>
      <c r="G150" s="141"/>
      <c r="H150" s="141"/>
      <c r="I150" s="142" t="s">
        <v>202</v>
      </c>
      <c r="J150" s="142"/>
    </row>
    <row r="151" spans="1:10" ht="17.25" thickBot="1">
      <c r="A151" s="52"/>
      <c r="B151" s="52"/>
      <c r="C151" s="52"/>
      <c r="D151" s="52"/>
      <c r="E151" s="130" t="str">
        <f>E4</f>
        <v>中華民國108年11月     (108年度 )</v>
      </c>
      <c r="F151" s="130"/>
      <c r="G151" s="130"/>
      <c r="H151" s="130"/>
      <c r="I151" s="143" t="s">
        <v>83</v>
      </c>
      <c r="J151" s="143"/>
    </row>
    <row r="152" spans="1:10" ht="14.25" customHeight="1">
      <c r="A152" s="132" t="s">
        <v>84</v>
      </c>
      <c r="B152" s="133"/>
      <c r="C152" s="133"/>
      <c r="D152" s="133"/>
      <c r="E152" s="133" t="s">
        <v>85</v>
      </c>
      <c r="F152" s="133"/>
      <c r="G152" s="133" t="s">
        <v>150</v>
      </c>
      <c r="H152" s="133"/>
      <c r="I152" s="133" t="s">
        <v>151</v>
      </c>
      <c r="J152" s="144"/>
    </row>
    <row r="153" spans="1:10" ht="16.5">
      <c r="A153" s="32" t="s">
        <v>88</v>
      </c>
      <c r="B153" s="33" t="s">
        <v>89</v>
      </c>
      <c r="C153" s="33" t="s">
        <v>90</v>
      </c>
      <c r="D153" s="33" t="s">
        <v>91</v>
      </c>
      <c r="E153" s="33" t="s">
        <v>92</v>
      </c>
      <c r="F153" s="33" t="s">
        <v>93</v>
      </c>
      <c r="G153" s="33" t="s">
        <v>92</v>
      </c>
      <c r="H153" s="33" t="s">
        <v>94</v>
      </c>
      <c r="I153" s="33" t="s">
        <v>92</v>
      </c>
      <c r="J153" s="53" t="s">
        <v>94</v>
      </c>
    </row>
    <row r="154" spans="1:10" ht="14.25" customHeight="1">
      <c r="A154" s="32">
        <v>8</v>
      </c>
      <c r="B154" s="33" t="s">
        <v>95</v>
      </c>
      <c r="C154" s="33" t="s">
        <v>95</v>
      </c>
      <c r="D154" s="44" t="s">
        <v>185</v>
      </c>
      <c r="E154" s="85">
        <f>G154+I154</f>
        <v>0</v>
      </c>
      <c r="F154" s="85">
        <f>H154+J154</f>
        <v>0</v>
      </c>
      <c r="G154" s="85">
        <v>0</v>
      </c>
      <c r="H154" s="85">
        <v>0</v>
      </c>
      <c r="I154" s="85">
        <v>0</v>
      </c>
      <c r="J154" s="86">
        <v>0</v>
      </c>
    </row>
    <row r="155" spans="1:10" ht="14.25" customHeight="1">
      <c r="A155" s="32" t="s">
        <v>95</v>
      </c>
      <c r="B155" s="33" t="s">
        <v>95</v>
      </c>
      <c r="C155" s="33" t="s">
        <v>95</v>
      </c>
      <c r="D155" s="44" t="s">
        <v>203</v>
      </c>
      <c r="E155" s="59">
        <f aca="true" t="shared" si="18" ref="E155:J155">E121+E74</f>
        <v>12849334</v>
      </c>
      <c r="F155" s="59">
        <f t="shared" si="18"/>
        <v>205472627</v>
      </c>
      <c r="G155" s="59">
        <f t="shared" si="18"/>
        <v>10392459</v>
      </c>
      <c r="H155" s="59">
        <f t="shared" si="18"/>
        <v>104453045</v>
      </c>
      <c r="I155" s="59">
        <f t="shared" si="18"/>
        <v>2456875</v>
      </c>
      <c r="J155" s="60">
        <f t="shared" si="18"/>
        <v>101019582</v>
      </c>
    </row>
    <row r="156" spans="1:10" ht="14.25" customHeight="1">
      <c r="A156" s="32">
        <v>30</v>
      </c>
      <c r="B156" s="33" t="s">
        <v>95</v>
      </c>
      <c r="C156" s="33" t="s">
        <v>95</v>
      </c>
      <c r="D156" s="44" t="s">
        <v>204</v>
      </c>
      <c r="E156" s="55">
        <v>0</v>
      </c>
      <c r="F156" s="55">
        <v>0</v>
      </c>
      <c r="G156" s="55">
        <v>0</v>
      </c>
      <c r="H156" s="55">
        <v>0</v>
      </c>
      <c r="I156" s="55">
        <v>0</v>
      </c>
      <c r="J156" s="56">
        <v>0</v>
      </c>
    </row>
    <row r="157" spans="1:10" ht="14.25" customHeight="1">
      <c r="A157" s="32">
        <v>30</v>
      </c>
      <c r="B157" s="33">
        <v>1</v>
      </c>
      <c r="C157" s="33" t="s">
        <v>95</v>
      </c>
      <c r="D157" s="44" t="s">
        <v>205</v>
      </c>
      <c r="E157" s="55">
        <v>0</v>
      </c>
      <c r="F157" s="55">
        <v>0</v>
      </c>
      <c r="G157" s="55">
        <v>0</v>
      </c>
      <c r="H157" s="55">
        <v>0</v>
      </c>
      <c r="I157" s="55">
        <v>0</v>
      </c>
      <c r="J157" s="56">
        <v>0</v>
      </c>
    </row>
    <row r="158" spans="1:10" ht="14.25" customHeight="1">
      <c r="A158" s="32">
        <v>31</v>
      </c>
      <c r="B158" s="33" t="s">
        <v>95</v>
      </c>
      <c r="C158" s="33" t="s">
        <v>95</v>
      </c>
      <c r="D158" s="44" t="s">
        <v>206</v>
      </c>
      <c r="E158" s="55">
        <f>E159+E160+E161+E162+E163+E164</f>
        <v>12699716</v>
      </c>
      <c r="F158" s="55">
        <f>F159+F160+F161+F162+F163+F164</f>
        <v>41433697</v>
      </c>
      <c r="G158" s="55">
        <v>0</v>
      </c>
      <c r="H158" s="55">
        <f>H159+H160+H161+H162+H163+H164</f>
        <v>41433697</v>
      </c>
      <c r="I158" s="55">
        <f>I159+I160+I161+I162+I163+I164</f>
        <v>0</v>
      </c>
      <c r="J158" s="56">
        <f>J159+J160+J161+J162+J163+J164</f>
        <v>0</v>
      </c>
    </row>
    <row r="159" spans="1:10" ht="14.25" customHeight="1">
      <c r="A159" s="32">
        <v>31</v>
      </c>
      <c r="B159" s="33">
        <v>1</v>
      </c>
      <c r="C159" s="33" t="s">
        <v>95</v>
      </c>
      <c r="D159" s="44" t="s">
        <v>207</v>
      </c>
      <c r="E159" s="55">
        <v>0</v>
      </c>
      <c r="F159" s="55">
        <v>0</v>
      </c>
      <c r="G159" s="55">
        <v>0</v>
      </c>
      <c r="H159" s="55">
        <v>0</v>
      </c>
      <c r="I159" s="55">
        <v>0</v>
      </c>
      <c r="J159" s="56">
        <v>0</v>
      </c>
    </row>
    <row r="160" spans="1:10" s="39" customFormat="1" ht="14.25" customHeight="1">
      <c r="A160" s="32">
        <v>31</v>
      </c>
      <c r="B160" s="33">
        <v>2</v>
      </c>
      <c r="C160" s="33" t="s">
        <v>95</v>
      </c>
      <c r="D160" s="41" t="s">
        <v>208</v>
      </c>
      <c r="E160" s="40">
        <f>G160+I160</f>
        <v>12699716</v>
      </c>
      <c r="F160" s="40">
        <f>H160+J160</f>
        <v>41433697</v>
      </c>
      <c r="G160" s="42">
        <v>12699716</v>
      </c>
      <c r="H160" s="42">
        <v>41433697</v>
      </c>
      <c r="I160" s="42">
        <v>0</v>
      </c>
      <c r="J160" s="43">
        <v>0</v>
      </c>
    </row>
    <row r="161" spans="1:10" ht="14.25" customHeight="1">
      <c r="A161" s="32">
        <v>31</v>
      </c>
      <c r="B161" s="33">
        <v>3</v>
      </c>
      <c r="C161" s="33" t="s">
        <v>95</v>
      </c>
      <c r="D161" s="87" t="s">
        <v>209</v>
      </c>
      <c r="E161" s="55">
        <f>G161+I161</f>
        <v>0</v>
      </c>
      <c r="F161" s="55">
        <f>H161+J161</f>
        <v>0</v>
      </c>
      <c r="G161" s="55">
        <v>0</v>
      </c>
      <c r="H161" s="55">
        <v>0</v>
      </c>
      <c r="I161" s="55">
        <v>0</v>
      </c>
      <c r="J161" s="56">
        <v>0</v>
      </c>
    </row>
    <row r="162" spans="1:10" ht="14.25" customHeight="1">
      <c r="A162" s="32">
        <v>31</v>
      </c>
      <c r="B162" s="33">
        <v>4</v>
      </c>
      <c r="C162" s="33" t="s">
        <v>95</v>
      </c>
      <c r="D162" s="44" t="s">
        <v>210</v>
      </c>
      <c r="E162" s="85">
        <v>0</v>
      </c>
      <c r="F162" s="85">
        <v>0</v>
      </c>
      <c r="G162" s="85">
        <v>0</v>
      </c>
      <c r="H162" s="85">
        <v>0</v>
      </c>
      <c r="I162" s="85">
        <v>0</v>
      </c>
      <c r="J162" s="86">
        <v>0</v>
      </c>
    </row>
    <row r="163" spans="1:10" ht="14.25" customHeight="1">
      <c r="A163" s="32">
        <v>31</v>
      </c>
      <c r="B163" s="33">
        <v>6</v>
      </c>
      <c r="C163" s="33" t="s">
        <v>95</v>
      </c>
      <c r="D163" s="44" t="s">
        <v>211</v>
      </c>
      <c r="E163" s="85">
        <v>0</v>
      </c>
      <c r="F163" s="85">
        <v>0</v>
      </c>
      <c r="G163" s="85">
        <v>0</v>
      </c>
      <c r="H163" s="85">
        <v>0</v>
      </c>
      <c r="I163" s="85">
        <v>0</v>
      </c>
      <c r="J163" s="86">
        <v>0</v>
      </c>
    </row>
    <row r="164" spans="1:10" ht="14.25" customHeight="1">
      <c r="A164" s="88">
        <v>31</v>
      </c>
      <c r="B164" s="30">
        <v>5</v>
      </c>
      <c r="C164" s="30" t="s">
        <v>95</v>
      </c>
      <c r="D164" s="31" t="s">
        <v>212</v>
      </c>
      <c r="E164" s="89">
        <v>0</v>
      </c>
      <c r="F164" s="89">
        <v>0</v>
      </c>
      <c r="G164" s="89">
        <v>0</v>
      </c>
      <c r="H164" s="89">
        <v>0</v>
      </c>
      <c r="I164" s="89">
        <v>0</v>
      </c>
      <c r="J164" s="90">
        <v>0</v>
      </c>
    </row>
    <row r="165" spans="1:10" ht="14.25" customHeight="1">
      <c r="A165" s="88"/>
      <c r="B165" s="30"/>
      <c r="C165" s="30"/>
      <c r="D165" s="31"/>
      <c r="E165" s="89"/>
      <c r="F165" s="89"/>
      <c r="G165" s="89"/>
      <c r="H165" s="89"/>
      <c r="I165" s="89"/>
      <c r="J165" s="90"/>
    </row>
    <row r="166" spans="1:10" ht="14.25" customHeight="1">
      <c r="A166" s="88"/>
      <c r="B166" s="30"/>
      <c r="C166" s="30"/>
      <c r="D166" s="31"/>
      <c r="E166" s="85"/>
      <c r="F166" s="89"/>
      <c r="G166" s="89"/>
      <c r="H166" s="89"/>
      <c r="I166" s="89"/>
      <c r="J166" s="90"/>
    </row>
    <row r="167" spans="1:10" ht="14.25" customHeight="1">
      <c r="A167" s="88"/>
      <c r="B167" s="30"/>
      <c r="C167" s="30"/>
      <c r="D167" s="31"/>
      <c r="E167" s="85"/>
      <c r="F167" s="89"/>
      <c r="G167" s="89"/>
      <c r="H167" s="89"/>
      <c r="I167" s="89"/>
      <c r="J167" s="90"/>
    </row>
    <row r="168" spans="1:10" ht="14.25" customHeight="1">
      <c r="A168" s="88"/>
      <c r="B168" s="30"/>
      <c r="C168" s="30"/>
      <c r="D168" s="31"/>
      <c r="E168" s="85"/>
      <c r="F168" s="89"/>
      <c r="G168" s="89"/>
      <c r="H168" s="89"/>
      <c r="I168" s="89"/>
      <c r="J168" s="91"/>
    </row>
    <row r="169" spans="1:10" ht="14.25" customHeight="1">
      <c r="A169" s="88"/>
      <c r="B169" s="30"/>
      <c r="C169" s="30"/>
      <c r="D169" s="31"/>
      <c r="E169" s="85"/>
      <c r="F169" s="89"/>
      <c r="G169" s="89"/>
      <c r="H169" s="89"/>
      <c r="I169" s="89"/>
      <c r="J169" s="90"/>
    </row>
    <row r="170" spans="1:10" ht="14.25" customHeight="1">
      <c r="A170" s="88" t="s">
        <v>95</v>
      </c>
      <c r="B170" s="30" t="s">
        <v>95</v>
      </c>
      <c r="C170" s="30" t="s">
        <v>95</v>
      </c>
      <c r="D170" s="31" t="s">
        <v>213</v>
      </c>
      <c r="E170" s="55">
        <f>E155+E158</f>
        <v>25549050</v>
      </c>
      <c r="F170" s="92">
        <f>F155+F158</f>
        <v>246906324</v>
      </c>
      <c r="G170" s="89"/>
      <c r="H170" s="89"/>
      <c r="I170" s="89"/>
      <c r="J170" s="90"/>
    </row>
    <row r="171" spans="1:10" ht="14.25" customHeight="1">
      <c r="A171" s="88" t="s">
        <v>95</v>
      </c>
      <c r="B171" s="30" t="s">
        <v>95</v>
      </c>
      <c r="C171" s="30" t="s">
        <v>95</v>
      </c>
      <c r="D171" s="31" t="s">
        <v>214</v>
      </c>
      <c r="E171" s="55">
        <f>F48+F47-F170</f>
        <v>286560540</v>
      </c>
      <c r="F171" s="92">
        <f>E171</f>
        <v>286560540</v>
      </c>
      <c r="G171" s="89"/>
      <c r="H171" s="89"/>
      <c r="I171" s="89"/>
      <c r="J171" s="90"/>
    </row>
    <row r="172" spans="1:10" ht="14.25" customHeight="1">
      <c r="A172" s="88" t="s">
        <v>95</v>
      </c>
      <c r="B172" s="30" t="s">
        <v>95</v>
      </c>
      <c r="C172" s="30" t="s">
        <v>95</v>
      </c>
      <c r="D172" s="31" t="s">
        <v>215</v>
      </c>
      <c r="E172" s="55">
        <f>E170+E171</f>
        <v>312109590</v>
      </c>
      <c r="F172" s="92">
        <f>F171+F170</f>
        <v>533466864</v>
      </c>
      <c r="G172" s="89"/>
      <c r="H172" s="89"/>
      <c r="I172" s="89"/>
      <c r="J172" s="90"/>
    </row>
    <row r="173" spans="1:10" ht="14.25" customHeight="1">
      <c r="A173" s="88" t="s">
        <v>95</v>
      </c>
      <c r="B173" s="30" t="s">
        <v>95</v>
      </c>
      <c r="C173" s="30" t="s">
        <v>95</v>
      </c>
      <c r="D173" s="31" t="s">
        <v>216</v>
      </c>
      <c r="E173" s="72">
        <v>511970</v>
      </c>
      <c r="F173" s="92">
        <v>0</v>
      </c>
      <c r="G173" s="89"/>
      <c r="H173" s="89"/>
      <c r="I173" s="89"/>
      <c r="J173" s="90"/>
    </row>
    <row r="174" spans="1:10" ht="14.25" customHeight="1">
      <c r="A174" s="88" t="s">
        <v>95</v>
      </c>
      <c r="B174" s="30" t="s">
        <v>95</v>
      </c>
      <c r="C174" s="30" t="s">
        <v>95</v>
      </c>
      <c r="D174" s="31" t="s">
        <v>217</v>
      </c>
      <c r="E174" s="55">
        <f>E171+E173</f>
        <v>287072510</v>
      </c>
      <c r="F174" s="92">
        <v>0</v>
      </c>
      <c r="G174" s="89"/>
      <c r="H174" s="89"/>
      <c r="I174" s="89"/>
      <c r="J174" s="90"/>
    </row>
    <row r="175" spans="1:10" ht="14.25" customHeight="1">
      <c r="A175" s="88" t="s">
        <v>95</v>
      </c>
      <c r="B175" s="30" t="s">
        <v>95</v>
      </c>
      <c r="C175" s="30" t="s">
        <v>95</v>
      </c>
      <c r="D175" s="31" t="s">
        <v>146</v>
      </c>
      <c r="E175" s="61">
        <v>170097000</v>
      </c>
      <c r="F175" s="89">
        <v>0</v>
      </c>
      <c r="G175" s="89"/>
      <c r="H175" s="89"/>
      <c r="I175" s="89"/>
      <c r="J175" s="90"/>
    </row>
    <row r="176" spans="1:10" ht="14.25" customHeight="1">
      <c r="A176" s="88" t="s">
        <v>95</v>
      </c>
      <c r="B176" s="30" t="s">
        <v>95</v>
      </c>
      <c r="C176" s="30" t="s">
        <v>95</v>
      </c>
      <c r="D176" s="31" t="s">
        <v>147</v>
      </c>
      <c r="E176" s="72">
        <v>5576000</v>
      </c>
      <c r="F176" s="89">
        <v>0</v>
      </c>
      <c r="G176" s="89"/>
      <c r="H176" s="89"/>
      <c r="I176" s="89"/>
      <c r="J176" s="90"/>
    </row>
    <row r="177" spans="1:10" ht="14.25" customHeight="1" thickBot="1">
      <c r="A177" s="93" t="s">
        <v>95</v>
      </c>
      <c r="B177" s="94" t="s">
        <v>95</v>
      </c>
      <c r="C177" s="94" t="s">
        <v>95</v>
      </c>
      <c r="D177" s="95" t="s">
        <v>148</v>
      </c>
      <c r="E177" s="75">
        <v>152580000</v>
      </c>
      <c r="F177" s="96">
        <v>0</v>
      </c>
      <c r="G177" s="96"/>
      <c r="H177" s="96"/>
      <c r="I177" s="96"/>
      <c r="J177" s="97"/>
    </row>
    <row r="178" ht="16.5">
      <c r="A178" s="52" t="s">
        <v>218</v>
      </c>
    </row>
    <row r="179" spans="1:9" ht="16.5">
      <c r="A179" s="52" t="s">
        <v>219</v>
      </c>
      <c r="I179" t="s">
        <v>220</v>
      </c>
    </row>
    <row r="180" ht="16.5">
      <c r="A180" s="98" t="s">
        <v>221</v>
      </c>
    </row>
    <row r="181" ht="16.5">
      <c r="A181" s="98" t="s">
        <v>222</v>
      </c>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hyperlinks>
    <hyperlink ref="AE1" location="預告統計資料發布時間表!A1" display="回發布時間表"/>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181"/>
  <sheetViews>
    <sheetView zoomScalePageLayoutView="0" workbookViewId="0" topLeftCell="A1">
      <selection activeCell="G24" sqref="G24"/>
    </sheetView>
  </sheetViews>
  <sheetFormatPr defaultColWidth="9.00390625" defaultRowHeight="16.5"/>
  <cols>
    <col min="1" max="3" width="3.625" style="0" customWidth="1"/>
    <col min="4" max="4" width="23.125" style="0" customWidth="1"/>
    <col min="5" max="10" width="13.375" style="52" customWidth="1"/>
  </cols>
  <sheetData>
    <row r="1" spans="1:10" ht="16.5">
      <c r="A1" s="120" t="s">
        <v>75</v>
      </c>
      <c r="B1" s="120"/>
      <c r="C1" s="120"/>
      <c r="I1" s="121" t="s">
        <v>76</v>
      </c>
      <c r="J1" s="137"/>
    </row>
    <row r="2" spans="1:10" ht="16.5">
      <c r="A2" s="123" t="s">
        <v>77</v>
      </c>
      <c r="B2" s="123"/>
      <c r="C2" s="123"/>
      <c r="D2" s="124" t="s">
        <v>78</v>
      </c>
      <c r="E2" s="124"/>
      <c r="F2" s="124"/>
      <c r="G2" s="124"/>
      <c r="H2" s="124"/>
      <c r="I2" s="125" t="s">
        <v>223</v>
      </c>
      <c r="J2" s="140"/>
    </row>
    <row r="3" spans="5:10" ht="19.5">
      <c r="E3" s="127" t="s">
        <v>80</v>
      </c>
      <c r="F3" s="128"/>
      <c r="G3" s="128"/>
      <c r="H3" s="128"/>
      <c r="I3" s="142" t="s">
        <v>81</v>
      </c>
      <c r="J3" s="142"/>
    </row>
    <row r="4" spans="5:10" ht="17.25" thickBot="1">
      <c r="E4" s="130" t="s">
        <v>224</v>
      </c>
      <c r="F4" s="130"/>
      <c r="G4" s="130"/>
      <c r="H4" s="130"/>
      <c r="I4" s="131" t="s">
        <v>83</v>
      </c>
      <c r="J4" s="131"/>
    </row>
    <row r="5" spans="1:10" ht="14.25" customHeight="1">
      <c r="A5" s="132" t="s">
        <v>84</v>
      </c>
      <c r="B5" s="133"/>
      <c r="C5" s="133"/>
      <c r="D5" s="133"/>
      <c r="E5" s="133" t="s">
        <v>85</v>
      </c>
      <c r="F5" s="133"/>
      <c r="G5" s="134" t="s">
        <v>86</v>
      </c>
      <c r="H5" s="134"/>
      <c r="I5" s="134" t="s">
        <v>87</v>
      </c>
      <c r="J5" s="135"/>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28574925</v>
      </c>
      <c r="F7" s="37">
        <f t="shared" si="0"/>
        <v>295340253</v>
      </c>
      <c r="G7" s="37">
        <f>G8+G18+G19+G20+G21+G22+G25+G29+G39+G40+G41</f>
        <v>25064925</v>
      </c>
      <c r="H7" s="37">
        <f>H8+H18+H19+H20+H21+H22+H25+H29+H39+H40+H41</f>
        <v>207858184</v>
      </c>
      <c r="I7" s="37">
        <f>I8+I18+I19+I20+I21+I22+I25+I29+I39+I40+I41</f>
        <v>3510000</v>
      </c>
      <c r="J7" s="38">
        <f>J8+J18+J19+J20+J21+J22+J25+J29+J39+J40+J41</f>
        <v>87482069</v>
      </c>
    </row>
    <row r="8" spans="1:10" s="39" customFormat="1" ht="14.25" customHeight="1">
      <c r="A8" s="32">
        <v>1</v>
      </c>
      <c r="B8" s="34" t="s">
        <v>95</v>
      </c>
      <c r="C8" s="34" t="s">
        <v>95</v>
      </c>
      <c r="D8" s="36" t="s">
        <v>97</v>
      </c>
      <c r="E8" s="40">
        <f t="shared" si="0"/>
        <v>8580588</v>
      </c>
      <c r="F8" s="40">
        <f t="shared" si="0"/>
        <v>91800106</v>
      </c>
      <c r="G8" s="40">
        <f>G9+G10+G11+G12+G13+G16</f>
        <v>8580588</v>
      </c>
      <c r="H8" s="40">
        <f>H9+H10+H11+H12+H13+H16</f>
        <v>91805412</v>
      </c>
      <c r="I8" s="40">
        <f>SUM(I9:I13)</f>
        <v>0</v>
      </c>
      <c r="J8" s="40">
        <f>SUM(J9:J13)</f>
        <v>-5306</v>
      </c>
    </row>
    <row r="9" spans="1:10" s="39" customFormat="1" ht="14.25" customHeight="1">
      <c r="A9" s="32">
        <v>1</v>
      </c>
      <c r="B9" s="34">
        <v>1</v>
      </c>
      <c r="C9" s="34" t="s">
        <v>95</v>
      </c>
      <c r="D9" s="41" t="s">
        <v>98</v>
      </c>
      <c r="E9" s="40">
        <f t="shared" si="0"/>
        <v>8315</v>
      </c>
      <c r="F9" s="40">
        <f t="shared" si="0"/>
        <v>3966860</v>
      </c>
      <c r="G9" s="42">
        <v>8315</v>
      </c>
      <c r="H9" s="42">
        <v>3966944</v>
      </c>
      <c r="I9" s="42">
        <v>0</v>
      </c>
      <c r="J9" s="43">
        <v>-84</v>
      </c>
    </row>
    <row r="10" spans="1:10" s="39" customFormat="1" ht="14.25" customHeight="1">
      <c r="A10" s="32">
        <v>1</v>
      </c>
      <c r="B10" s="34">
        <v>2</v>
      </c>
      <c r="C10" s="34" t="s">
        <v>95</v>
      </c>
      <c r="D10" s="41" t="s">
        <v>99</v>
      </c>
      <c r="E10" s="40">
        <f t="shared" si="0"/>
        <v>51002</v>
      </c>
      <c r="F10" s="40">
        <f t="shared" si="0"/>
        <v>362410</v>
      </c>
      <c r="G10" s="42">
        <v>51002</v>
      </c>
      <c r="H10" s="42">
        <v>367632</v>
      </c>
      <c r="I10" s="42">
        <v>0</v>
      </c>
      <c r="J10" s="43">
        <v>-5222</v>
      </c>
    </row>
    <row r="11" spans="1:10" s="39" customFormat="1" ht="14.25" customHeight="1">
      <c r="A11" s="32">
        <v>1</v>
      </c>
      <c r="B11" s="34">
        <v>4</v>
      </c>
      <c r="C11" s="34" t="s">
        <v>95</v>
      </c>
      <c r="D11" s="41" t="s">
        <v>100</v>
      </c>
      <c r="E11" s="40">
        <f t="shared" si="0"/>
        <v>10806</v>
      </c>
      <c r="F11" s="40">
        <f t="shared" si="0"/>
        <v>248464</v>
      </c>
      <c r="G11" s="42">
        <v>10806</v>
      </c>
      <c r="H11" s="42">
        <v>248464</v>
      </c>
      <c r="I11" s="42">
        <v>0</v>
      </c>
      <c r="J11" s="43">
        <v>0</v>
      </c>
    </row>
    <row r="12" spans="1:10" s="39" customFormat="1" ht="14.25" customHeight="1">
      <c r="A12" s="32">
        <v>1</v>
      </c>
      <c r="B12" s="34">
        <v>5</v>
      </c>
      <c r="C12" s="34" t="s">
        <v>95</v>
      </c>
      <c r="D12" s="41" t="s">
        <v>101</v>
      </c>
      <c r="E12" s="40">
        <f t="shared" si="0"/>
        <v>43396</v>
      </c>
      <c r="F12" s="40">
        <f t="shared" si="0"/>
        <v>1359436</v>
      </c>
      <c r="G12" s="42">
        <v>43396</v>
      </c>
      <c r="H12" s="42">
        <v>1359436</v>
      </c>
      <c r="I12" s="42">
        <v>0</v>
      </c>
      <c r="J12" s="43">
        <v>0</v>
      </c>
    </row>
    <row r="13" spans="1:10" ht="14.25" customHeight="1">
      <c r="A13" s="32">
        <v>1</v>
      </c>
      <c r="B13" s="33">
        <v>6</v>
      </c>
      <c r="C13" s="33" t="s">
        <v>95</v>
      </c>
      <c r="D13" s="44" t="s">
        <v>102</v>
      </c>
      <c r="E13" s="40">
        <f t="shared" si="0"/>
        <v>1133194</v>
      </c>
      <c r="F13" s="40">
        <f t="shared" si="0"/>
        <v>2003897</v>
      </c>
      <c r="G13" s="40">
        <f>G14+G15</f>
        <v>1133194</v>
      </c>
      <c r="H13" s="40">
        <f>H14+H15</f>
        <v>2003897</v>
      </c>
      <c r="I13" s="40">
        <f>SUM(I14:I15)</f>
        <v>0</v>
      </c>
      <c r="J13" s="45">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1133194</v>
      </c>
      <c r="F15" s="40">
        <f>H15+J15</f>
        <v>2003897</v>
      </c>
      <c r="G15" s="42">
        <v>1133194</v>
      </c>
      <c r="H15" s="42">
        <v>2003897</v>
      </c>
      <c r="I15" s="42">
        <v>0</v>
      </c>
      <c r="J15" s="43">
        <v>0</v>
      </c>
    </row>
    <row r="16" spans="1:10" s="39" customFormat="1" ht="14.25" customHeight="1">
      <c r="A16" s="32">
        <v>1</v>
      </c>
      <c r="B16" s="33">
        <v>7</v>
      </c>
      <c r="C16" s="33" t="s">
        <v>95</v>
      </c>
      <c r="D16" s="46" t="s">
        <v>105</v>
      </c>
      <c r="E16" s="40">
        <f>G16</f>
        <v>7333875</v>
      </c>
      <c r="F16" s="40">
        <f>H16</f>
        <v>83859039</v>
      </c>
      <c r="G16" s="42">
        <v>7333875</v>
      </c>
      <c r="H16" s="42">
        <v>83859039</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202920</v>
      </c>
      <c r="F19" s="40">
        <f>H19</f>
        <v>416117</v>
      </c>
      <c r="G19" s="42">
        <v>202920</v>
      </c>
      <c r="H19" s="42">
        <v>416117</v>
      </c>
      <c r="I19" s="42">
        <v>0</v>
      </c>
      <c r="J19" s="43">
        <v>0</v>
      </c>
    </row>
    <row r="20" spans="1:10" s="39" customFormat="1" ht="14.25" customHeight="1">
      <c r="A20" s="32">
        <v>4</v>
      </c>
      <c r="B20" s="33" t="s">
        <v>95</v>
      </c>
      <c r="C20" s="33" t="s">
        <v>95</v>
      </c>
      <c r="D20" s="46" t="s">
        <v>109</v>
      </c>
      <c r="E20" s="40">
        <f>G20</f>
        <v>1813127</v>
      </c>
      <c r="F20" s="40">
        <f>H20+J20</f>
        <v>33502884</v>
      </c>
      <c r="G20" s="42">
        <v>1813127</v>
      </c>
      <c r="H20" s="42">
        <v>33516664</v>
      </c>
      <c r="I20" s="42">
        <v>0</v>
      </c>
      <c r="J20" s="43">
        <v>-13780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247596</v>
      </c>
      <c r="F22" s="40">
        <f>H22+J22</f>
        <v>4427437</v>
      </c>
      <c r="G22" s="40">
        <f>G23+G24</f>
        <v>247596</v>
      </c>
      <c r="H22" s="40">
        <f>H23+H24</f>
        <v>4427437</v>
      </c>
      <c r="I22" s="40">
        <v>0</v>
      </c>
      <c r="J22" s="45">
        <v>0</v>
      </c>
    </row>
    <row r="23" spans="1:10" s="39" customFormat="1" ht="14.25" customHeight="1">
      <c r="A23" s="32">
        <v>6</v>
      </c>
      <c r="B23" s="34">
        <v>1</v>
      </c>
      <c r="C23" s="34" t="s">
        <v>95</v>
      </c>
      <c r="D23" s="46" t="s">
        <v>112</v>
      </c>
      <c r="E23" s="40">
        <f>G23</f>
        <v>245460</v>
      </c>
      <c r="F23" s="40">
        <f>H23+J23</f>
        <v>4167830</v>
      </c>
      <c r="G23" s="42">
        <v>245460</v>
      </c>
      <c r="H23" s="42">
        <v>4167830</v>
      </c>
      <c r="I23" s="42">
        <v>0</v>
      </c>
      <c r="J23" s="43">
        <v>0</v>
      </c>
    </row>
    <row r="24" spans="1:10" s="39" customFormat="1" ht="14.25" customHeight="1">
      <c r="A24" s="32">
        <v>6</v>
      </c>
      <c r="B24" s="34">
        <v>5</v>
      </c>
      <c r="C24" s="34" t="s">
        <v>95</v>
      </c>
      <c r="D24" s="46" t="s">
        <v>113</v>
      </c>
      <c r="E24" s="40">
        <f>G24</f>
        <v>2136</v>
      </c>
      <c r="F24" s="40">
        <f>H24+J24</f>
        <v>259607</v>
      </c>
      <c r="G24" s="42">
        <v>2136</v>
      </c>
      <c r="H24" s="42">
        <v>259607</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225</v>
      </c>
      <c r="E29" s="40">
        <f aca="true" t="shared" si="1" ref="E29:J29">E30+E31</f>
        <v>15278783</v>
      </c>
      <c r="F29" s="40">
        <f t="shared" si="1"/>
        <v>152648580</v>
      </c>
      <c r="G29" s="42">
        <f t="shared" si="1"/>
        <v>11768783</v>
      </c>
      <c r="H29" s="42">
        <f t="shared" si="1"/>
        <v>65194321</v>
      </c>
      <c r="I29" s="42">
        <f t="shared" si="1"/>
        <v>3510000</v>
      </c>
      <c r="J29" s="43">
        <f t="shared" si="1"/>
        <v>87454259</v>
      </c>
    </row>
    <row r="30" spans="1:10" s="39" customFormat="1" ht="14.25" customHeight="1">
      <c r="A30" s="32">
        <v>8</v>
      </c>
      <c r="B30" s="34">
        <v>1</v>
      </c>
      <c r="C30" s="34" t="s">
        <v>95</v>
      </c>
      <c r="D30" s="36" t="s">
        <v>119</v>
      </c>
      <c r="E30" s="40">
        <f>G30+I30</f>
        <v>15278783</v>
      </c>
      <c r="F30" s="40">
        <f>H30+J30</f>
        <v>152648580</v>
      </c>
      <c r="G30" s="42">
        <v>11768783</v>
      </c>
      <c r="H30" s="42">
        <v>65194321</v>
      </c>
      <c r="I30" s="42">
        <v>3510000</v>
      </c>
      <c r="J30" s="43">
        <v>87454259</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36" t="s">
        <v>75</v>
      </c>
      <c r="B33" s="136"/>
      <c r="C33" s="136"/>
      <c r="D33" s="52"/>
      <c r="E33" s="39"/>
      <c r="F33" s="39"/>
      <c r="I33" s="121" t="s">
        <v>76</v>
      </c>
      <c r="J33" s="137"/>
    </row>
    <row r="34" spans="1:10" ht="16.5">
      <c r="A34" s="138" t="s">
        <v>77</v>
      </c>
      <c r="B34" s="138"/>
      <c r="C34" s="138"/>
      <c r="D34" s="139" t="s">
        <v>78</v>
      </c>
      <c r="E34" s="139"/>
      <c r="F34" s="139"/>
      <c r="G34" s="139"/>
      <c r="H34" s="139"/>
      <c r="I34" s="125" t="s">
        <v>226</v>
      </c>
      <c r="J34" s="140"/>
    </row>
    <row r="35" spans="1:10" ht="19.5">
      <c r="A35" s="52"/>
      <c r="B35" s="52"/>
      <c r="C35" s="52"/>
      <c r="D35" s="52"/>
      <c r="E35" s="127" t="s">
        <v>80</v>
      </c>
      <c r="F35" s="141"/>
      <c r="G35" s="141"/>
      <c r="H35" s="141"/>
      <c r="I35" s="142" t="s">
        <v>122</v>
      </c>
      <c r="J35" s="142"/>
    </row>
    <row r="36" spans="1:10" ht="17.25" thickBot="1">
      <c r="A36" s="52"/>
      <c r="B36" s="52"/>
      <c r="C36" s="52"/>
      <c r="D36" s="52"/>
      <c r="E36" s="130" t="str">
        <f>E4</f>
        <v>中華民國108年12月     (108年度 )</v>
      </c>
      <c r="F36" s="130"/>
      <c r="G36" s="130"/>
      <c r="H36" s="130"/>
      <c r="I36" s="143" t="s">
        <v>83</v>
      </c>
      <c r="J36" s="143"/>
    </row>
    <row r="37" spans="1:10" ht="14.25" customHeight="1">
      <c r="A37" s="132" t="s">
        <v>84</v>
      </c>
      <c r="B37" s="133"/>
      <c r="C37" s="133"/>
      <c r="D37" s="133"/>
      <c r="E37" s="134" t="s">
        <v>85</v>
      </c>
      <c r="F37" s="134"/>
      <c r="G37" s="133" t="s">
        <v>86</v>
      </c>
      <c r="H37" s="133"/>
      <c r="I37" s="133" t="s">
        <v>87</v>
      </c>
      <c r="J37" s="144"/>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151970</v>
      </c>
      <c r="F39" s="40">
        <f>H39+J39</f>
        <v>699380</v>
      </c>
      <c r="G39" s="42">
        <v>151970</v>
      </c>
      <c r="H39" s="42">
        <v>699380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2299941</v>
      </c>
      <c r="F41" s="40">
        <f>H41+J41</f>
        <v>11845749</v>
      </c>
      <c r="G41" s="42">
        <v>2299941</v>
      </c>
      <c r="H41" s="42">
        <v>11798853</v>
      </c>
      <c r="I41" s="42">
        <v>0</v>
      </c>
      <c r="J41" s="43">
        <v>46896</v>
      </c>
      <c r="K41" s="54"/>
    </row>
    <row r="42" spans="1:11" ht="14.25" customHeight="1">
      <c r="A42" s="32" t="s">
        <v>95</v>
      </c>
      <c r="B42" s="33" t="s">
        <v>95</v>
      </c>
      <c r="C42" s="33" t="s">
        <v>95</v>
      </c>
      <c r="D42" s="44" t="s">
        <v>126</v>
      </c>
      <c r="E42" s="40">
        <v>0</v>
      </c>
      <c r="F42" s="40">
        <v>0</v>
      </c>
      <c r="G42" s="55">
        <v>0</v>
      </c>
      <c r="H42" s="55">
        <v>0</v>
      </c>
      <c r="I42" s="55">
        <v>0</v>
      </c>
      <c r="J42" s="56">
        <v>0</v>
      </c>
      <c r="K42" s="99"/>
    </row>
    <row r="43" spans="1:11" ht="14.25" customHeight="1">
      <c r="A43" s="32">
        <v>6</v>
      </c>
      <c r="B43" s="33" t="s">
        <v>95</v>
      </c>
      <c r="C43" s="33" t="s">
        <v>95</v>
      </c>
      <c r="D43" s="44" t="s">
        <v>127</v>
      </c>
      <c r="E43" s="40">
        <v>0</v>
      </c>
      <c r="F43" s="40">
        <v>0</v>
      </c>
      <c r="G43" s="55">
        <v>0</v>
      </c>
      <c r="H43" s="55">
        <v>0</v>
      </c>
      <c r="I43" s="55">
        <v>0</v>
      </c>
      <c r="J43" s="56">
        <v>0</v>
      </c>
      <c r="K43" s="99"/>
    </row>
    <row r="44" spans="1:11" ht="14.25" customHeight="1">
      <c r="A44" s="32">
        <v>6</v>
      </c>
      <c r="B44" s="33">
        <v>2</v>
      </c>
      <c r="C44" s="33" t="s">
        <v>95</v>
      </c>
      <c r="D44" s="44" t="s">
        <v>128</v>
      </c>
      <c r="E44" s="40">
        <v>0</v>
      </c>
      <c r="F44" s="40">
        <v>0</v>
      </c>
      <c r="G44" s="55">
        <v>0</v>
      </c>
      <c r="H44" s="55">
        <v>0</v>
      </c>
      <c r="I44" s="55">
        <v>0</v>
      </c>
      <c r="J44" s="56">
        <v>0</v>
      </c>
      <c r="K44" s="99"/>
    </row>
    <row r="45" spans="1:11" ht="14.25" customHeight="1">
      <c r="A45" s="32">
        <v>6</v>
      </c>
      <c r="B45" s="33">
        <v>3</v>
      </c>
      <c r="C45" s="33" t="s">
        <v>95</v>
      </c>
      <c r="D45" s="44" t="s">
        <v>129</v>
      </c>
      <c r="E45" s="40">
        <v>0</v>
      </c>
      <c r="F45" s="40">
        <v>0</v>
      </c>
      <c r="G45" s="55">
        <v>0</v>
      </c>
      <c r="H45" s="55">
        <v>0</v>
      </c>
      <c r="I45" s="55">
        <v>0</v>
      </c>
      <c r="J45" s="56">
        <v>0</v>
      </c>
      <c r="K45" s="99"/>
    </row>
    <row r="46" spans="1:11" ht="14.25" customHeight="1">
      <c r="A46" s="32">
        <v>6</v>
      </c>
      <c r="B46" s="33">
        <v>4</v>
      </c>
      <c r="C46" s="33" t="s">
        <v>95</v>
      </c>
      <c r="D46" s="44" t="s">
        <v>130</v>
      </c>
      <c r="E46" s="40">
        <v>0</v>
      </c>
      <c r="F46" s="40">
        <v>0</v>
      </c>
      <c r="G46" s="55">
        <v>0</v>
      </c>
      <c r="H46" s="55">
        <v>0</v>
      </c>
      <c r="I46" s="55">
        <v>0</v>
      </c>
      <c r="J46" s="56">
        <v>0</v>
      </c>
      <c r="K46" s="99"/>
    </row>
    <row r="47" spans="1:11" ht="14.25" customHeight="1">
      <c r="A47" s="32" t="s">
        <v>95</v>
      </c>
      <c r="B47" s="33" t="s">
        <v>95</v>
      </c>
      <c r="C47" s="33" t="s">
        <v>95</v>
      </c>
      <c r="D47" s="58" t="s">
        <v>131</v>
      </c>
      <c r="E47" s="37">
        <f aca="true" t="shared" si="2" ref="E47:J47">E42+E7</f>
        <v>28574925</v>
      </c>
      <c r="F47" s="37">
        <f t="shared" si="2"/>
        <v>295340253</v>
      </c>
      <c r="G47" s="59">
        <f t="shared" si="2"/>
        <v>25064925</v>
      </c>
      <c r="H47" s="59">
        <f t="shared" si="2"/>
        <v>207858184</v>
      </c>
      <c r="I47" s="59">
        <f t="shared" si="2"/>
        <v>3510000</v>
      </c>
      <c r="J47" s="60">
        <f t="shared" si="2"/>
        <v>87482069</v>
      </c>
      <c r="K47" s="99"/>
    </row>
    <row r="48" spans="1:11" ht="14.25" customHeight="1">
      <c r="A48" s="32" t="s">
        <v>95</v>
      </c>
      <c r="B48" s="33" t="s">
        <v>95</v>
      </c>
      <c r="C48" s="33" t="s">
        <v>95</v>
      </c>
      <c r="D48" s="44" t="s">
        <v>132</v>
      </c>
      <c r="E48" s="40">
        <v>0</v>
      </c>
      <c r="F48" s="63">
        <v>266701536</v>
      </c>
      <c r="G48" s="55">
        <v>0</v>
      </c>
      <c r="H48" s="55">
        <v>0</v>
      </c>
      <c r="I48" s="55">
        <v>0</v>
      </c>
      <c r="J48" s="56">
        <v>0</v>
      </c>
      <c r="K48" s="99"/>
    </row>
    <row r="49" spans="1:11" ht="14.25" customHeight="1">
      <c r="A49" s="32">
        <v>30</v>
      </c>
      <c r="B49" s="33" t="s">
        <v>95</v>
      </c>
      <c r="C49" s="33" t="s">
        <v>95</v>
      </c>
      <c r="D49" s="44" t="s">
        <v>133</v>
      </c>
      <c r="E49" s="40">
        <v>0</v>
      </c>
      <c r="F49" s="40">
        <v>0</v>
      </c>
      <c r="G49" s="55">
        <v>0</v>
      </c>
      <c r="H49" s="55">
        <v>0</v>
      </c>
      <c r="I49" s="55">
        <v>0</v>
      </c>
      <c r="J49" s="56">
        <v>0</v>
      </c>
      <c r="K49" s="99"/>
    </row>
    <row r="50" spans="1:11" ht="14.25" customHeight="1">
      <c r="A50" s="32">
        <v>30</v>
      </c>
      <c r="B50" s="33">
        <v>1</v>
      </c>
      <c r="C50" s="33" t="s">
        <v>95</v>
      </c>
      <c r="D50" s="44" t="s">
        <v>134</v>
      </c>
      <c r="E50" s="40">
        <v>0</v>
      </c>
      <c r="F50" s="40">
        <v>0</v>
      </c>
      <c r="G50" s="55">
        <v>0</v>
      </c>
      <c r="H50" s="55">
        <v>0</v>
      </c>
      <c r="I50" s="55">
        <v>0</v>
      </c>
      <c r="J50" s="56">
        <v>0</v>
      </c>
      <c r="K50" s="99"/>
    </row>
    <row r="51" spans="1:11" ht="14.25" customHeight="1">
      <c r="A51" s="32">
        <v>31</v>
      </c>
      <c r="B51" s="33" t="s">
        <v>95</v>
      </c>
      <c r="C51" s="33" t="s">
        <v>95</v>
      </c>
      <c r="D51" s="44" t="s">
        <v>135</v>
      </c>
      <c r="E51" s="40">
        <v>0</v>
      </c>
      <c r="F51" s="40">
        <v>0</v>
      </c>
      <c r="G51" s="55">
        <v>0</v>
      </c>
      <c r="H51" s="55">
        <v>0</v>
      </c>
      <c r="I51" s="55">
        <v>0</v>
      </c>
      <c r="J51" s="56">
        <v>0</v>
      </c>
      <c r="K51" s="99"/>
    </row>
    <row r="52" spans="1:11" ht="14.25" customHeight="1">
      <c r="A52" s="32">
        <v>31</v>
      </c>
      <c r="B52" s="33">
        <v>1</v>
      </c>
      <c r="C52" s="33" t="s">
        <v>95</v>
      </c>
      <c r="D52" s="44" t="s">
        <v>136</v>
      </c>
      <c r="E52" s="40">
        <v>0</v>
      </c>
      <c r="F52" s="40">
        <v>0</v>
      </c>
      <c r="G52" s="55">
        <v>0</v>
      </c>
      <c r="H52" s="55">
        <v>0</v>
      </c>
      <c r="I52" s="55">
        <v>0</v>
      </c>
      <c r="J52" s="56">
        <v>0</v>
      </c>
      <c r="K52" s="99"/>
    </row>
    <row r="53" spans="1:11" ht="14.25" customHeight="1">
      <c r="A53" s="32">
        <v>31</v>
      </c>
      <c r="B53" s="33">
        <v>2</v>
      </c>
      <c r="C53" s="33" t="s">
        <v>95</v>
      </c>
      <c r="D53" s="44" t="s">
        <v>137</v>
      </c>
      <c r="E53" s="40">
        <v>0</v>
      </c>
      <c r="F53" s="40">
        <v>0</v>
      </c>
      <c r="G53" s="55">
        <v>0</v>
      </c>
      <c r="H53" s="55">
        <v>0</v>
      </c>
      <c r="I53" s="55">
        <v>0</v>
      </c>
      <c r="J53" s="56">
        <v>0</v>
      </c>
      <c r="K53" s="99"/>
    </row>
    <row r="54" spans="1:11" ht="14.25" customHeight="1">
      <c r="A54" s="32">
        <v>31</v>
      </c>
      <c r="B54" s="33">
        <v>3</v>
      </c>
      <c r="C54" s="33" t="s">
        <v>95</v>
      </c>
      <c r="D54" s="44" t="s">
        <v>138</v>
      </c>
      <c r="E54" s="40">
        <v>0</v>
      </c>
      <c r="F54" s="40">
        <v>0</v>
      </c>
      <c r="G54" s="55">
        <v>0</v>
      </c>
      <c r="H54" s="55">
        <v>0</v>
      </c>
      <c r="I54" s="55">
        <v>0</v>
      </c>
      <c r="J54" s="62">
        <v>0</v>
      </c>
      <c r="K54" s="99"/>
    </row>
    <row r="55" spans="1:11" ht="14.25" customHeight="1">
      <c r="A55" s="32">
        <v>31</v>
      </c>
      <c r="B55" s="33">
        <v>4</v>
      </c>
      <c r="C55" s="33" t="s">
        <v>95</v>
      </c>
      <c r="D55" s="44" t="s">
        <v>139</v>
      </c>
      <c r="E55" s="40">
        <v>0</v>
      </c>
      <c r="F55" s="40">
        <v>0</v>
      </c>
      <c r="G55" s="55">
        <v>0</v>
      </c>
      <c r="H55" s="55">
        <v>0</v>
      </c>
      <c r="I55" s="55">
        <v>0</v>
      </c>
      <c r="J55" s="56">
        <v>0</v>
      </c>
      <c r="K55" s="99"/>
    </row>
    <row r="56" spans="1:11" ht="14.25" customHeight="1">
      <c r="A56" s="32">
        <v>31</v>
      </c>
      <c r="B56" s="33">
        <v>5</v>
      </c>
      <c r="C56" s="33" t="s">
        <v>95</v>
      </c>
      <c r="D56" s="44" t="s">
        <v>140</v>
      </c>
      <c r="E56" s="40">
        <v>0</v>
      </c>
      <c r="F56" s="40">
        <v>0</v>
      </c>
      <c r="G56" s="55">
        <v>0</v>
      </c>
      <c r="H56" s="55">
        <v>0</v>
      </c>
      <c r="I56" s="55">
        <v>0</v>
      </c>
      <c r="J56" s="56">
        <v>0</v>
      </c>
      <c r="K56" s="99"/>
    </row>
    <row r="57" spans="1:11" ht="14.25" customHeight="1">
      <c r="A57" s="32">
        <v>31</v>
      </c>
      <c r="B57" s="33">
        <v>6</v>
      </c>
      <c r="C57" s="33" t="s">
        <v>95</v>
      </c>
      <c r="D57" s="44" t="s">
        <v>141</v>
      </c>
      <c r="E57" s="40">
        <v>0</v>
      </c>
      <c r="F57" s="40">
        <v>0</v>
      </c>
      <c r="G57" s="55">
        <v>0</v>
      </c>
      <c r="H57" s="55">
        <v>0</v>
      </c>
      <c r="I57" s="55">
        <v>0</v>
      </c>
      <c r="J57" s="56">
        <v>0</v>
      </c>
      <c r="K57" s="99"/>
    </row>
    <row r="58" spans="1:11" ht="14.25" customHeight="1">
      <c r="A58" s="32">
        <v>31</v>
      </c>
      <c r="B58" s="33">
        <v>7</v>
      </c>
      <c r="C58" s="33" t="s">
        <v>95</v>
      </c>
      <c r="D58" s="44" t="s">
        <v>142</v>
      </c>
      <c r="E58" s="40">
        <v>0</v>
      </c>
      <c r="F58" s="40">
        <v>0</v>
      </c>
      <c r="G58" s="55">
        <v>0</v>
      </c>
      <c r="H58" s="55">
        <v>0</v>
      </c>
      <c r="I58" s="55">
        <v>0</v>
      </c>
      <c r="J58" s="56">
        <v>0</v>
      </c>
      <c r="K58" s="99"/>
    </row>
    <row r="59" spans="1:11" ht="14.25" customHeight="1">
      <c r="A59" s="32"/>
      <c r="B59" s="33"/>
      <c r="C59" s="33"/>
      <c r="D59" s="44"/>
      <c r="E59" s="40"/>
      <c r="F59" s="40"/>
      <c r="G59" s="55"/>
      <c r="H59" s="55"/>
      <c r="I59" s="55"/>
      <c r="J59" s="56"/>
      <c r="K59" s="99"/>
    </row>
    <row r="60" spans="1:11" ht="14.25" customHeight="1">
      <c r="A60" s="32"/>
      <c r="B60" s="33"/>
      <c r="C60" s="33"/>
      <c r="D60" s="44"/>
      <c r="E60" s="40"/>
      <c r="F60" s="40"/>
      <c r="G60" s="55"/>
      <c r="H60" s="55"/>
      <c r="I60" s="55"/>
      <c r="J60" s="56"/>
      <c r="K60" s="99"/>
    </row>
    <row r="61" spans="1:11" ht="14.25" customHeight="1">
      <c r="A61" s="32"/>
      <c r="B61" s="33"/>
      <c r="C61" s="33"/>
      <c r="D61" s="44"/>
      <c r="E61" s="40"/>
      <c r="F61" s="40"/>
      <c r="G61" s="55"/>
      <c r="H61" s="55"/>
      <c r="I61" s="55"/>
      <c r="J61" s="56"/>
      <c r="K61" s="99"/>
    </row>
    <row r="62" spans="1:11" s="39" customFormat="1" ht="14.25" customHeight="1">
      <c r="A62" s="32" t="s">
        <v>95</v>
      </c>
      <c r="B62" s="34" t="s">
        <v>95</v>
      </c>
      <c r="C62" s="34" t="s">
        <v>95</v>
      </c>
      <c r="D62" s="36" t="s">
        <v>143</v>
      </c>
      <c r="E62" s="40">
        <f>E47+E48</f>
        <v>28574925</v>
      </c>
      <c r="F62" s="40">
        <f>F47+F48</f>
        <v>562041789</v>
      </c>
      <c r="G62" s="40"/>
      <c r="H62" s="40"/>
      <c r="I62" s="40"/>
      <c r="J62" s="45"/>
      <c r="K62" s="54"/>
    </row>
    <row r="63" spans="1:11" s="39" customFormat="1" ht="14.25" customHeight="1">
      <c r="A63" s="32" t="s">
        <v>95</v>
      </c>
      <c r="B63" s="34" t="s">
        <v>95</v>
      </c>
      <c r="C63" s="34" t="s">
        <v>95</v>
      </c>
      <c r="D63" s="36" t="s">
        <v>144</v>
      </c>
      <c r="E63" s="42">
        <v>286560540</v>
      </c>
      <c r="F63" s="40"/>
      <c r="G63" s="40"/>
      <c r="H63" s="40"/>
      <c r="I63" s="40"/>
      <c r="J63" s="45"/>
      <c r="K63" s="54"/>
    </row>
    <row r="64" spans="1:11" s="39" customFormat="1" ht="14.25" customHeight="1">
      <c r="A64" s="32" t="s">
        <v>95</v>
      </c>
      <c r="B64" s="34" t="s">
        <v>95</v>
      </c>
      <c r="C64" s="34" t="s">
        <v>95</v>
      </c>
      <c r="D64" s="36" t="s">
        <v>145</v>
      </c>
      <c r="E64" s="40">
        <f>E62+E63</f>
        <v>315135465</v>
      </c>
      <c r="F64" s="40">
        <f>F62</f>
        <v>562041789</v>
      </c>
      <c r="G64" s="40"/>
      <c r="H64" s="40"/>
      <c r="I64" s="40"/>
      <c r="J64" s="45"/>
      <c r="K64" s="54"/>
    </row>
    <row r="65" spans="1:11" s="39" customFormat="1" ht="14.25" customHeight="1">
      <c r="A65" s="32" t="s">
        <v>95</v>
      </c>
      <c r="B65" s="34" t="s">
        <v>95</v>
      </c>
      <c r="C65" s="34" t="s">
        <v>95</v>
      </c>
      <c r="D65" s="36" t="s">
        <v>146</v>
      </c>
      <c r="E65" s="63">
        <v>224276000</v>
      </c>
      <c r="F65" s="40">
        <v>0</v>
      </c>
      <c r="G65" s="40"/>
      <c r="H65" s="40"/>
      <c r="I65" s="40"/>
      <c r="J65" s="45"/>
      <c r="K65" s="54"/>
    </row>
    <row r="66" spans="1:11" s="39" customFormat="1" ht="14.25" customHeight="1">
      <c r="A66" s="32" t="s">
        <v>95</v>
      </c>
      <c r="B66" s="34" t="s">
        <v>95</v>
      </c>
      <c r="C66" s="34" t="s">
        <v>95</v>
      </c>
      <c r="D66" s="36" t="s">
        <v>147</v>
      </c>
      <c r="E66" s="42">
        <v>33637250</v>
      </c>
      <c r="F66" s="40">
        <v>0</v>
      </c>
      <c r="G66" s="40"/>
      <c r="H66" s="40"/>
      <c r="I66" s="40"/>
      <c r="J66" s="45"/>
      <c r="K66" s="54"/>
    </row>
    <row r="67" spans="1:11" s="39" customFormat="1" ht="14.25" customHeight="1" thickBot="1">
      <c r="A67" s="64" t="s">
        <v>95</v>
      </c>
      <c r="B67" s="65" t="s">
        <v>95</v>
      </c>
      <c r="C67" s="65" t="s">
        <v>95</v>
      </c>
      <c r="D67" s="66" t="s">
        <v>148</v>
      </c>
      <c r="E67" s="67">
        <v>144903000</v>
      </c>
      <c r="F67" s="68">
        <v>0</v>
      </c>
      <c r="G67" s="68"/>
      <c r="H67" s="68"/>
      <c r="I67" s="68"/>
      <c r="J67" s="69"/>
      <c r="K67" s="54"/>
    </row>
    <row r="68" spans="1:10" ht="16.5">
      <c r="A68" s="136" t="s">
        <v>75</v>
      </c>
      <c r="B68" s="136"/>
      <c r="C68" s="136"/>
      <c r="D68" s="52"/>
      <c r="E68" s="39"/>
      <c r="F68" s="39"/>
      <c r="I68" s="121" t="s">
        <v>76</v>
      </c>
      <c r="J68" s="137"/>
    </row>
    <row r="69" spans="1:10" ht="16.5">
      <c r="A69" s="138" t="s">
        <v>77</v>
      </c>
      <c r="B69" s="138"/>
      <c r="C69" s="138"/>
      <c r="D69" s="139" t="s">
        <v>78</v>
      </c>
      <c r="E69" s="139"/>
      <c r="F69" s="139"/>
      <c r="G69" s="139"/>
      <c r="H69" s="139"/>
      <c r="I69" s="125" t="s">
        <v>226</v>
      </c>
      <c r="J69" s="140"/>
    </row>
    <row r="70" spans="1:10" ht="19.5">
      <c r="A70" s="52"/>
      <c r="B70" s="52"/>
      <c r="C70" s="52"/>
      <c r="D70" s="52"/>
      <c r="E70" s="127" t="s">
        <v>80</v>
      </c>
      <c r="F70" s="141"/>
      <c r="G70" s="141"/>
      <c r="H70" s="141"/>
      <c r="I70" s="142" t="s">
        <v>149</v>
      </c>
      <c r="J70" s="142"/>
    </row>
    <row r="71" spans="1:10" ht="17.25" thickBot="1">
      <c r="A71" s="52"/>
      <c r="B71" s="52"/>
      <c r="C71" s="52"/>
      <c r="D71" s="52"/>
      <c r="E71" s="130" t="str">
        <f>E4</f>
        <v>中華民國108年12月     (108年度 )</v>
      </c>
      <c r="F71" s="130"/>
      <c r="G71" s="130"/>
      <c r="H71" s="130"/>
      <c r="I71" s="143" t="s">
        <v>83</v>
      </c>
      <c r="J71" s="143"/>
    </row>
    <row r="72" spans="1:10" ht="14.25" customHeight="1">
      <c r="A72" s="132" t="s">
        <v>84</v>
      </c>
      <c r="B72" s="133"/>
      <c r="C72" s="133"/>
      <c r="D72" s="133"/>
      <c r="E72" s="134" t="s">
        <v>85</v>
      </c>
      <c r="F72" s="134"/>
      <c r="G72" s="133" t="s">
        <v>150</v>
      </c>
      <c r="H72" s="133"/>
      <c r="I72" s="133" t="s">
        <v>151</v>
      </c>
      <c r="J72" s="144"/>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13395028</v>
      </c>
      <c r="F74" s="37">
        <f>H74+J74</f>
        <v>110910493</v>
      </c>
      <c r="G74" s="59">
        <f>G75+G80+G84+G89+G102+G105+G108+G111+G113</f>
        <v>13157903</v>
      </c>
      <c r="H74" s="59">
        <f>H75+H80+H84+H89+H102+H105+H108+H111+H113</f>
        <v>108858345</v>
      </c>
      <c r="I74" s="59">
        <f>I75+I80+I84+I89+I102+I105+I108+I111+I113</f>
        <v>237125</v>
      </c>
      <c r="J74" s="70">
        <f>J75+J80+J84+J89+J102+J105+J108+J111+J113</f>
        <v>2052148</v>
      </c>
    </row>
    <row r="75" spans="1:10" s="39" customFormat="1" ht="14.25" customHeight="1">
      <c r="A75" s="32">
        <v>1</v>
      </c>
      <c r="B75" s="33" t="s">
        <v>95</v>
      </c>
      <c r="C75" s="33" t="s">
        <v>95</v>
      </c>
      <c r="D75" s="36" t="s">
        <v>153</v>
      </c>
      <c r="E75" s="40">
        <f aca="true" t="shared" si="3" ref="E75:J75">E76+E77+E78+E79</f>
        <v>10413097</v>
      </c>
      <c r="F75" s="40">
        <f t="shared" si="3"/>
        <v>58695421</v>
      </c>
      <c r="G75" s="40">
        <f t="shared" si="3"/>
        <v>6097607</v>
      </c>
      <c r="H75" s="40">
        <f t="shared" si="3"/>
        <v>55830844</v>
      </c>
      <c r="I75" s="40">
        <f t="shared" si="3"/>
        <v>237125</v>
      </c>
      <c r="J75" s="71">
        <f t="shared" si="3"/>
        <v>682364</v>
      </c>
    </row>
    <row r="76" spans="1:10" s="39" customFormat="1" ht="14.25" customHeight="1">
      <c r="A76" s="32">
        <v>1</v>
      </c>
      <c r="B76" s="33">
        <v>1</v>
      </c>
      <c r="C76" s="33" t="s">
        <v>95</v>
      </c>
      <c r="D76" s="41" t="s">
        <v>154</v>
      </c>
      <c r="E76" s="40">
        <f>G76+I76</f>
        <v>979380</v>
      </c>
      <c r="F76" s="40">
        <f>H76+J76</f>
        <v>15459000</v>
      </c>
      <c r="G76" s="42">
        <v>979380</v>
      </c>
      <c r="H76" s="42">
        <v>15459000</v>
      </c>
      <c r="I76" s="42">
        <v>0</v>
      </c>
      <c r="J76" s="43">
        <v>0</v>
      </c>
    </row>
    <row r="77" spans="1:10" s="39" customFormat="1" ht="14.25" customHeight="1">
      <c r="A77" s="32">
        <v>1</v>
      </c>
      <c r="B77" s="33">
        <v>2</v>
      </c>
      <c r="C77" s="33" t="s">
        <v>95</v>
      </c>
      <c r="D77" s="41" t="s">
        <v>155</v>
      </c>
      <c r="E77" s="40">
        <f>G77+I77</f>
        <v>1843706</v>
      </c>
      <c r="F77" s="40">
        <f>H77+J77</f>
        <v>13254434</v>
      </c>
      <c r="G77" s="42">
        <v>1843706</v>
      </c>
      <c r="H77" s="42">
        <v>13254434</v>
      </c>
      <c r="I77" s="42">
        <v>0</v>
      </c>
      <c r="J77" s="43">
        <v>0</v>
      </c>
    </row>
    <row r="78" spans="1:10" s="39" customFormat="1" ht="14.25" customHeight="1">
      <c r="A78" s="32">
        <v>1</v>
      </c>
      <c r="B78" s="33">
        <v>3</v>
      </c>
      <c r="C78" s="33" t="s">
        <v>95</v>
      </c>
      <c r="D78" s="41" t="s">
        <v>156</v>
      </c>
      <c r="E78" s="40">
        <v>7364243</v>
      </c>
      <c r="F78" s="40">
        <v>27951834</v>
      </c>
      <c r="G78" s="42">
        <v>3073056</v>
      </c>
      <c r="H78" s="42">
        <v>24610872</v>
      </c>
      <c r="I78" s="42">
        <v>237125</v>
      </c>
      <c r="J78" s="43">
        <v>682364</v>
      </c>
    </row>
    <row r="79" spans="1:10" s="39" customFormat="1" ht="14.25" customHeight="1">
      <c r="A79" s="32">
        <v>1</v>
      </c>
      <c r="B79" s="33">
        <v>4</v>
      </c>
      <c r="C79" s="33" t="s">
        <v>95</v>
      </c>
      <c r="D79" s="41" t="s">
        <v>157</v>
      </c>
      <c r="E79" s="40">
        <v>225768</v>
      </c>
      <c r="F79" s="40">
        <v>2030153</v>
      </c>
      <c r="G79" s="42">
        <v>201465</v>
      </c>
      <c r="H79" s="42">
        <v>2506538</v>
      </c>
      <c r="I79" s="42">
        <v>0</v>
      </c>
      <c r="J79" s="43">
        <v>0</v>
      </c>
    </row>
    <row r="80" spans="1:10" s="39" customFormat="1" ht="14.25" customHeight="1">
      <c r="A80" s="32">
        <v>2</v>
      </c>
      <c r="B80" s="33" t="s">
        <v>95</v>
      </c>
      <c r="C80" s="33" t="s">
        <v>95</v>
      </c>
      <c r="D80" s="36" t="s">
        <v>158</v>
      </c>
      <c r="E80" s="40">
        <f aca="true" t="shared" si="4" ref="E80:J80">E81+E82+E83</f>
        <v>795482</v>
      </c>
      <c r="F80" s="40">
        <f t="shared" si="4"/>
        <v>5479739</v>
      </c>
      <c r="G80" s="40">
        <f t="shared" si="4"/>
        <v>795482</v>
      </c>
      <c r="H80" s="40">
        <f t="shared" si="4"/>
        <v>5182739</v>
      </c>
      <c r="I80" s="40">
        <f t="shared" si="4"/>
        <v>0</v>
      </c>
      <c r="J80" s="45">
        <f t="shared" si="4"/>
        <v>297000</v>
      </c>
    </row>
    <row r="81" spans="1:10" s="39" customFormat="1" ht="14.25" customHeight="1">
      <c r="A81" s="32">
        <v>2</v>
      </c>
      <c r="B81" s="33">
        <v>1</v>
      </c>
      <c r="C81" s="33" t="s">
        <v>95</v>
      </c>
      <c r="D81" s="41" t="s">
        <v>159</v>
      </c>
      <c r="E81" s="40">
        <f>G81+I81</f>
        <v>0</v>
      </c>
      <c r="F81" s="40">
        <f>H81+J81</f>
        <v>93220</v>
      </c>
      <c r="G81" s="42">
        <v>0</v>
      </c>
      <c r="H81" s="42">
        <v>93220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795482</v>
      </c>
      <c r="F83" s="40">
        <f>H83+J83</f>
        <v>5386519</v>
      </c>
      <c r="G83" s="42">
        <v>795482</v>
      </c>
      <c r="H83" s="42">
        <v>5089519</v>
      </c>
      <c r="I83" s="42">
        <v>0</v>
      </c>
      <c r="J83" s="43">
        <v>297000</v>
      </c>
    </row>
    <row r="84" spans="1:10" s="39" customFormat="1" ht="14.25" customHeight="1">
      <c r="A84" s="32">
        <v>3</v>
      </c>
      <c r="B84" s="33" t="s">
        <v>95</v>
      </c>
      <c r="C84" s="33" t="s">
        <v>95</v>
      </c>
      <c r="D84" s="36" t="s">
        <v>162</v>
      </c>
      <c r="E84" s="40">
        <f aca="true" t="shared" si="5" ref="E84:J84">E85+E86+E87+E88</f>
        <v>2818930</v>
      </c>
      <c r="F84" s="40">
        <f t="shared" si="5"/>
        <v>21476442</v>
      </c>
      <c r="G84" s="40">
        <f t="shared" si="5"/>
        <v>2818930</v>
      </c>
      <c r="H84" s="40">
        <f t="shared" si="5"/>
        <v>20403658</v>
      </c>
      <c r="I84" s="40">
        <f t="shared" si="5"/>
        <v>0</v>
      </c>
      <c r="J84" s="45">
        <f t="shared" si="5"/>
        <v>1072784</v>
      </c>
    </row>
    <row r="85" spans="1:10" s="39" customFormat="1" ht="14.25" customHeight="1">
      <c r="A85" s="32">
        <v>3</v>
      </c>
      <c r="B85" s="33">
        <v>1</v>
      </c>
      <c r="C85" s="33" t="s">
        <v>95</v>
      </c>
      <c r="D85" s="41" t="s">
        <v>163</v>
      </c>
      <c r="E85" s="40">
        <f>G85+I85</f>
        <v>2150520</v>
      </c>
      <c r="F85" s="40">
        <f>H85+J85</f>
        <v>14896885</v>
      </c>
      <c r="G85" s="42">
        <v>2150520</v>
      </c>
      <c r="H85" s="42">
        <v>13824101</v>
      </c>
      <c r="I85" s="42">
        <v>0</v>
      </c>
      <c r="J85" s="43">
        <v>1072784</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287690</v>
      </c>
      <c r="F87" s="40">
        <f>H87</f>
        <v>2045045</v>
      </c>
      <c r="G87" s="42">
        <v>287690</v>
      </c>
      <c r="H87" s="42">
        <v>2045045</v>
      </c>
      <c r="I87" s="42">
        <v>0</v>
      </c>
      <c r="J87" s="43">
        <v>0</v>
      </c>
    </row>
    <row r="88" spans="1:10" s="39" customFormat="1" ht="14.25" customHeight="1">
      <c r="A88" s="32">
        <v>3</v>
      </c>
      <c r="B88" s="33">
        <v>4</v>
      </c>
      <c r="C88" s="33" t="s">
        <v>95</v>
      </c>
      <c r="D88" s="41" t="s">
        <v>166</v>
      </c>
      <c r="E88" s="40">
        <f>G88+I88</f>
        <v>380720</v>
      </c>
      <c r="F88" s="40">
        <f>H88+J88</f>
        <v>4534512</v>
      </c>
      <c r="G88" s="42">
        <v>380720</v>
      </c>
      <c r="H88" s="42">
        <v>4534512</v>
      </c>
      <c r="I88" s="42">
        <v>0</v>
      </c>
      <c r="J88" s="43">
        <v>0</v>
      </c>
    </row>
    <row r="89" spans="1:10" s="39" customFormat="1" ht="14.25" customHeight="1">
      <c r="A89" s="32">
        <v>4</v>
      </c>
      <c r="B89" s="33" t="s">
        <v>95</v>
      </c>
      <c r="C89" s="33" t="s">
        <v>95</v>
      </c>
      <c r="D89" s="36" t="s">
        <v>167</v>
      </c>
      <c r="E89" s="40">
        <f aca="true" t="shared" si="6" ref="E89:J89">E90+E91+E92+E93+E94</f>
        <v>246236</v>
      </c>
      <c r="F89" s="40">
        <f t="shared" si="6"/>
        <v>4594964</v>
      </c>
      <c r="G89" s="40">
        <f t="shared" si="6"/>
        <v>246236</v>
      </c>
      <c r="H89" s="40">
        <f t="shared" si="6"/>
        <v>4594964</v>
      </c>
      <c r="I89" s="40">
        <f t="shared" si="6"/>
        <v>0</v>
      </c>
      <c r="J89" s="71">
        <f t="shared" si="6"/>
        <v>0</v>
      </c>
    </row>
    <row r="90" spans="1:10" s="39" customFormat="1" ht="14.25" customHeight="1">
      <c r="A90" s="32">
        <v>4</v>
      </c>
      <c r="B90" s="33">
        <v>1</v>
      </c>
      <c r="C90" s="33" t="s">
        <v>95</v>
      </c>
      <c r="D90" s="41" t="s">
        <v>168</v>
      </c>
      <c r="E90" s="40">
        <f aca="true" t="shared" si="7" ref="E90:F92">G90+I90</f>
        <v>241684</v>
      </c>
      <c r="F90" s="40">
        <f t="shared" si="7"/>
        <v>3254744</v>
      </c>
      <c r="G90" s="42">
        <v>241684</v>
      </c>
      <c r="H90" s="42">
        <v>3254744</v>
      </c>
      <c r="I90" s="42">
        <v>0</v>
      </c>
      <c r="J90" s="43">
        <v>0</v>
      </c>
    </row>
    <row r="91" spans="1:10" s="39" customFormat="1" ht="14.25" customHeight="1">
      <c r="A91" s="32">
        <v>4</v>
      </c>
      <c r="B91" s="33">
        <v>2</v>
      </c>
      <c r="C91" s="33" t="s">
        <v>95</v>
      </c>
      <c r="D91" s="41" t="s">
        <v>169</v>
      </c>
      <c r="E91" s="40">
        <f t="shared" si="7"/>
        <v>4552</v>
      </c>
      <c r="F91" s="40">
        <f t="shared" si="7"/>
        <v>370110</v>
      </c>
      <c r="G91" s="42">
        <v>4552</v>
      </c>
      <c r="H91" s="42">
        <v>370110</v>
      </c>
      <c r="I91" s="42">
        <v>0</v>
      </c>
      <c r="J91" s="43">
        <v>0</v>
      </c>
    </row>
    <row r="92" spans="1:10" s="39" customFormat="1" ht="14.25" customHeight="1">
      <c r="A92" s="32">
        <v>4</v>
      </c>
      <c r="B92" s="33">
        <v>3</v>
      </c>
      <c r="C92" s="33" t="s">
        <v>95</v>
      </c>
      <c r="D92" s="41" t="s">
        <v>170</v>
      </c>
      <c r="E92" s="40">
        <f t="shared" si="7"/>
        <v>0</v>
      </c>
      <c r="F92" s="40">
        <f t="shared" si="7"/>
        <v>970110</v>
      </c>
      <c r="G92" s="42">
        <v>0</v>
      </c>
      <c r="H92" s="42">
        <v>970110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36" t="s">
        <v>75</v>
      </c>
      <c r="B96" s="136"/>
      <c r="C96" s="136"/>
      <c r="D96" s="52"/>
      <c r="E96" s="39"/>
      <c r="F96" s="39"/>
      <c r="I96" s="121" t="s">
        <v>76</v>
      </c>
      <c r="J96" s="137"/>
    </row>
    <row r="97" spans="1:10" ht="16.5">
      <c r="A97" s="138" t="s">
        <v>77</v>
      </c>
      <c r="B97" s="138"/>
      <c r="C97" s="138"/>
      <c r="D97" s="139" t="s">
        <v>78</v>
      </c>
      <c r="E97" s="139"/>
      <c r="F97" s="139"/>
      <c r="G97" s="139"/>
      <c r="H97" s="139"/>
      <c r="I97" s="125" t="s">
        <v>226</v>
      </c>
      <c r="J97" s="140"/>
    </row>
    <row r="98" spans="1:10" ht="19.5">
      <c r="A98" s="52"/>
      <c r="B98" s="52"/>
      <c r="C98" s="52"/>
      <c r="D98" s="52"/>
      <c r="E98" s="127" t="s">
        <v>80</v>
      </c>
      <c r="F98" s="141"/>
      <c r="G98" s="141"/>
      <c r="H98" s="141"/>
      <c r="I98" s="142" t="s">
        <v>173</v>
      </c>
      <c r="J98" s="142"/>
    </row>
    <row r="99" spans="1:10" ht="17.25" thickBot="1">
      <c r="A99" s="52"/>
      <c r="B99" s="52"/>
      <c r="C99" s="52"/>
      <c r="D99" s="52"/>
      <c r="E99" s="130" t="str">
        <f>E4</f>
        <v>中華民國108年12月     (108年度 )</v>
      </c>
      <c r="F99" s="130"/>
      <c r="G99" s="130"/>
      <c r="H99" s="130"/>
      <c r="I99" s="143" t="s">
        <v>83</v>
      </c>
      <c r="J99" s="143"/>
    </row>
    <row r="100" spans="1:10" ht="14.25" customHeight="1">
      <c r="A100" s="132" t="s">
        <v>84</v>
      </c>
      <c r="B100" s="133"/>
      <c r="C100" s="133"/>
      <c r="D100" s="133"/>
      <c r="E100" s="134" t="s">
        <v>85</v>
      </c>
      <c r="F100" s="134"/>
      <c r="G100" s="133" t="s">
        <v>150</v>
      </c>
      <c r="H100" s="133"/>
      <c r="I100" s="133" t="s">
        <v>151</v>
      </c>
      <c r="J100" s="144"/>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2806675</v>
      </c>
      <c r="H102" s="55">
        <f t="shared" si="8"/>
        <v>14989767</v>
      </c>
      <c r="I102" s="55">
        <f t="shared" si="8"/>
        <v>0</v>
      </c>
      <c r="J102" s="56">
        <f t="shared" si="8"/>
        <v>0</v>
      </c>
    </row>
    <row r="103" spans="1:10" s="39" customFormat="1" ht="14.25" customHeight="1">
      <c r="A103" s="32">
        <v>5</v>
      </c>
      <c r="B103" s="33">
        <v>1</v>
      </c>
      <c r="C103" s="33" t="s">
        <v>95</v>
      </c>
      <c r="D103" s="41" t="s">
        <v>175</v>
      </c>
      <c r="E103" s="40">
        <v>274980</v>
      </c>
      <c r="F103" s="40">
        <v>1547879</v>
      </c>
      <c r="G103" s="42">
        <v>169605</v>
      </c>
      <c r="H103" s="42">
        <v>877428</v>
      </c>
      <c r="I103" s="42">
        <v>0</v>
      </c>
      <c r="J103" s="43">
        <v>0</v>
      </c>
    </row>
    <row r="104" spans="1:10" s="39" customFormat="1" ht="14.25" customHeight="1">
      <c r="A104" s="32">
        <v>5</v>
      </c>
      <c r="B104" s="33">
        <v>2</v>
      </c>
      <c r="C104" s="33" t="s">
        <v>95</v>
      </c>
      <c r="D104" s="41" t="s">
        <v>176</v>
      </c>
      <c r="E104" s="40">
        <v>2989833</v>
      </c>
      <c r="F104" s="40">
        <v>13839253</v>
      </c>
      <c r="G104" s="42">
        <v>2637070</v>
      </c>
      <c r="H104" s="42">
        <v>14112339</v>
      </c>
      <c r="I104" s="42">
        <v>0</v>
      </c>
      <c r="J104" s="43">
        <v>0</v>
      </c>
    </row>
    <row r="105" spans="1:10" s="39" customFormat="1" ht="14.25" customHeight="1">
      <c r="A105" s="32">
        <v>10</v>
      </c>
      <c r="B105" s="33" t="s">
        <v>95</v>
      </c>
      <c r="C105" s="33" t="s">
        <v>95</v>
      </c>
      <c r="D105" s="36" t="s">
        <v>177</v>
      </c>
      <c r="E105" s="40">
        <f aca="true" t="shared" si="9" ref="E105:J105">E106+E107</f>
        <v>392973</v>
      </c>
      <c r="F105" s="40">
        <f t="shared" si="9"/>
        <v>7391778</v>
      </c>
      <c r="G105" s="40">
        <f t="shared" si="9"/>
        <v>392973</v>
      </c>
      <c r="H105" s="40">
        <f t="shared" si="9"/>
        <v>7391778</v>
      </c>
      <c r="I105" s="40">
        <f t="shared" si="9"/>
        <v>0</v>
      </c>
      <c r="J105" s="45">
        <f t="shared" si="9"/>
        <v>0</v>
      </c>
    </row>
    <row r="106" spans="1:10" s="39" customFormat="1" ht="14.25" customHeight="1">
      <c r="A106" s="32">
        <v>10</v>
      </c>
      <c r="B106" s="33">
        <v>1</v>
      </c>
      <c r="C106" s="33" t="s">
        <v>95</v>
      </c>
      <c r="D106" s="41" t="s">
        <v>178</v>
      </c>
      <c r="E106" s="40">
        <f>G106+I106</f>
        <v>392973</v>
      </c>
      <c r="F106" s="40">
        <f>H106+J106</f>
        <v>7391778</v>
      </c>
      <c r="G106" s="42">
        <v>392973</v>
      </c>
      <c r="H106" s="42">
        <v>7391778</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464595</v>
      </c>
      <c r="G113" s="67">
        <v>0</v>
      </c>
      <c r="H113" s="67">
        <v>464595</v>
      </c>
      <c r="I113" s="67">
        <v>0</v>
      </c>
      <c r="J113" s="80">
        <v>0</v>
      </c>
    </row>
    <row r="114" spans="1:6" ht="16.5">
      <c r="A114" s="52"/>
      <c r="B114" s="52"/>
      <c r="C114" s="52"/>
      <c r="D114" s="52"/>
      <c r="E114" s="39"/>
      <c r="F114" s="39"/>
    </row>
    <row r="115" spans="1:10" ht="16.5">
      <c r="A115" s="136" t="s">
        <v>75</v>
      </c>
      <c r="B115" s="136"/>
      <c r="C115" s="136"/>
      <c r="D115" s="52"/>
      <c r="E115" s="39"/>
      <c r="F115" s="39"/>
      <c r="I115" s="121" t="s">
        <v>76</v>
      </c>
      <c r="J115" s="137"/>
    </row>
    <row r="116" spans="1:10" ht="16.5">
      <c r="A116" s="138" t="s">
        <v>77</v>
      </c>
      <c r="B116" s="138"/>
      <c r="C116" s="138"/>
      <c r="D116" s="139" t="s">
        <v>78</v>
      </c>
      <c r="E116" s="139"/>
      <c r="F116" s="139"/>
      <c r="G116" s="139"/>
      <c r="H116" s="139"/>
      <c r="I116" s="125" t="s">
        <v>226</v>
      </c>
      <c r="J116" s="140"/>
    </row>
    <row r="117" spans="1:10" ht="19.5">
      <c r="A117" s="52"/>
      <c r="B117" s="52"/>
      <c r="C117" s="52"/>
      <c r="D117" s="52"/>
      <c r="E117" s="127" t="s">
        <v>80</v>
      </c>
      <c r="F117" s="145"/>
      <c r="G117" s="145"/>
      <c r="H117" s="145"/>
      <c r="I117" s="146" t="s">
        <v>186</v>
      </c>
      <c r="J117" s="146"/>
    </row>
    <row r="118" spans="1:10" ht="17.25" thickBot="1">
      <c r="A118" s="52"/>
      <c r="B118" s="52"/>
      <c r="C118" s="52"/>
      <c r="D118" s="52"/>
      <c r="E118" s="147" t="str">
        <f>E4</f>
        <v>中華民國108年12月     (108年度 )</v>
      </c>
      <c r="F118" s="147"/>
      <c r="G118" s="147"/>
      <c r="H118" s="147"/>
      <c r="I118" s="131" t="s">
        <v>83</v>
      </c>
      <c r="J118" s="131"/>
    </row>
    <row r="119" spans="1:10" ht="14.25" customHeight="1">
      <c r="A119" s="132" t="s">
        <v>84</v>
      </c>
      <c r="B119" s="133"/>
      <c r="C119" s="133"/>
      <c r="D119" s="133"/>
      <c r="E119" s="133" t="s">
        <v>85</v>
      </c>
      <c r="F119" s="133"/>
      <c r="G119" s="134" t="s">
        <v>150</v>
      </c>
      <c r="H119" s="134"/>
      <c r="I119" s="134" t="s">
        <v>151</v>
      </c>
      <c r="J119" s="135"/>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E122+E127+E131+E136+E142+E145</f>
        <v>40295702</v>
      </c>
      <c r="F121" s="37">
        <f t="shared" si="10"/>
        <v>148252864</v>
      </c>
      <c r="G121" s="37">
        <f t="shared" si="10"/>
        <v>5715695</v>
      </c>
      <c r="H121" s="37">
        <f t="shared" si="10"/>
        <v>14468298</v>
      </c>
      <c r="I121" s="37">
        <f t="shared" si="10"/>
        <v>34580007</v>
      </c>
      <c r="J121" s="37">
        <f t="shared" si="10"/>
        <v>133784566</v>
      </c>
    </row>
    <row r="122" spans="1:10" ht="14.25" customHeight="1">
      <c r="A122" s="32">
        <v>1</v>
      </c>
      <c r="B122" s="33" t="s">
        <v>95</v>
      </c>
      <c r="C122" s="33" t="s">
        <v>95</v>
      </c>
      <c r="D122" s="44" t="s">
        <v>153</v>
      </c>
      <c r="E122" s="40">
        <f aca="true" t="shared" si="11" ref="E122:J122">E123+E124+E125+E126</f>
        <v>27776443</v>
      </c>
      <c r="F122" s="40">
        <f t="shared" si="11"/>
        <v>42275956</v>
      </c>
      <c r="G122" s="40">
        <f t="shared" si="11"/>
        <v>332319</v>
      </c>
      <c r="H122" s="40">
        <f t="shared" si="11"/>
        <v>1839520</v>
      </c>
      <c r="I122" s="40">
        <f t="shared" si="11"/>
        <v>27444124</v>
      </c>
      <c r="J122" s="40">
        <f t="shared" si="11"/>
        <v>40436436</v>
      </c>
    </row>
    <row r="123" spans="1:10" s="39" customFormat="1" ht="14.25" customHeight="1">
      <c r="A123" s="32">
        <v>1</v>
      </c>
      <c r="B123" s="33">
        <v>1</v>
      </c>
      <c r="C123" s="33" t="s">
        <v>95</v>
      </c>
      <c r="D123" s="41" t="s">
        <v>188</v>
      </c>
      <c r="E123" s="40">
        <f aca="true" t="shared" si="12" ref="E123:F126">G123+I123</f>
        <v>0</v>
      </c>
      <c r="F123" s="40">
        <f t="shared" si="12"/>
        <v>320000</v>
      </c>
      <c r="G123" s="42">
        <v>0</v>
      </c>
      <c r="H123" s="42">
        <v>320000</v>
      </c>
      <c r="I123" s="42">
        <v>0</v>
      </c>
      <c r="J123" s="43">
        <v>0</v>
      </c>
    </row>
    <row r="124" spans="1:10" s="39" customFormat="1" ht="14.25" customHeight="1">
      <c r="A124" s="32">
        <v>1</v>
      </c>
      <c r="B124" s="33">
        <v>2</v>
      </c>
      <c r="C124" s="33" t="s">
        <v>95</v>
      </c>
      <c r="D124" s="41" t="s">
        <v>189</v>
      </c>
      <c r="E124" s="40">
        <f t="shared" si="12"/>
        <v>192769</v>
      </c>
      <c r="F124" s="40">
        <f t="shared" si="12"/>
        <v>710894</v>
      </c>
      <c r="G124" s="42">
        <v>192769</v>
      </c>
      <c r="H124" s="42">
        <v>710894</v>
      </c>
      <c r="I124" s="42">
        <v>0</v>
      </c>
      <c r="J124" s="43">
        <v>0</v>
      </c>
    </row>
    <row r="125" spans="1:10" s="39" customFormat="1" ht="14.25" customHeight="1">
      <c r="A125" s="32">
        <v>1</v>
      </c>
      <c r="B125" s="33">
        <v>3</v>
      </c>
      <c r="C125" s="33" t="s">
        <v>95</v>
      </c>
      <c r="D125" s="41" t="s">
        <v>190</v>
      </c>
      <c r="E125" s="40">
        <f t="shared" si="12"/>
        <v>27583674</v>
      </c>
      <c r="F125" s="40">
        <f t="shared" si="12"/>
        <v>41245062</v>
      </c>
      <c r="G125" s="42">
        <v>139550</v>
      </c>
      <c r="H125" s="42">
        <v>808626</v>
      </c>
      <c r="I125" s="42">
        <v>27444124</v>
      </c>
      <c r="J125" s="43">
        <v>40436436</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72450</v>
      </c>
      <c r="F127" s="40">
        <f t="shared" si="13"/>
        <v>345166</v>
      </c>
      <c r="G127" s="40">
        <f t="shared" si="13"/>
        <v>72450</v>
      </c>
      <c r="H127" s="40">
        <f t="shared" si="13"/>
        <v>345166</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72450</v>
      </c>
      <c r="F130" s="40">
        <f>H130+J130</f>
        <v>345166</v>
      </c>
      <c r="G130" s="42">
        <v>72450</v>
      </c>
      <c r="H130" s="42">
        <v>345166</v>
      </c>
      <c r="I130" s="42">
        <v>0</v>
      </c>
      <c r="J130" s="43">
        <v>0</v>
      </c>
    </row>
    <row r="131" spans="1:10" s="39" customFormat="1" ht="14.25" customHeight="1">
      <c r="A131" s="32">
        <v>3</v>
      </c>
      <c r="B131" s="33" t="s">
        <v>95</v>
      </c>
      <c r="C131" s="33" t="s">
        <v>95</v>
      </c>
      <c r="D131" s="36" t="s">
        <v>162</v>
      </c>
      <c r="E131" s="40">
        <f aca="true" t="shared" si="14" ref="E131:J131">E132+E133+E134+E135</f>
        <v>8886809</v>
      </c>
      <c r="F131" s="40">
        <f t="shared" si="14"/>
        <v>100555327</v>
      </c>
      <c r="G131" s="40">
        <f t="shared" si="14"/>
        <v>1750926</v>
      </c>
      <c r="H131" s="40">
        <f t="shared" si="14"/>
        <v>7305792</v>
      </c>
      <c r="I131" s="40">
        <f t="shared" si="14"/>
        <v>7135883</v>
      </c>
      <c r="J131" s="40">
        <f t="shared" si="14"/>
        <v>93249535</v>
      </c>
    </row>
    <row r="132" spans="1:10" s="39" customFormat="1" ht="14.25" customHeight="1">
      <c r="A132" s="32">
        <v>3</v>
      </c>
      <c r="B132" s="33">
        <v>1</v>
      </c>
      <c r="C132" s="33" t="s">
        <v>95</v>
      </c>
      <c r="D132" s="41" t="s">
        <v>195</v>
      </c>
      <c r="E132" s="40">
        <f>G132+I132</f>
        <v>86109</v>
      </c>
      <c r="F132" s="40">
        <f>H132+J132</f>
        <v>6151500</v>
      </c>
      <c r="G132" s="42">
        <v>56000</v>
      </c>
      <c r="H132" s="42">
        <v>461371</v>
      </c>
      <c r="I132" s="42">
        <v>30109</v>
      </c>
      <c r="J132" s="43">
        <v>5690129</v>
      </c>
    </row>
    <row r="133" spans="1:10" ht="14.25" customHeight="1">
      <c r="A133" s="32">
        <v>3</v>
      </c>
      <c r="B133" s="33">
        <v>2</v>
      </c>
      <c r="C133" s="33" t="s">
        <v>227</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8800700</v>
      </c>
      <c r="F135" s="40">
        <f>H135+J135</f>
        <v>94403827</v>
      </c>
      <c r="G135" s="42">
        <v>1694926</v>
      </c>
      <c r="H135" s="42">
        <v>6844421</v>
      </c>
      <c r="I135" s="42">
        <v>7105774</v>
      </c>
      <c r="J135" s="43">
        <v>87559406</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3560000</v>
      </c>
      <c r="F142" s="40">
        <f t="shared" si="17"/>
        <v>3658595</v>
      </c>
      <c r="G142" s="81">
        <f t="shared" si="17"/>
        <v>3560000</v>
      </c>
      <c r="H142" s="81">
        <f t="shared" si="17"/>
        <v>3560000</v>
      </c>
      <c r="I142" s="81">
        <f t="shared" si="17"/>
        <v>0</v>
      </c>
      <c r="J142" s="81">
        <f t="shared" si="17"/>
        <v>98595</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228</v>
      </c>
      <c r="E144" s="40">
        <f t="shared" si="16"/>
        <v>3560000</v>
      </c>
      <c r="F144" s="40">
        <f>H144+J144</f>
        <v>3658595</v>
      </c>
      <c r="G144" s="42">
        <v>3560000</v>
      </c>
      <c r="H144" s="42">
        <v>3560000</v>
      </c>
      <c r="I144" s="42">
        <v>0</v>
      </c>
      <c r="J144" s="43">
        <v>98595</v>
      </c>
    </row>
    <row r="145" spans="1:10" s="39" customFormat="1" ht="14.25" customHeight="1">
      <c r="A145" s="32">
        <v>7</v>
      </c>
      <c r="B145" s="33" t="s">
        <v>95</v>
      </c>
      <c r="C145" s="33" t="s">
        <v>95</v>
      </c>
      <c r="D145" s="41" t="s">
        <v>229</v>
      </c>
      <c r="E145" s="81">
        <f>G145+I145</f>
        <v>0</v>
      </c>
      <c r="F145" s="81">
        <f>H145+J145</f>
        <v>1417820</v>
      </c>
      <c r="G145" s="42">
        <v>0</v>
      </c>
      <c r="H145" s="42">
        <v>1417820</v>
      </c>
      <c r="I145" s="42">
        <v>0</v>
      </c>
      <c r="J145" s="43">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36" t="s">
        <v>75</v>
      </c>
      <c r="B148" s="136"/>
      <c r="C148" s="136"/>
      <c r="D148" s="52"/>
      <c r="E148" s="39"/>
      <c r="F148" s="39"/>
      <c r="I148" s="121" t="s">
        <v>76</v>
      </c>
      <c r="J148" s="137"/>
    </row>
    <row r="149" spans="1:10" ht="16.5">
      <c r="A149" s="138" t="s">
        <v>77</v>
      </c>
      <c r="B149" s="138"/>
      <c r="C149" s="138"/>
      <c r="D149" s="139" t="s">
        <v>78</v>
      </c>
      <c r="E149" s="139"/>
      <c r="F149" s="139"/>
      <c r="G149" s="139"/>
      <c r="H149" s="139"/>
      <c r="I149" s="125" t="s">
        <v>226</v>
      </c>
      <c r="J149" s="140"/>
    </row>
    <row r="150" spans="1:10" ht="19.5">
      <c r="A150" s="52"/>
      <c r="B150" s="52"/>
      <c r="C150" s="52"/>
      <c r="D150" s="52"/>
      <c r="E150" s="127" t="s">
        <v>80</v>
      </c>
      <c r="F150" s="141"/>
      <c r="G150" s="141"/>
      <c r="H150" s="141"/>
      <c r="I150" s="142" t="s">
        <v>202</v>
      </c>
      <c r="J150" s="142"/>
    </row>
    <row r="151" spans="1:10" ht="17.25" thickBot="1">
      <c r="A151" s="52"/>
      <c r="B151" s="52"/>
      <c r="C151" s="52"/>
      <c r="D151" s="52"/>
      <c r="E151" s="130" t="str">
        <f>E4</f>
        <v>中華民國108年12月     (108年度 )</v>
      </c>
      <c r="F151" s="130"/>
      <c r="G151" s="130"/>
      <c r="H151" s="130"/>
      <c r="I151" s="143" t="s">
        <v>83</v>
      </c>
      <c r="J151" s="143"/>
    </row>
    <row r="152" spans="1:10" ht="14.25" customHeight="1">
      <c r="A152" s="132" t="s">
        <v>84</v>
      </c>
      <c r="B152" s="133"/>
      <c r="C152" s="133"/>
      <c r="D152" s="133"/>
      <c r="E152" s="134" t="s">
        <v>85</v>
      </c>
      <c r="F152" s="134"/>
      <c r="G152" s="133" t="s">
        <v>150</v>
      </c>
      <c r="H152" s="133"/>
      <c r="I152" s="133" t="s">
        <v>151</v>
      </c>
      <c r="J152" s="144"/>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4" t="s">
        <v>185</v>
      </c>
      <c r="E154" s="81">
        <f>G154+I154</f>
        <v>0</v>
      </c>
      <c r="F154" s="81">
        <f>H154+J154</f>
        <v>0</v>
      </c>
      <c r="G154" s="85">
        <v>0</v>
      </c>
      <c r="H154" s="85">
        <v>0</v>
      </c>
      <c r="I154" s="85">
        <v>0</v>
      </c>
      <c r="J154" s="86">
        <v>0</v>
      </c>
    </row>
    <row r="155" spans="1:10" ht="14.25" customHeight="1">
      <c r="A155" s="32" t="s">
        <v>95</v>
      </c>
      <c r="B155" s="33" t="s">
        <v>95</v>
      </c>
      <c r="C155" s="33" t="s">
        <v>95</v>
      </c>
      <c r="D155" s="44" t="s">
        <v>203</v>
      </c>
      <c r="E155" s="37">
        <f aca="true" t="shared" si="18" ref="E155:J155">E121+E74</f>
        <v>53690730</v>
      </c>
      <c r="F155" s="37">
        <f t="shared" si="18"/>
        <v>259163357</v>
      </c>
      <c r="G155" s="59">
        <f t="shared" si="18"/>
        <v>18873598</v>
      </c>
      <c r="H155" s="59">
        <f t="shared" si="18"/>
        <v>123326643</v>
      </c>
      <c r="I155" s="59">
        <f t="shared" si="18"/>
        <v>34817132</v>
      </c>
      <c r="J155" s="60">
        <f t="shared" si="18"/>
        <v>135836714</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E159+E160+E161+E162+E163+E164</f>
        <v>-7987354</v>
      </c>
      <c r="F158" s="40">
        <f>F159+F160+F161+F162+F163+F164</f>
        <v>49421051</v>
      </c>
      <c r="G158" s="55">
        <v>0</v>
      </c>
      <c r="H158" s="55">
        <f>H159+H160+H161+H162+H163+H164</f>
        <v>49421051</v>
      </c>
      <c r="I158" s="55">
        <f>I159+I160+I161+I162+I163+I164</f>
        <v>0</v>
      </c>
      <c r="J158" s="56">
        <f>J159+J160+J161+J162+J163+J164</f>
        <v>0</v>
      </c>
    </row>
    <row r="159" spans="1:10" ht="14.25" customHeight="1">
      <c r="A159" s="32">
        <v>31</v>
      </c>
      <c r="B159" s="33">
        <v>1</v>
      </c>
      <c r="C159" s="33" t="s">
        <v>95</v>
      </c>
      <c r="D159" s="44" t="s">
        <v>230</v>
      </c>
      <c r="E159" s="40">
        <v>0</v>
      </c>
      <c r="F159" s="40">
        <v>0</v>
      </c>
      <c r="G159" s="55">
        <v>0</v>
      </c>
      <c r="H159" s="55">
        <v>0</v>
      </c>
      <c r="I159" s="55">
        <v>0</v>
      </c>
      <c r="J159" s="56">
        <v>0</v>
      </c>
    </row>
    <row r="160" spans="1:10" s="39" customFormat="1" ht="14.25" customHeight="1">
      <c r="A160" s="32">
        <v>31</v>
      </c>
      <c r="B160" s="33">
        <v>2</v>
      </c>
      <c r="C160" s="33" t="s">
        <v>95</v>
      </c>
      <c r="D160" s="41" t="s">
        <v>231</v>
      </c>
      <c r="E160" s="40">
        <f>G160+I160</f>
        <v>-7987354</v>
      </c>
      <c r="F160" s="40">
        <f>H160+J160</f>
        <v>49421051</v>
      </c>
      <c r="G160" s="42">
        <v>-7987354</v>
      </c>
      <c r="H160" s="42">
        <v>49421051</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88">
        <v>31</v>
      </c>
      <c r="B164" s="30">
        <v>5</v>
      </c>
      <c r="C164" s="30" t="s">
        <v>95</v>
      </c>
      <c r="D164" s="31" t="s">
        <v>212</v>
      </c>
      <c r="E164" s="81">
        <v>0</v>
      </c>
      <c r="F164" s="81">
        <v>0</v>
      </c>
      <c r="G164" s="85">
        <v>0</v>
      </c>
      <c r="H164" s="85">
        <v>0</v>
      </c>
      <c r="I164" s="85">
        <v>0</v>
      </c>
      <c r="J164" s="86">
        <v>0</v>
      </c>
    </row>
    <row r="165" spans="1:10" ht="14.25" customHeight="1">
      <c r="A165" s="88"/>
      <c r="B165" s="30"/>
      <c r="C165" s="30"/>
      <c r="D165" s="31"/>
      <c r="E165" s="81"/>
      <c r="F165" s="81"/>
      <c r="G165" s="85"/>
      <c r="H165" s="85"/>
      <c r="I165" s="85"/>
      <c r="J165" s="86"/>
    </row>
    <row r="166" spans="1:10" ht="14.25" customHeight="1">
      <c r="A166" s="88"/>
      <c r="B166" s="30"/>
      <c r="C166" s="30"/>
      <c r="D166" s="31"/>
      <c r="E166" s="81"/>
      <c r="F166" s="81"/>
      <c r="G166" s="85"/>
      <c r="H166" s="85"/>
      <c r="I166" s="85"/>
      <c r="J166" s="86"/>
    </row>
    <row r="167" spans="1:10" ht="14.25" customHeight="1">
      <c r="A167" s="88"/>
      <c r="B167" s="30"/>
      <c r="C167" s="30"/>
      <c r="D167" s="31"/>
      <c r="E167" s="81"/>
      <c r="F167" s="81"/>
      <c r="G167" s="85"/>
      <c r="H167" s="85"/>
      <c r="I167" s="85"/>
      <c r="J167" s="86"/>
    </row>
    <row r="168" spans="1:10" ht="14.25" customHeight="1">
      <c r="A168" s="88"/>
      <c r="B168" s="30"/>
      <c r="C168" s="30"/>
      <c r="D168" s="31"/>
      <c r="E168" s="81"/>
      <c r="F168" s="81"/>
      <c r="G168" s="85"/>
      <c r="H168" s="85"/>
      <c r="I168" s="85"/>
      <c r="J168" s="101"/>
    </row>
    <row r="169" spans="1:10" ht="14.25" customHeight="1">
      <c r="A169" s="88"/>
      <c r="B169" s="30"/>
      <c r="C169" s="30"/>
      <c r="D169" s="31"/>
      <c r="E169" s="81"/>
      <c r="F169" s="81"/>
      <c r="G169" s="85"/>
      <c r="H169" s="85"/>
      <c r="I169" s="85"/>
      <c r="J169" s="86"/>
    </row>
    <row r="170" spans="1:10" ht="14.25" customHeight="1">
      <c r="A170" s="88" t="s">
        <v>95</v>
      </c>
      <c r="B170" s="30" t="s">
        <v>95</v>
      </c>
      <c r="C170" s="30" t="s">
        <v>95</v>
      </c>
      <c r="D170" s="31" t="s">
        <v>213</v>
      </c>
      <c r="E170" s="40">
        <f>E155+E158</f>
        <v>45703376</v>
      </c>
      <c r="F170" s="40">
        <f>F155+F158</f>
        <v>308584408</v>
      </c>
      <c r="G170" s="85"/>
      <c r="H170" s="85"/>
      <c r="I170" s="85"/>
      <c r="J170" s="86"/>
    </row>
    <row r="171" spans="1:10" ht="14.25" customHeight="1">
      <c r="A171" s="88" t="s">
        <v>95</v>
      </c>
      <c r="B171" s="30" t="s">
        <v>95</v>
      </c>
      <c r="C171" s="30" t="s">
        <v>95</v>
      </c>
      <c r="D171" s="31" t="s">
        <v>214</v>
      </c>
      <c r="E171" s="40">
        <f>F48+F47-F170</f>
        <v>253457381</v>
      </c>
      <c r="F171" s="40">
        <f>E171</f>
        <v>253457381</v>
      </c>
      <c r="G171" s="85"/>
      <c r="H171" s="85"/>
      <c r="I171" s="85"/>
      <c r="J171" s="86"/>
    </row>
    <row r="172" spans="1:10" ht="14.25" customHeight="1">
      <c r="A172" s="88" t="s">
        <v>95</v>
      </c>
      <c r="B172" s="30" t="s">
        <v>95</v>
      </c>
      <c r="C172" s="30" t="s">
        <v>95</v>
      </c>
      <c r="D172" s="31" t="s">
        <v>215</v>
      </c>
      <c r="E172" s="40">
        <f>E170+E171</f>
        <v>299160757</v>
      </c>
      <c r="F172" s="40">
        <f>F171+F170</f>
        <v>562041789</v>
      </c>
      <c r="G172" s="85"/>
      <c r="H172" s="85"/>
      <c r="I172" s="85"/>
      <c r="J172" s="86"/>
    </row>
    <row r="173" spans="1:10" ht="14.25" customHeight="1">
      <c r="A173" s="88" t="s">
        <v>95</v>
      </c>
      <c r="B173" s="30" t="s">
        <v>95</v>
      </c>
      <c r="C173" s="30" t="s">
        <v>95</v>
      </c>
      <c r="D173" s="31" t="s">
        <v>216</v>
      </c>
      <c r="E173" s="42">
        <v>969575</v>
      </c>
      <c r="F173" s="40">
        <v>0</v>
      </c>
      <c r="G173" s="85"/>
      <c r="H173" s="85"/>
      <c r="I173" s="85"/>
      <c r="J173" s="86"/>
    </row>
    <row r="174" spans="1:10" ht="14.25" customHeight="1">
      <c r="A174" s="88" t="s">
        <v>95</v>
      </c>
      <c r="B174" s="30" t="s">
        <v>95</v>
      </c>
      <c r="C174" s="30" t="s">
        <v>95</v>
      </c>
      <c r="D174" s="31" t="s">
        <v>217</v>
      </c>
      <c r="E174" s="40">
        <f>E171+E173</f>
        <v>254426956</v>
      </c>
      <c r="F174" s="40">
        <v>0</v>
      </c>
      <c r="G174" s="85"/>
      <c r="H174" s="85"/>
      <c r="I174" s="85"/>
      <c r="J174" s="86"/>
    </row>
    <row r="175" spans="1:10" ht="14.25" customHeight="1">
      <c r="A175" s="88" t="s">
        <v>95</v>
      </c>
      <c r="B175" s="30" t="s">
        <v>95</v>
      </c>
      <c r="C175" s="30" t="s">
        <v>95</v>
      </c>
      <c r="D175" s="31" t="s">
        <v>146</v>
      </c>
      <c r="E175" s="63">
        <v>277140000</v>
      </c>
      <c r="F175" s="81">
        <v>0</v>
      </c>
      <c r="G175" s="85"/>
      <c r="H175" s="85"/>
      <c r="I175" s="85"/>
      <c r="J175" s="86"/>
    </row>
    <row r="176" spans="1:10" ht="14.25" customHeight="1">
      <c r="A176" s="88" t="s">
        <v>95</v>
      </c>
      <c r="B176" s="30" t="s">
        <v>95</v>
      </c>
      <c r="C176" s="30" t="s">
        <v>95</v>
      </c>
      <c r="D176" s="31" t="s">
        <v>147</v>
      </c>
      <c r="E176" s="42">
        <v>5276000</v>
      </c>
      <c r="F176" s="81">
        <v>0</v>
      </c>
      <c r="G176" s="85"/>
      <c r="H176" s="85"/>
      <c r="I176" s="85"/>
      <c r="J176" s="86"/>
    </row>
    <row r="177" spans="1:10" ht="14.25" customHeight="1" thickBot="1">
      <c r="A177" s="93" t="s">
        <v>95</v>
      </c>
      <c r="B177" s="94" t="s">
        <v>95</v>
      </c>
      <c r="C177" s="94" t="s">
        <v>95</v>
      </c>
      <c r="D177" s="95" t="s">
        <v>148</v>
      </c>
      <c r="E177" s="67">
        <v>157856000</v>
      </c>
      <c r="F177" s="100">
        <v>0</v>
      </c>
      <c r="G177" s="83"/>
      <c r="H177" s="83"/>
      <c r="I177" s="83"/>
      <c r="J177" s="84"/>
    </row>
    <row r="178" ht="16.5">
      <c r="A178" s="52" t="s">
        <v>218</v>
      </c>
    </row>
    <row r="179" spans="1:9" ht="16.5">
      <c r="A179" s="52" t="s">
        <v>219</v>
      </c>
      <c r="I179" s="52" t="s">
        <v>232</v>
      </c>
    </row>
    <row r="180" ht="16.5">
      <c r="A180" s="98" t="s">
        <v>221</v>
      </c>
    </row>
    <row r="181" ht="16.5">
      <c r="A181" s="98" t="s">
        <v>222</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181"/>
  <sheetViews>
    <sheetView zoomScalePageLayoutView="0" workbookViewId="0" topLeftCell="A1">
      <selection activeCell="D10" sqref="D10"/>
    </sheetView>
  </sheetViews>
  <sheetFormatPr defaultColWidth="9.00390625" defaultRowHeight="16.5"/>
  <cols>
    <col min="1" max="3" width="3.625" style="0" customWidth="1"/>
    <col min="4" max="4" width="23.125" style="0" customWidth="1"/>
    <col min="5" max="10" width="13.375" style="52" customWidth="1"/>
  </cols>
  <sheetData>
    <row r="1" spans="1:10" ht="16.5">
      <c r="A1" s="120" t="s">
        <v>75</v>
      </c>
      <c r="B1" s="120"/>
      <c r="C1" s="120"/>
      <c r="I1" s="121" t="s">
        <v>76</v>
      </c>
      <c r="J1" s="137"/>
    </row>
    <row r="2" spans="1:10" ht="16.5">
      <c r="A2" s="123" t="s">
        <v>77</v>
      </c>
      <c r="B2" s="123"/>
      <c r="C2" s="123"/>
      <c r="D2" s="124" t="s">
        <v>78</v>
      </c>
      <c r="E2" s="124"/>
      <c r="F2" s="124"/>
      <c r="G2" s="124"/>
      <c r="H2" s="124"/>
      <c r="I2" s="125" t="s">
        <v>233</v>
      </c>
      <c r="J2" s="140"/>
    </row>
    <row r="3" spans="5:10" ht="19.5">
      <c r="E3" s="127" t="s">
        <v>80</v>
      </c>
      <c r="F3" s="128"/>
      <c r="G3" s="128"/>
      <c r="H3" s="128"/>
      <c r="I3" s="142" t="s">
        <v>81</v>
      </c>
      <c r="J3" s="142"/>
    </row>
    <row r="4" spans="5:10" ht="17.25" thickBot="1">
      <c r="E4" s="130" t="s">
        <v>234</v>
      </c>
      <c r="F4" s="130"/>
      <c r="G4" s="130"/>
      <c r="H4" s="130"/>
      <c r="I4" s="131" t="s">
        <v>83</v>
      </c>
      <c r="J4" s="131"/>
    </row>
    <row r="5" spans="1:10" ht="14.25" customHeight="1">
      <c r="A5" s="132" t="s">
        <v>84</v>
      </c>
      <c r="B5" s="133"/>
      <c r="C5" s="133"/>
      <c r="D5" s="133"/>
      <c r="E5" s="133" t="s">
        <v>85</v>
      </c>
      <c r="F5" s="133"/>
      <c r="G5" s="134" t="s">
        <v>86</v>
      </c>
      <c r="H5" s="134"/>
      <c r="I5" s="134" t="s">
        <v>87</v>
      </c>
      <c r="J5" s="135"/>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20089674</v>
      </c>
      <c r="F7" s="37">
        <f t="shared" si="0"/>
        <v>20089674</v>
      </c>
      <c r="G7" s="37">
        <f>G8+G18+G19+G20+G21+G22+G25+G29+G39+G40+G41</f>
        <v>20072754</v>
      </c>
      <c r="H7" s="37">
        <f>H8+H18+H19+H20+H21+H22+H25+H29+H39+H40+H41</f>
        <v>20072754</v>
      </c>
      <c r="I7" s="37">
        <f>I8+I18+I19+I20+I21+I22+I25+I29+I39+I40+I41</f>
        <v>16920</v>
      </c>
      <c r="J7" s="38">
        <f>J8+J18+J19+J20+J21+J22+J25+J29+J39+J40+J41</f>
        <v>16920</v>
      </c>
    </row>
    <row r="8" spans="1:10" s="39" customFormat="1" ht="14.25" customHeight="1">
      <c r="A8" s="32">
        <v>1</v>
      </c>
      <c r="B8" s="34" t="s">
        <v>95</v>
      </c>
      <c r="C8" s="34" t="s">
        <v>95</v>
      </c>
      <c r="D8" s="36" t="s">
        <v>97</v>
      </c>
      <c r="E8" s="40">
        <f t="shared" si="0"/>
        <v>9788364</v>
      </c>
      <c r="F8" s="40">
        <f t="shared" si="0"/>
        <v>9788364</v>
      </c>
      <c r="G8" s="40">
        <f>G9+G10+G11+G12+G13+G16</f>
        <v>9788364</v>
      </c>
      <c r="H8" s="40">
        <f>H9+H10+H11+H12+H13+H16</f>
        <v>9788364</v>
      </c>
      <c r="I8" s="40">
        <f>SUM(I9:I13)</f>
        <v>0</v>
      </c>
      <c r="J8" s="40">
        <f>SUM(J9:J13)</f>
        <v>0</v>
      </c>
    </row>
    <row r="9" spans="1:10" s="39" customFormat="1" ht="14.25" customHeight="1">
      <c r="A9" s="32">
        <v>1</v>
      </c>
      <c r="B9" s="34">
        <v>1</v>
      </c>
      <c r="C9" s="34" t="s">
        <v>95</v>
      </c>
      <c r="D9" s="41" t="s">
        <v>98</v>
      </c>
      <c r="E9" s="40">
        <f t="shared" si="0"/>
        <v>157</v>
      </c>
      <c r="F9" s="40">
        <f t="shared" si="0"/>
        <v>157</v>
      </c>
      <c r="G9" s="42">
        <v>157</v>
      </c>
      <c r="H9" s="42">
        <v>157</v>
      </c>
      <c r="I9" s="42">
        <v>0</v>
      </c>
      <c r="J9" s="43">
        <v>0</v>
      </c>
    </row>
    <row r="10" spans="1:10" s="39" customFormat="1" ht="14.25" customHeight="1">
      <c r="A10" s="32">
        <v>1</v>
      </c>
      <c r="B10" s="34">
        <v>2</v>
      </c>
      <c r="C10" s="34" t="s">
        <v>95</v>
      </c>
      <c r="D10" s="41" t="s">
        <v>99</v>
      </c>
      <c r="E10" s="40">
        <f t="shared" si="0"/>
        <v>0</v>
      </c>
      <c r="F10" s="40">
        <f t="shared" si="0"/>
        <v>0</v>
      </c>
      <c r="G10" s="42">
        <v>0</v>
      </c>
      <c r="H10" s="42">
        <v>0</v>
      </c>
      <c r="I10" s="42">
        <v>0</v>
      </c>
      <c r="J10" s="43">
        <v>0</v>
      </c>
    </row>
    <row r="11" spans="1:10" s="39" customFormat="1" ht="14.25" customHeight="1">
      <c r="A11" s="32">
        <v>1</v>
      </c>
      <c r="B11" s="34">
        <v>4</v>
      </c>
      <c r="C11" s="34" t="s">
        <v>95</v>
      </c>
      <c r="D11" s="41" t="s">
        <v>100</v>
      </c>
      <c r="E11" s="40">
        <f t="shared" si="0"/>
        <v>0</v>
      </c>
      <c r="F11" s="40">
        <f t="shared" si="0"/>
        <v>0</v>
      </c>
      <c r="G11" s="42">
        <v>0</v>
      </c>
      <c r="H11" s="42">
        <v>0</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-36</v>
      </c>
      <c r="F13" s="40">
        <f t="shared" si="0"/>
        <v>-36</v>
      </c>
      <c r="G13" s="40">
        <f>G14+G15</f>
        <v>-36</v>
      </c>
      <c r="H13" s="40">
        <f>H14+H15</f>
        <v>-36</v>
      </c>
      <c r="I13" s="40">
        <f>SUM(I14:I15)</f>
        <v>0</v>
      </c>
      <c r="J13" s="45">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-36</v>
      </c>
      <c r="F15" s="40">
        <f>H15+J15</f>
        <v>-36</v>
      </c>
      <c r="G15" s="42">
        <v>-36</v>
      </c>
      <c r="H15" s="42">
        <v>-36</v>
      </c>
      <c r="I15" s="42">
        <v>0</v>
      </c>
      <c r="J15" s="43">
        <v>0</v>
      </c>
    </row>
    <row r="16" spans="1:10" s="39" customFormat="1" ht="14.25" customHeight="1">
      <c r="A16" s="32">
        <v>1</v>
      </c>
      <c r="B16" s="33">
        <v>7</v>
      </c>
      <c r="C16" s="33" t="s">
        <v>95</v>
      </c>
      <c r="D16" s="46" t="s">
        <v>105</v>
      </c>
      <c r="E16" s="40">
        <f>G16</f>
        <v>9788243</v>
      </c>
      <c r="F16" s="40">
        <f>H16</f>
        <v>9788243</v>
      </c>
      <c r="G16" s="42">
        <v>9788243</v>
      </c>
      <c r="H16" s="42">
        <v>9788243</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19256</v>
      </c>
      <c r="F19" s="40">
        <f>H19</f>
        <v>19256</v>
      </c>
      <c r="G19" s="42">
        <v>19256</v>
      </c>
      <c r="H19" s="42">
        <v>19256</v>
      </c>
      <c r="I19" s="42">
        <v>0</v>
      </c>
      <c r="J19" s="43">
        <v>0</v>
      </c>
    </row>
    <row r="20" spans="1:10" s="39" customFormat="1" ht="14.25" customHeight="1">
      <c r="A20" s="32">
        <v>4</v>
      </c>
      <c r="B20" s="33" t="s">
        <v>95</v>
      </c>
      <c r="C20" s="33" t="s">
        <v>95</v>
      </c>
      <c r="D20" s="46" t="s">
        <v>109</v>
      </c>
      <c r="E20" s="40">
        <f>G20</f>
        <v>636895</v>
      </c>
      <c r="F20" s="40">
        <f>H20+J20</f>
        <v>636895</v>
      </c>
      <c r="G20" s="42">
        <v>636895</v>
      </c>
      <c r="H20" s="42">
        <v>636895</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726438</v>
      </c>
      <c r="F22" s="40">
        <f>H22+J22</f>
        <v>726438</v>
      </c>
      <c r="G22" s="40">
        <f>G23+G24</f>
        <v>726438</v>
      </c>
      <c r="H22" s="40">
        <f>H23+H24</f>
        <v>726438</v>
      </c>
      <c r="I22" s="40">
        <v>0</v>
      </c>
      <c r="J22" s="45">
        <v>0</v>
      </c>
    </row>
    <row r="23" spans="1:10" s="39" customFormat="1" ht="14.25" customHeight="1">
      <c r="A23" s="32">
        <v>6</v>
      </c>
      <c r="B23" s="34">
        <v>1</v>
      </c>
      <c r="C23" s="34" t="s">
        <v>95</v>
      </c>
      <c r="D23" s="46" t="s">
        <v>112</v>
      </c>
      <c r="E23" s="40">
        <f>G23</f>
        <v>703983</v>
      </c>
      <c r="F23" s="40">
        <f>H23+J23</f>
        <v>703983</v>
      </c>
      <c r="G23" s="42">
        <v>703983</v>
      </c>
      <c r="H23" s="42">
        <v>703983</v>
      </c>
      <c r="I23" s="42">
        <v>0</v>
      </c>
      <c r="J23" s="43">
        <v>0</v>
      </c>
    </row>
    <row r="24" spans="1:10" s="39" customFormat="1" ht="14.25" customHeight="1">
      <c r="A24" s="32">
        <v>6</v>
      </c>
      <c r="B24" s="34">
        <v>5</v>
      </c>
      <c r="C24" s="34" t="s">
        <v>95</v>
      </c>
      <c r="D24" s="46" t="s">
        <v>113</v>
      </c>
      <c r="E24" s="40">
        <f>G24</f>
        <v>22455</v>
      </c>
      <c r="F24" s="40">
        <f>H24+J24</f>
        <v>22455</v>
      </c>
      <c r="G24" s="42">
        <v>22455</v>
      </c>
      <c r="H24" s="42">
        <v>22455</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235</v>
      </c>
      <c r="E29" s="40">
        <f aca="true" t="shared" si="1" ref="E29:J29">E30+E31</f>
        <v>8818345</v>
      </c>
      <c r="F29" s="40">
        <f t="shared" si="1"/>
        <v>8818345</v>
      </c>
      <c r="G29" s="42">
        <f t="shared" si="1"/>
        <v>8818345</v>
      </c>
      <c r="H29" s="42">
        <f t="shared" si="1"/>
        <v>8818345</v>
      </c>
      <c r="I29" s="42">
        <f t="shared" si="1"/>
        <v>0</v>
      </c>
      <c r="J29" s="43">
        <f t="shared" si="1"/>
        <v>0</v>
      </c>
    </row>
    <row r="30" spans="1:10" s="39" customFormat="1" ht="14.25" customHeight="1">
      <c r="A30" s="32">
        <v>8</v>
      </c>
      <c r="B30" s="34">
        <v>1</v>
      </c>
      <c r="C30" s="34" t="s">
        <v>95</v>
      </c>
      <c r="D30" s="36" t="s">
        <v>119</v>
      </c>
      <c r="E30" s="40">
        <f>G30+I30</f>
        <v>8818345</v>
      </c>
      <c r="F30" s="40">
        <f>H30+J30</f>
        <v>8818345</v>
      </c>
      <c r="G30" s="42">
        <v>8818345</v>
      </c>
      <c r="H30" s="42">
        <v>8818345</v>
      </c>
      <c r="I30" s="42">
        <v>0</v>
      </c>
      <c r="J30" s="43">
        <v>0</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36" t="s">
        <v>75</v>
      </c>
      <c r="B33" s="136"/>
      <c r="C33" s="136"/>
      <c r="D33" s="52"/>
      <c r="E33" s="39"/>
      <c r="F33" s="39"/>
      <c r="I33" s="121" t="s">
        <v>76</v>
      </c>
      <c r="J33" s="137"/>
    </row>
    <row r="34" spans="1:10" ht="16.5">
      <c r="A34" s="138" t="s">
        <v>77</v>
      </c>
      <c r="B34" s="138"/>
      <c r="C34" s="138"/>
      <c r="D34" s="139" t="s">
        <v>78</v>
      </c>
      <c r="E34" s="139"/>
      <c r="F34" s="139"/>
      <c r="G34" s="139"/>
      <c r="H34" s="139"/>
      <c r="I34" s="125" t="s">
        <v>236</v>
      </c>
      <c r="J34" s="140"/>
    </row>
    <row r="35" spans="1:10" ht="19.5">
      <c r="A35" s="52"/>
      <c r="B35" s="52"/>
      <c r="C35" s="52"/>
      <c r="D35" s="52"/>
      <c r="E35" s="127" t="s">
        <v>80</v>
      </c>
      <c r="F35" s="141"/>
      <c r="G35" s="141"/>
      <c r="H35" s="141"/>
      <c r="I35" s="142" t="s">
        <v>122</v>
      </c>
      <c r="J35" s="142"/>
    </row>
    <row r="36" spans="1:10" ht="17.25" thickBot="1">
      <c r="A36" s="52"/>
      <c r="B36" s="52"/>
      <c r="C36" s="52"/>
      <c r="D36" s="52"/>
      <c r="E36" s="130" t="str">
        <f>E4</f>
        <v>中華民國109年1月     (109年度 )</v>
      </c>
      <c r="F36" s="130"/>
      <c r="G36" s="130"/>
      <c r="H36" s="130"/>
      <c r="I36" s="143" t="s">
        <v>83</v>
      </c>
      <c r="J36" s="143"/>
    </row>
    <row r="37" spans="1:10" ht="14.25" customHeight="1">
      <c r="A37" s="132" t="s">
        <v>84</v>
      </c>
      <c r="B37" s="133"/>
      <c r="C37" s="133"/>
      <c r="D37" s="133"/>
      <c r="E37" s="134" t="s">
        <v>85</v>
      </c>
      <c r="F37" s="134"/>
      <c r="G37" s="133" t="s">
        <v>86</v>
      </c>
      <c r="H37" s="133"/>
      <c r="I37" s="133" t="s">
        <v>87</v>
      </c>
      <c r="J37" s="144"/>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0</v>
      </c>
      <c r="F39" s="40">
        <f>H39+J39</f>
        <v>0</v>
      </c>
      <c r="G39" s="42">
        <v>0</v>
      </c>
      <c r="H39" s="42">
        <v>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100376</v>
      </c>
      <c r="F41" s="40">
        <f>H41+J41</f>
        <v>100376</v>
      </c>
      <c r="G41" s="42">
        <v>83456</v>
      </c>
      <c r="H41" s="42">
        <v>83456</v>
      </c>
      <c r="I41" s="42">
        <v>16920</v>
      </c>
      <c r="J41" s="43">
        <v>16920</v>
      </c>
      <c r="K41" s="54"/>
    </row>
    <row r="42" spans="1:11" ht="14.25" customHeight="1">
      <c r="A42" s="32" t="s">
        <v>95</v>
      </c>
      <c r="B42" s="33" t="s">
        <v>95</v>
      </c>
      <c r="C42" s="33" t="s">
        <v>95</v>
      </c>
      <c r="D42" s="44" t="s">
        <v>126</v>
      </c>
      <c r="E42" s="40">
        <v>0</v>
      </c>
      <c r="F42" s="40">
        <v>0</v>
      </c>
      <c r="G42" s="55">
        <v>0</v>
      </c>
      <c r="H42" s="55">
        <v>0</v>
      </c>
      <c r="I42" s="55">
        <v>0</v>
      </c>
      <c r="J42" s="56">
        <v>0</v>
      </c>
      <c r="K42" s="102"/>
    </row>
    <row r="43" spans="1:11" ht="14.25" customHeight="1">
      <c r="A43" s="32">
        <v>6</v>
      </c>
      <c r="B43" s="33" t="s">
        <v>95</v>
      </c>
      <c r="C43" s="33" t="s">
        <v>95</v>
      </c>
      <c r="D43" s="44" t="s">
        <v>127</v>
      </c>
      <c r="E43" s="40">
        <v>0</v>
      </c>
      <c r="F43" s="40">
        <v>0</v>
      </c>
      <c r="G43" s="55">
        <v>0</v>
      </c>
      <c r="H43" s="55">
        <v>0</v>
      </c>
      <c r="I43" s="55">
        <v>0</v>
      </c>
      <c r="J43" s="56">
        <v>0</v>
      </c>
      <c r="K43" s="102"/>
    </row>
    <row r="44" spans="1:11" ht="14.25" customHeight="1">
      <c r="A44" s="32">
        <v>6</v>
      </c>
      <c r="B44" s="33">
        <v>2</v>
      </c>
      <c r="C44" s="33" t="s">
        <v>95</v>
      </c>
      <c r="D44" s="44" t="s">
        <v>128</v>
      </c>
      <c r="E44" s="40">
        <v>0</v>
      </c>
      <c r="F44" s="40">
        <v>0</v>
      </c>
      <c r="G44" s="55">
        <v>0</v>
      </c>
      <c r="H44" s="55">
        <v>0</v>
      </c>
      <c r="I44" s="55">
        <v>0</v>
      </c>
      <c r="J44" s="56">
        <v>0</v>
      </c>
      <c r="K44" s="102"/>
    </row>
    <row r="45" spans="1:11" ht="14.25" customHeight="1">
      <c r="A45" s="32">
        <v>6</v>
      </c>
      <c r="B45" s="33">
        <v>3</v>
      </c>
      <c r="C45" s="33" t="s">
        <v>95</v>
      </c>
      <c r="D45" s="44" t="s">
        <v>129</v>
      </c>
      <c r="E45" s="40">
        <v>0</v>
      </c>
      <c r="F45" s="40">
        <v>0</v>
      </c>
      <c r="G45" s="55">
        <v>0</v>
      </c>
      <c r="H45" s="55">
        <v>0</v>
      </c>
      <c r="I45" s="55">
        <v>0</v>
      </c>
      <c r="J45" s="56">
        <v>0</v>
      </c>
      <c r="K45" s="102"/>
    </row>
    <row r="46" spans="1:11" ht="14.25" customHeight="1">
      <c r="A46" s="32">
        <v>6</v>
      </c>
      <c r="B46" s="33">
        <v>4</v>
      </c>
      <c r="C46" s="33" t="s">
        <v>95</v>
      </c>
      <c r="D46" s="44" t="s">
        <v>130</v>
      </c>
      <c r="E46" s="40">
        <v>0</v>
      </c>
      <c r="F46" s="40">
        <v>0</v>
      </c>
      <c r="G46" s="55">
        <v>0</v>
      </c>
      <c r="H46" s="55">
        <v>0</v>
      </c>
      <c r="I46" s="55">
        <v>0</v>
      </c>
      <c r="J46" s="56">
        <v>0</v>
      </c>
      <c r="K46" s="102"/>
    </row>
    <row r="47" spans="1:11" ht="14.25" customHeight="1">
      <c r="A47" s="32" t="s">
        <v>95</v>
      </c>
      <c r="B47" s="33" t="s">
        <v>95</v>
      </c>
      <c r="C47" s="33" t="s">
        <v>95</v>
      </c>
      <c r="D47" s="58" t="s">
        <v>131</v>
      </c>
      <c r="E47" s="37">
        <f aca="true" t="shared" si="2" ref="E47:J47">E42+E7</f>
        <v>20089674</v>
      </c>
      <c r="F47" s="37">
        <f t="shared" si="2"/>
        <v>20089674</v>
      </c>
      <c r="G47" s="59">
        <f t="shared" si="2"/>
        <v>20072754</v>
      </c>
      <c r="H47" s="59">
        <f t="shared" si="2"/>
        <v>20072754</v>
      </c>
      <c r="I47" s="59">
        <f t="shared" si="2"/>
        <v>16920</v>
      </c>
      <c r="J47" s="60">
        <f t="shared" si="2"/>
        <v>16920</v>
      </c>
      <c r="K47" s="102"/>
    </row>
    <row r="48" spans="1:11" ht="14.25" customHeight="1">
      <c r="A48" s="32" t="s">
        <v>95</v>
      </c>
      <c r="B48" s="33" t="s">
        <v>95</v>
      </c>
      <c r="C48" s="33" t="s">
        <v>95</v>
      </c>
      <c r="D48" s="44" t="s">
        <v>132</v>
      </c>
      <c r="E48" s="40">
        <v>0</v>
      </c>
      <c r="F48" s="63">
        <v>253457381</v>
      </c>
      <c r="G48" s="55">
        <v>0</v>
      </c>
      <c r="H48" s="55">
        <v>0</v>
      </c>
      <c r="I48" s="55">
        <v>0</v>
      </c>
      <c r="J48" s="56">
        <v>0</v>
      </c>
      <c r="K48" s="102"/>
    </row>
    <row r="49" spans="1:11" ht="14.25" customHeight="1">
      <c r="A49" s="32">
        <v>30</v>
      </c>
      <c r="B49" s="33" t="s">
        <v>95</v>
      </c>
      <c r="C49" s="33" t="s">
        <v>95</v>
      </c>
      <c r="D49" s="44" t="s">
        <v>133</v>
      </c>
      <c r="E49" s="40">
        <v>0</v>
      </c>
      <c r="F49" s="40">
        <v>0</v>
      </c>
      <c r="G49" s="55">
        <v>0</v>
      </c>
      <c r="H49" s="55">
        <v>0</v>
      </c>
      <c r="I49" s="55">
        <v>0</v>
      </c>
      <c r="J49" s="56">
        <v>0</v>
      </c>
      <c r="K49" s="102"/>
    </row>
    <row r="50" spans="1:11" ht="14.25" customHeight="1">
      <c r="A50" s="32">
        <v>30</v>
      </c>
      <c r="B50" s="33">
        <v>1</v>
      </c>
      <c r="C50" s="33" t="s">
        <v>95</v>
      </c>
      <c r="D50" s="44" t="s">
        <v>134</v>
      </c>
      <c r="E50" s="40">
        <v>0</v>
      </c>
      <c r="F50" s="40">
        <v>0</v>
      </c>
      <c r="G50" s="55">
        <v>0</v>
      </c>
      <c r="H50" s="55">
        <v>0</v>
      </c>
      <c r="I50" s="55">
        <v>0</v>
      </c>
      <c r="J50" s="56">
        <v>0</v>
      </c>
      <c r="K50" s="102"/>
    </row>
    <row r="51" spans="1:11" ht="14.25" customHeight="1">
      <c r="A51" s="32">
        <v>31</v>
      </c>
      <c r="B51" s="33" t="s">
        <v>95</v>
      </c>
      <c r="C51" s="33" t="s">
        <v>95</v>
      </c>
      <c r="D51" s="44" t="s">
        <v>135</v>
      </c>
      <c r="E51" s="40">
        <v>0</v>
      </c>
      <c r="F51" s="40">
        <v>0</v>
      </c>
      <c r="G51" s="55">
        <v>0</v>
      </c>
      <c r="H51" s="55">
        <v>0</v>
      </c>
      <c r="I51" s="55">
        <v>0</v>
      </c>
      <c r="J51" s="56">
        <v>0</v>
      </c>
      <c r="K51" s="102"/>
    </row>
    <row r="52" spans="1:11" ht="14.25" customHeight="1">
      <c r="A52" s="32">
        <v>31</v>
      </c>
      <c r="B52" s="33">
        <v>1</v>
      </c>
      <c r="C52" s="33" t="s">
        <v>95</v>
      </c>
      <c r="D52" s="44" t="s">
        <v>136</v>
      </c>
      <c r="E52" s="40">
        <v>0</v>
      </c>
      <c r="F52" s="40">
        <v>0</v>
      </c>
      <c r="G52" s="55">
        <v>0</v>
      </c>
      <c r="H52" s="55">
        <v>0</v>
      </c>
      <c r="I52" s="55">
        <v>0</v>
      </c>
      <c r="J52" s="56">
        <v>0</v>
      </c>
      <c r="K52" s="102"/>
    </row>
    <row r="53" spans="1:11" ht="14.25" customHeight="1">
      <c r="A53" s="32">
        <v>31</v>
      </c>
      <c r="B53" s="33">
        <v>2</v>
      </c>
      <c r="C53" s="33" t="s">
        <v>95</v>
      </c>
      <c r="D53" s="44" t="s">
        <v>137</v>
      </c>
      <c r="E53" s="40">
        <v>0</v>
      </c>
      <c r="F53" s="40">
        <v>0</v>
      </c>
      <c r="G53" s="55">
        <v>0</v>
      </c>
      <c r="H53" s="55">
        <v>0</v>
      </c>
      <c r="I53" s="55">
        <v>0</v>
      </c>
      <c r="J53" s="56">
        <v>0</v>
      </c>
      <c r="K53" s="102"/>
    </row>
    <row r="54" spans="1:11" ht="14.25" customHeight="1">
      <c r="A54" s="32">
        <v>31</v>
      </c>
      <c r="B54" s="33">
        <v>3</v>
      </c>
      <c r="C54" s="33" t="s">
        <v>95</v>
      </c>
      <c r="D54" s="44" t="s">
        <v>138</v>
      </c>
      <c r="E54" s="40">
        <v>0</v>
      </c>
      <c r="F54" s="40">
        <v>0</v>
      </c>
      <c r="G54" s="55">
        <v>0</v>
      </c>
      <c r="H54" s="55">
        <v>0</v>
      </c>
      <c r="I54" s="55">
        <v>0</v>
      </c>
      <c r="J54" s="62">
        <v>0</v>
      </c>
      <c r="K54" s="102"/>
    </row>
    <row r="55" spans="1:11" ht="14.25" customHeight="1">
      <c r="A55" s="32">
        <v>31</v>
      </c>
      <c r="B55" s="33">
        <v>4</v>
      </c>
      <c r="C55" s="33" t="s">
        <v>95</v>
      </c>
      <c r="D55" s="44" t="s">
        <v>139</v>
      </c>
      <c r="E55" s="40">
        <v>0</v>
      </c>
      <c r="F55" s="40">
        <v>0</v>
      </c>
      <c r="G55" s="55">
        <v>0</v>
      </c>
      <c r="H55" s="55">
        <v>0</v>
      </c>
      <c r="I55" s="55">
        <v>0</v>
      </c>
      <c r="J55" s="56">
        <v>0</v>
      </c>
      <c r="K55" s="102"/>
    </row>
    <row r="56" spans="1:11" ht="14.25" customHeight="1">
      <c r="A56" s="32">
        <v>31</v>
      </c>
      <c r="B56" s="33">
        <v>5</v>
      </c>
      <c r="C56" s="33" t="s">
        <v>95</v>
      </c>
      <c r="D56" s="44" t="s">
        <v>140</v>
      </c>
      <c r="E56" s="40">
        <v>0</v>
      </c>
      <c r="F56" s="40">
        <v>0</v>
      </c>
      <c r="G56" s="55">
        <v>0</v>
      </c>
      <c r="H56" s="55">
        <v>0</v>
      </c>
      <c r="I56" s="55">
        <v>0</v>
      </c>
      <c r="J56" s="56">
        <v>0</v>
      </c>
      <c r="K56" s="102"/>
    </row>
    <row r="57" spans="1:11" ht="14.25" customHeight="1">
      <c r="A57" s="32">
        <v>31</v>
      </c>
      <c r="B57" s="33">
        <v>6</v>
      </c>
      <c r="C57" s="33" t="s">
        <v>95</v>
      </c>
      <c r="D57" s="44" t="s">
        <v>141</v>
      </c>
      <c r="E57" s="40">
        <v>0</v>
      </c>
      <c r="F57" s="40">
        <v>0</v>
      </c>
      <c r="G57" s="55">
        <v>0</v>
      </c>
      <c r="H57" s="55">
        <v>0</v>
      </c>
      <c r="I57" s="55">
        <v>0</v>
      </c>
      <c r="J57" s="56">
        <v>0</v>
      </c>
      <c r="K57" s="102"/>
    </row>
    <row r="58" spans="1:11" ht="14.25" customHeight="1">
      <c r="A58" s="32">
        <v>31</v>
      </c>
      <c r="B58" s="33">
        <v>7</v>
      </c>
      <c r="C58" s="33" t="s">
        <v>95</v>
      </c>
      <c r="D58" s="44" t="s">
        <v>142</v>
      </c>
      <c r="E58" s="40">
        <v>0</v>
      </c>
      <c r="F58" s="40">
        <v>0</v>
      </c>
      <c r="G58" s="55">
        <v>0</v>
      </c>
      <c r="H58" s="55">
        <v>0</v>
      </c>
      <c r="I58" s="55">
        <v>0</v>
      </c>
      <c r="J58" s="56">
        <v>0</v>
      </c>
      <c r="K58" s="102"/>
    </row>
    <row r="59" spans="1:11" ht="14.25" customHeight="1">
      <c r="A59" s="32"/>
      <c r="B59" s="33"/>
      <c r="C59" s="33"/>
      <c r="D59" s="44"/>
      <c r="E59" s="40"/>
      <c r="F59" s="40"/>
      <c r="G59" s="55"/>
      <c r="H59" s="55"/>
      <c r="I59" s="55"/>
      <c r="J59" s="56"/>
      <c r="K59" s="102"/>
    </row>
    <row r="60" spans="1:11" ht="14.25" customHeight="1">
      <c r="A60" s="32"/>
      <c r="B60" s="33"/>
      <c r="C60" s="33"/>
      <c r="D60" s="44"/>
      <c r="E60" s="40"/>
      <c r="F60" s="40"/>
      <c r="G60" s="55"/>
      <c r="H60" s="55"/>
      <c r="I60" s="55"/>
      <c r="J60" s="56"/>
      <c r="K60" s="102"/>
    </row>
    <row r="61" spans="1:11" ht="14.25" customHeight="1">
      <c r="A61" s="32"/>
      <c r="B61" s="33"/>
      <c r="C61" s="33"/>
      <c r="D61" s="44"/>
      <c r="E61" s="40"/>
      <c r="F61" s="40"/>
      <c r="G61" s="55"/>
      <c r="H61" s="55"/>
      <c r="I61" s="55"/>
      <c r="J61" s="56"/>
      <c r="K61" s="102"/>
    </row>
    <row r="62" spans="1:11" s="39" customFormat="1" ht="14.25" customHeight="1">
      <c r="A62" s="32" t="s">
        <v>95</v>
      </c>
      <c r="B62" s="34" t="s">
        <v>95</v>
      </c>
      <c r="C62" s="34" t="s">
        <v>95</v>
      </c>
      <c r="D62" s="36" t="s">
        <v>143</v>
      </c>
      <c r="E62" s="40">
        <f>E47+E48</f>
        <v>20089674</v>
      </c>
      <c r="F62" s="40">
        <f>F47+F48</f>
        <v>273547055</v>
      </c>
      <c r="G62" s="40"/>
      <c r="H62" s="40"/>
      <c r="I62" s="40"/>
      <c r="J62" s="45"/>
      <c r="K62" s="54"/>
    </row>
    <row r="63" spans="1:11" s="39" customFormat="1" ht="14.25" customHeight="1">
      <c r="A63" s="32" t="s">
        <v>95</v>
      </c>
      <c r="B63" s="34" t="s">
        <v>95</v>
      </c>
      <c r="C63" s="34" t="s">
        <v>95</v>
      </c>
      <c r="D63" s="36" t="s">
        <v>144</v>
      </c>
      <c r="E63" s="42">
        <v>0</v>
      </c>
      <c r="F63" s="40"/>
      <c r="G63" s="40"/>
      <c r="H63" s="40"/>
      <c r="I63" s="40"/>
      <c r="J63" s="45"/>
      <c r="K63" s="54"/>
    </row>
    <row r="64" spans="1:11" s="39" customFormat="1" ht="14.25" customHeight="1">
      <c r="A64" s="32" t="s">
        <v>95</v>
      </c>
      <c r="B64" s="34" t="s">
        <v>95</v>
      </c>
      <c r="C64" s="34" t="s">
        <v>95</v>
      </c>
      <c r="D64" s="36" t="s">
        <v>145</v>
      </c>
      <c r="E64" s="40">
        <f>E62+E63</f>
        <v>20089674</v>
      </c>
      <c r="F64" s="40">
        <f>F62</f>
        <v>273547055</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6300000</v>
      </c>
      <c r="F66" s="40">
        <v>0</v>
      </c>
      <c r="G66" s="40"/>
      <c r="H66" s="40"/>
      <c r="I66" s="40"/>
      <c r="J66" s="45"/>
      <c r="K66" s="54"/>
    </row>
    <row r="67" spans="1:11" s="39" customFormat="1" ht="14.25" customHeight="1" thickBot="1">
      <c r="A67" s="64" t="s">
        <v>95</v>
      </c>
      <c r="B67" s="65" t="s">
        <v>95</v>
      </c>
      <c r="C67" s="65" t="s">
        <v>95</v>
      </c>
      <c r="D67" s="66" t="s">
        <v>148</v>
      </c>
      <c r="E67" s="67">
        <v>6300000</v>
      </c>
      <c r="F67" s="68">
        <v>0</v>
      </c>
      <c r="G67" s="68"/>
      <c r="H67" s="68"/>
      <c r="I67" s="68"/>
      <c r="J67" s="69"/>
      <c r="K67" s="54"/>
    </row>
    <row r="68" spans="1:10" ht="16.5">
      <c r="A68" s="136" t="s">
        <v>75</v>
      </c>
      <c r="B68" s="136"/>
      <c r="C68" s="136"/>
      <c r="D68" s="52"/>
      <c r="E68" s="39"/>
      <c r="F68" s="39"/>
      <c r="I68" s="121" t="s">
        <v>76</v>
      </c>
      <c r="J68" s="137"/>
    </row>
    <row r="69" spans="1:10" ht="16.5">
      <c r="A69" s="138" t="s">
        <v>77</v>
      </c>
      <c r="B69" s="138"/>
      <c r="C69" s="138"/>
      <c r="D69" s="139" t="s">
        <v>78</v>
      </c>
      <c r="E69" s="139"/>
      <c r="F69" s="139"/>
      <c r="G69" s="139"/>
      <c r="H69" s="139"/>
      <c r="I69" s="125" t="s">
        <v>237</v>
      </c>
      <c r="J69" s="140"/>
    </row>
    <row r="70" spans="1:10" ht="19.5">
      <c r="A70" s="52"/>
      <c r="B70" s="52"/>
      <c r="C70" s="52"/>
      <c r="D70" s="52"/>
      <c r="E70" s="127" t="s">
        <v>80</v>
      </c>
      <c r="F70" s="141"/>
      <c r="G70" s="141"/>
      <c r="H70" s="141"/>
      <c r="I70" s="142" t="s">
        <v>149</v>
      </c>
      <c r="J70" s="142"/>
    </row>
    <row r="71" spans="1:10" ht="17.25" thickBot="1">
      <c r="A71" s="52"/>
      <c r="B71" s="52"/>
      <c r="C71" s="52"/>
      <c r="D71" s="52"/>
      <c r="E71" s="130" t="str">
        <f>E4</f>
        <v>中華民國109年1月     (109年度 )</v>
      </c>
      <c r="F71" s="130"/>
      <c r="G71" s="130"/>
      <c r="H71" s="130"/>
      <c r="I71" s="143" t="s">
        <v>83</v>
      </c>
      <c r="J71" s="143"/>
    </row>
    <row r="72" spans="1:10" ht="14.25" customHeight="1">
      <c r="A72" s="132" t="s">
        <v>84</v>
      </c>
      <c r="B72" s="133"/>
      <c r="C72" s="133"/>
      <c r="D72" s="133"/>
      <c r="E72" s="134" t="s">
        <v>85</v>
      </c>
      <c r="F72" s="134"/>
      <c r="G72" s="133" t="s">
        <v>150</v>
      </c>
      <c r="H72" s="133"/>
      <c r="I72" s="133" t="s">
        <v>151</v>
      </c>
      <c r="J72" s="144"/>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13747235</v>
      </c>
      <c r="F74" s="37">
        <f>H74+J74</f>
        <v>13747235</v>
      </c>
      <c r="G74" s="59">
        <f>G75+G80+G84+G89+G102+G105+G108+G111+G113</f>
        <v>13747235</v>
      </c>
      <c r="H74" s="59">
        <f>H75+H80+H84+H89+H102+H105+H108+H111+H113</f>
        <v>13747235</v>
      </c>
      <c r="I74" s="59">
        <f>I75+I80+I84+I89+I102+I105+I108+I111+I113</f>
        <v>0</v>
      </c>
      <c r="J74" s="70">
        <f>J75+J80+J84+J89+J102+J105+J108+J111+J113</f>
        <v>0</v>
      </c>
    </row>
    <row r="75" spans="1:10" s="39" customFormat="1" ht="14.25" customHeight="1">
      <c r="A75" s="32">
        <v>1</v>
      </c>
      <c r="B75" s="33" t="s">
        <v>95</v>
      </c>
      <c r="C75" s="33" t="s">
        <v>95</v>
      </c>
      <c r="D75" s="36" t="s">
        <v>153</v>
      </c>
      <c r="E75" s="40">
        <f aca="true" t="shared" si="3" ref="E75:J75">E76+E77+E78+E79</f>
        <v>15005077</v>
      </c>
      <c r="F75" s="40">
        <f t="shared" si="3"/>
        <v>37397053</v>
      </c>
      <c r="G75" s="40">
        <f t="shared" si="3"/>
        <v>10115689</v>
      </c>
      <c r="H75" s="40">
        <f t="shared" si="3"/>
        <v>10115689</v>
      </c>
      <c r="I75" s="40">
        <f t="shared" si="3"/>
        <v>0</v>
      </c>
      <c r="J75" s="71">
        <f t="shared" si="3"/>
        <v>0</v>
      </c>
    </row>
    <row r="76" spans="1:10" s="39" customFormat="1" ht="14.25" customHeight="1">
      <c r="A76" s="32">
        <v>1</v>
      </c>
      <c r="B76" s="33">
        <v>1</v>
      </c>
      <c r="C76" s="33" t="s">
        <v>95</v>
      </c>
      <c r="D76" s="41" t="s">
        <v>154</v>
      </c>
      <c r="E76" s="40">
        <f>G76+I76</f>
        <v>6014633</v>
      </c>
      <c r="F76" s="40">
        <f>H76+J76</f>
        <v>6014633</v>
      </c>
      <c r="G76" s="42">
        <v>6014633</v>
      </c>
      <c r="H76" s="42">
        <v>6014633</v>
      </c>
      <c r="I76" s="42">
        <v>0</v>
      </c>
      <c r="J76" s="43">
        <v>0</v>
      </c>
    </row>
    <row r="77" spans="1:10" s="39" customFormat="1" ht="14.25" customHeight="1">
      <c r="A77" s="32">
        <v>1</v>
      </c>
      <c r="B77" s="33">
        <v>2</v>
      </c>
      <c r="C77" s="33" t="s">
        <v>95</v>
      </c>
      <c r="D77" s="41" t="s">
        <v>155</v>
      </c>
      <c r="E77" s="40">
        <f>G77+I77</f>
        <v>1400433</v>
      </c>
      <c r="F77" s="40">
        <f>H77+J77</f>
        <v>1400433</v>
      </c>
      <c r="G77" s="42">
        <v>1400433</v>
      </c>
      <c r="H77" s="42">
        <v>1400433</v>
      </c>
      <c r="I77" s="42">
        <v>0</v>
      </c>
      <c r="J77" s="43">
        <v>0</v>
      </c>
    </row>
    <row r="78" spans="1:10" s="39" customFormat="1" ht="14.25" customHeight="1">
      <c r="A78" s="32">
        <v>1</v>
      </c>
      <c r="B78" s="33">
        <v>3</v>
      </c>
      <c r="C78" s="33" t="s">
        <v>95</v>
      </c>
      <c r="D78" s="41" t="s">
        <v>156</v>
      </c>
      <c r="E78" s="40">
        <v>7364243</v>
      </c>
      <c r="F78" s="40">
        <v>27951834</v>
      </c>
      <c r="G78" s="42">
        <v>2328462</v>
      </c>
      <c r="H78" s="42">
        <v>2328462</v>
      </c>
      <c r="I78" s="42">
        <v>0</v>
      </c>
      <c r="J78" s="43">
        <v>0</v>
      </c>
    </row>
    <row r="79" spans="1:10" s="39" customFormat="1" ht="14.25" customHeight="1">
      <c r="A79" s="32">
        <v>1</v>
      </c>
      <c r="B79" s="33">
        <v>4</v>
      </c>
      <c r="C79" s="33" t="s">
        <v>95</v>
      </c>
      <c r="D79" s="41" t="s">
        <v>157</v>
      </c>
      <c r="E79" s="40">
        <v>225768</v>
      </c>
      <c r="F79" s="40">
        <v>2030153</v>
      </c>
      <c r="G79" s="42">
        <v>372161</v>
      </c>
      <c r="H79" s="42">
        <v>372161</v>
      </c>
      <c r="I79" s="42">
        <v>0</v>
      </c>
      <c r="J79" s="43">
        <v>0</v>
      </c>
    </row>
    <row r="80" spans="1:10" s="39" customFormat="1" ht="14.25" customHeight="1">
      <c r="A80" s="32">
        <v>2</v>
      </c>
      <c r="B80" s="33" t="s">
        <v>95</v>
      </c>
      <c r="C80" s="33" t="s">
        <v>95</v>
      </c>
      <c r="D80" s="36" t="s">
        <v>158</v>
      </c>
      <c r="E80" s="40">
        <f aca="true" t="shared" si="4" ref="E80:J80">E81+E82+E83</f>
        <v>235983</v>
      </c>
      <c r="F80" s="40">
        <f t="shared" si="4"/>
        <v>235983</v>
      </c>
      <c r="G80" s="40">
        <f t="shared" si="4"/>
        <v>235983</v>
      </c>
      <c r="H80" s="40">
        <f t="shared" si="4"/>
        <v>235983</v>
      </c>
      <c r="I80" s="40">
        <f t="shared" si="4"/>
        <v>0</v>
      </c>
      <c r="J80" s="45">
        <f t="shared" si="4"/>
        <v>0</v>
      </c>
    </row>
    <row r="81" spans="1:10" s="39" customFormat="1" ht="14.25" customHeight="1">
      <c r="A81" s="32">
        <v>2</v>
      </c>
      <c r="B81" s="33">
        <v>1</v>
      </c>
      <c r="C81" s="33" t="s">
        <v>95</v>
      </c>
      <c r="D81" s="41" t="s">
        <v>159</v>
      </c>
      <c r="E81" s="40">
        <f>G81+I81</f>
        <v>0</v>
      </c>
      <c r="F81" s="40">
        <f>H81+J81</f>
        <v>0</v>
      </c>
      <c r="G81" s="42">
        <v>0</v>
      </c>
      <c r="H81" s="42">
        <v>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235983</v>
      </c>
      <c r="F83" s="40">
        <f>H83+J83</f>
        <v>235983</v>
      </c>
      <c r="G83" s="42">
        <v>235983</v>
      </c>
      <c r="H83" s="42">
        <v>235983</v>
      </c>
      <c r="I83" s="42">
        <v>0</v>
      </c>
      <c r="J83" s="43">
        <v>0</v>
      </c>
    </row>
    <row r="84" spans="1:10" s="39" customFormat="1" ht="14.25" customHeight="1">
      <c r="A84" s="32">
        <v>3</v>
      </c>
      <c r="B84" s="33" t="s">
        <v>95</v>
      </c>
      <c r="C84" s="33" t="s">
        <v>95</v>
      </c>
      <c r="D84" s="36" t="s">
        <v>162</v>
      </c>
      <c r="E84" s="40">
        <f aca="true" t="shared" si="5" ref="E84:J84">E85+E86+E87+E88</f>
        <v>1416000</v>
      </c>
      <c r="F84" s="40">
        <f t="shared" si="5"/>
        <v>1416000</v>
      </c>
      <c r="G84" s="40">
        <f t="shared" si="5"/>
        <v>1416000</v>
      </c>
      <c r="H84" s="40">
        <f t="shared" si="5"/>
        <v>1416000</v>
      </c>
      <c r="I84" s="40">
        <f t="shared" si="5"/>
        <v>0</v>
      </c>
      <c r="J84" s="45">
        <f t="shared" si="5"/>
        <v>0</v>
      </c>
    </row>
    <row r="85" spans="1:10" s="39" customFormat="1" ht="14.25" customHeight="1">
      <c r="A85" s="32">
        <v>3</v>
      </c>
      <c r="B85" s="33">
        <v>1</v>
      </c>
      <c r="C85" s="33" t="s">
        <v>95</v>
      </c>
      <c r="D85" s="41" t="s">
        <v>163</v>
      </c>
      <c r="E85" s="40">
        <f>G85+I85</f>
        <v>829561</v>
      </c>
      <c r="F85" s="40">
        <f>H85+J85</f>
        <v>829561</v>
      </c>
      <c r="G85" s="42">
        <v>829561</v>
      </c>
      <c r="H85" s="42">
        <v>829561</v>
      </c>
      <c r="I85" s="42">
        <v>0</v>
      </c>
      <c r="J85" s="43">
        <v>0</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340900</v>
      </c>
      <c r="F87" s="40">
        <f>H87</f>
        <v>340900</v>
      </c>
      <c r="G87" s="42">
        <v>340900</v>
      </c>
      <c r="H87" s="42">
        <v>340900</v>
      </c>
      <c r="I87" s="42">
        <v>0</v>
      </c>
      <c r="J87" s="43">
        <v>0</v>
      </c>
    </row>
    <row r="88" spans="1:10" s="39" customFormat="1" ht="14.25" customHeight="1">
      <c r="A88" s="32">
        <v>3</v>
      </c>
      <c r="B88" s="33">
        <v>4</v>
      </c>
      <c r="C88" s="33" t="s">
        <v>95</v>
      </c>
      <c r="D88" s="41" t="s">
        <v>166</v>
      </c>
      <c r="E88" s="40">
        <f>G88+I88</f>
        <v>245539</v>
      </c>
      <c r="F88" s="40">
        <f>H88+J88</f>
        <v>245539</v>
      </c>
      <c r="G88" s="42">
        <v>245539</v>
      </c>
      <c r="H88" s="42">
        <v>245539</v>
      </c>
      <c r="I88" s="42">
        <v>0</v>
      </c>
      <c r="J88" s="43">
        <v>0</v>
      </c>
    </row>
    <row r="89" spans="1:10" s="39" customFormat="1" ht="14.25" customHeight="1">
      <c r="A89" s="32">
        <v>4</v>
      </c>
      <c r="B89" s="33" t="s">
        <v>95</v>
      </c>
      <c r="C89" s="33" t="s">
        <v>95</v>
      </c>
      <c r="D89" s="36" t="s">
        <v>167</v>
      </c>
      <c r="E89" s="40">
        <f aca="true" t="shared" si="6" ref="E89:J89">E90+E91+E92+E93+E94</f>
        <v>507411</v>
      </c>
      <c r="F89" s="40">
        <f t="shared" si="6"/>
        <v>507411</v>
      </c>
      <c r="G89" s="40">
        <f t="shared" si="6"/>
        <v>507411</v>
      </c>
      <c r="H89" s="40">
        <f t="shared" si="6"/>
        <v>507411</v>
      </c>
      <c r="I89" s="40">
        <f t="shared" si="6"/>
        <v>0</v>
      </c>
      <c r="J89" s="71">
        <f t="shared" si="6"/>
        <v>0</v>
      </c>
    </row>
    <row r="90" spans="1:10" s="39" customFormat="1" ht="14.25" customHeight="1">
      <c r="A90" s="32">
        <v>4</v>
      </c>
      <c r="B90" s="33">
        <v>1</v>
      </c>
      <c r="C90" s="33" t="s">
        <v>95</v>
      </c>
      <c r="D90" s="41" t="s">
        <v>168</v>
      </c>
      <c r="E90" s="40">
        <f aca="true" t="shared" si="7" ref="E90:F92">G90+I90</f>
        <v>447411</v>
      </c>
      <c r="F90" s="40">
        <f t="shared" si="7"/>
        <v>447411</v>
      </c>
      <c r="G90" s="42">
        <v>447411</v>
      </c>
      <c r="H90" s="42">
        <v>447411</v>
      </c>
      <c r="I90" s="42">
        <v>0</v>
      </c>
      <c r="J90" s="43">
        <v>0</v>
      </c>
    </row>
    <row r="91" spans="1:10" s="39" customFormat="1" ht="14.25" customHeight="1">
      <c r="A91" s="32">
        <v>4</v>
      </c>
      <c r="B91" s="33">
        <v>2</v>
      </c>
      <c r="C91" s="33" t="s">
        <v>95</v>
      </c>
      <c r="D91" s="41" t="s">
        <v>169</v>
      </c>
      <c r="E91" s="40">
        <f t="shared" si="7"/>
        <v>60000</v>
      </c>
      <c r="F91" s="40">
        <f t="shared" si="7"/>
        <v>60000</v>
      </c>
      <c r="G91" s="42">
        <v>60000</v>
      </c>
      <c r="H91" s="42">
        <v>60000</v>
      </c>
      <c r="I91" s="42">
        <v>0</v>
      </c>
      <c r="J91" s="43">
        <v>0</v>
      </c>
    </row>
    <row r="92" spans="1:10" s="39" customFormat="1" ht="14.25" customHeight="1">
      <c r="A92" s="32">
        <v>4</v>
      </c>
      <c r="B92" s="33">
        <v>3</v>
      </c>
      <c r="C92" s="33" t="s">
        <v>95</v>
      </c>
      <c r="D92" s="41" t="s">
        <v>170</v>
      </c>
      <c r="E92" s="40">
        <f t="shared" si="7"/>
        <v>0</v>
      </c>
      <c r="F92" s="40">
        <f t="shared" si="7"/>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36" t="s">
        <v>75</v>
      </c>
      <c r="B96" s="136"/>
      <c r="C96" s="136"/>
      <c r="D96" s="52"/>
      <c r="E96" s="39"/>
      <c r="F96" s="39"/>
      <c r="I96" s="121" t="s">
        <v>76</v>
      </c>
      <c r="J96" s="137"/>
    </row>
    <row r="97" spans="1:10" ht="16.5">
      <c r="A97" s="138" t="s">
        <v>77</v>
      </c>
      <c r="B97" s="138"/>
      <c r="C97" s="138"/>
      <c r="D97" s="139" t="s">
        <v>78</v>
      </c>
      <c r="E97" s="139"/>
      <c r="F97" s="139"/>
      <c r="G97" s="139"/>
      <c r="H97" s="139"/>
      <c r="I97" s="125" t="s">
        <v>236</v>
      </c>
      <c r="J97" s="140"/>
    </row>
    <row r="98" spans="1:10" ht="19.5">
      <c r="A98" s="52"/>
      <c r="B98" s="52"/>
      <c r="C98" s="52"/>
      <c r="D98" s="52"/>
      <c r="E98" s="127" t="s">
        <v>80</v>
      </c>
      <c r="F98" s="141"/>
      <c r="G98" s="141"/>
      <c r="H98" s="141"/>
      <c r="I98" s="142" t="s">
        <v>173</v>
      </c>
      <c r="J98" s="142"/>
    </row>
    <row r="99" spans="1:10" ht="17.25" thickBot="1">
      <c r="A99" s="52"/>
      <c r="B99" s="52"/>
      <c r="C99" s="52"/>
      <c r="D99" s="52"/>
      <c r="E99" s="130" t="str">
        <f>E4</f>
        <v>中華民國109年1月     (109年度 )</v>
      </c>
      <c r="F99" s="130"/>
      <c r="G99" s="130"/>
      <c r="H99" s="130"/>
      <c r="I99" s="143" t="s">
        <v>83</v>
      </c>
      <c r="J99" s="143"/>
    </row>
    <row r="100" spans="1:10" ht="14.25" customHeight="1">
      <c r="A100" s="132" t="s">
        <v>84</v>
      </c>
      <c r="B100" s="133"/>
      <c r="C100" s="133"/>
      <c r="D100" s="133"/>
      <c r="E100" s="134" t="s">
        <v>85</v>
      </c>
      <c r="F100" s="134"/>
      <c r="G100" s="133" t="s">
        <v>150</v>
      </c>
      <c r="H100" s="133"/>
      <c r="I100" s="133" t="s">
        <v>151</v>
      </c>
      <c r="J100" s="144"/>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1050403</v>
      </c>
      <c r="H102" s="55">
        <f t="shared" si="8"/>
        <v>1050403</v>
      </c>
      <c r="I102" s="55">
        <f t="shared" si="8"/>
        <v>0</v>
      </c>
      <c r="J102" s="56">
        <f t="shared" si="8"/>
        <v>0</v>
      </c>
    </row>
    <row r="103" spans="1:10" s="39" customFormat="1" ht="14.25" customHeight="1">
      <c r="A103" s="32">
        <v>5</v>
      </c>
      <c r="B103" s="33">
        <v>1</v>
      </c>
      <c r="C103" s="33" t="s">
        <v>95</v>
      </c>
      <c r="D103" s="41" t="s">
        <v>175</v>
      </c>
      <c r="E103" s="40">
        <v>274980</v>
      </c>
      <c r="F103" s="40">
        <v>1547879</v>
      </c>
      <c r="G103" s="42">
        <v>51315</v>
      </c>
      <c r="H103" s="42">
        <v>51315</v>
      </c>
      <c r="I103" s="42">
        <v>0</v>
      </c>
      <c r="J103" s="43">
        <v>0</v>
      </c>
    </row>
    <row r="104" spans="1:10" s="39" customFormat="1" ht="14.25" customHeight="1">
      <c r="A104" s="32">
        <v>5</v>
      </c>
      <c r="B104" s="33">
        <v>2</v>
      </c>
      <c r="C104" s="33" t="s">
        <v>95</v>
      </c>
      <c r="D104" s="41" t="s">
        <v>176</v>
      </c>
      <c r="E104" s="40">
        <v>2989833</v>
      </c>
      <c r="F104" s="40">
        <v>13839253</v>
      </c>
      <c r="G104" s="42">
        <v>999088</v>
      </c>
      <c r="H104" s="42">
        <v>999088</v>
      </c>
      <c r="I104" s="42">
        <v>0</v>
      </c>
      <c r="J104" s="43">
        <v>0</v>
      </c>
    </row>
    <row r="105" spans="1:10" s="39" customFormat="1" ht="14.25" customHeight="1">
      <c r="A105" s="32">
        <v>10</v>
      </c>
      <c r="B105" s="33" t="s">
        <v>95</v>
      </c>
      <c r="C105" s="33" t="s">
        <v>95</v>
      </c>
      <c r="D105" s="36" t="s">
        <v>177</v>
      </c>
      <c r="E105" s="40">
        <f aca="true" t="shared" si="9" ref="E105:J105">E106+E107</f>
        <v>421749</v>
      </c>
      <c r="F105" s="40">
        <f t="shared" si="9"/>
        <v>421749</v>
      </c>
      <c r="G105" s="40">
        <f t="shared" si="9"/>
        <v>421749</v>
      </c>
      <c r="H105" s="40">
        <f t="shared" si="9"/>
        <v>421749</v>
      </c>
      <c r="I105" s="40">
        <f t="shared" si="9"/>
        <v>0</v>
      </c>
      <c r="J105" s="45">
        <f t="shared" si="9"/>
        <v>0</v>
      </c>
    </row>
    <row r="106" spans="1:10" s="39" customFormat="1" ht="14.25" customHeight="1">
      <c r="A106" s="32">
        <v>10</v>
      </c>
      <c r="B106" s="33">
        <v>1</v>
      </c>
      <c r="C106" s="33" t="s">
        <v>95</v>
      </c>
      <c r="D106" s="41" t="s">
        <v>178</v>
      </c>
      <c r="E106" s="40">
        <f>G106+I106</f>
        <v>421749</v>
      </c>
      <c r="F106" s="40">
        <f>H106+J106</f>
        <v>421749</v>
      </c>
      <c r="G106" s="42">
        <v>421749</v>
      </c>
      <c r="H106" s="42">
        <v>421749</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0</v>
      </c>
      <c r="G113" s="67">
        <v>0</v>
      </c>
      <c r="H113" s="67">
        <v>0</v>
      </c>
      <c r="I113" s="67">
        <v>0</v>
      </c>
      <c r="J113" s="80">
        <v>0</v>
      </c>
    </row>
    <row r="114" spans="1:6" ht="16.5">
      <c r="A114" s="52"/>
      <c r="B114" s="52"/>
      <c r="C114" s="52"/>
      <c r="D114" s="52"/>
      <c r="E114" s="39"/>
      <c r="F114" s="39"/>
    </row>
    <row r="115" spans="1:10" ht="16.5">
      <c r="A115" s="136" t="s">
        <v>75</v>
      </c>
      <c r="B115" s="136"/>
      <c r="C115" s="136"/>
      <c r="D115" s="52"/>
      <c r="E115" s="39"/>
      <c r="F115" s="39"/>
      <c r="I115" s="121" t="s">
        <v>76</v>
      </c>
      <c r="J115" s="137"/>
    </row>
    <row r="116" spans="1:10" ht="16.5">
      <c r="A116" s="138" t="s">
        <v>77</v>
      </c>
      <c r="B116" s="138"/>
      <c r="C116" s="138"/>
      <c r="D116" s="139" t="s">
        <v>78</v>
      </c>
      <c r="E116" s="139"/>
      <c r="F116" s="139"/>
      <c r="G116" s="139"/>
      <c r="H116" s="139"/>
      <c r="I116" s="125" t="s">
        <v>238</v>
      </c>
      <c r="J116" s="140"/>
    </row>
    <row r="117" spans="1:10" ht="19.5">
      <c r="A117" s="52"/>
      <c r="B117" s="52"/>
      <c r="C117" s="52"/>
      <c r="D117" s="52"/>
      <c r="E117" s="127" t="s">
        <v>80</v>
      </c>
      <c r="F117" s="145"/>
      <c r="G117" s="145"/>
      <c r="H117" s="145"/>
      <c r="I117" s="146" t="s">
        <v>186</v>
      </c>
      <c r="J117" s="146"/>
    </row>
    <row r="118" spans="1:10" ht="17.25" thickBot="1">
      <c r="A118" s="52"/>
      <c r="B118" s="52"/>
      <c r="C118" s="52"/>
      <c r="D118" s="52"/>
      <c r="E118" s="147" t="str">
        <f>E4</f>
        <v>中華民國109年1月     (109年度 )</v>
      </c>
      <c r="F118" s="147"/>
      <c r="G118" s="147"/>
      <c r="H118" s="147"/>
      <c r="I118" s="131" t="s">
        <v>83</v>
      </c>
      <c r="J118" s="131"/>
    </row>
    <row r="119" spans="1:10" ht="14.25" customHeight="1">
      <c r="A119" s="132" t="s">
        <v>84</v>
      </c>
      <c r="B119" s="133"/>
      <c r="C119" s="133"/>
      <c r="D119" s="133"/>
      <c r="E119" s="133" t="s">
        <v>85</v>
      </c>
      <c r="F119" s="133"/>
      <c r="G119" s="134" t="s">
        <v>150</v>
      </c>
      <c r="H119" s="134"/>
      <c r="I119" s="134" t="s">
        <v>151</v>
      </c>
      <c r="J119" s="135"/>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E122+E127+E131+E136+E142+E145</f>
        <v>150000</v>
      </c>
      <c r="F121" s="37">
        <f t="shared" si="10"/>
        <v>150000</v>
      </c>
      <c r="G121" s="37">
        <f t="shared" si="10"/>
        <v>150000</v>
      </c>
      <c r="H121" s="37">
        <f t="shared" si="10"/>
        <v>150000</v>
      </c>
      <c r="I121" s="37">
        <f t="shared" si="10"/>
        <v>0</v>
      </c>
      <c r="J121" s="37">
        <f t="shared" si="10"/>
        <v>0</v>
      </c>
    </row>
    <row r="122" spans="1:10" ht="14.25" customHeight="1">
      <c r="A122" s="32">
        <v>1</v>
      </c>
      <c r="B122" s="33" t="s">
        <v>95</v>
      </c>
      <c r="C122" s="33" t="s">
        <v>95</v>
      </c>
      <c r="D122" s="44" t="s">
        <v>153</v>
      </c>
      <c r="E122" s="40">
        <f aca="true" t="shared" si="11" ref="E122:J122">E123+E124+E125+E126</f>
        <v>150000</v>
      </c>
      <c r="F122" s="40">
        <f t="shared" si="11"/>
        <v>150000</v>
      </c>
      <c r="G122" s="40">
        <f t="shared" si="11"/>
        <v>150000</v>
      </c>
      <c r="H122" s="40">
        <f t="shared" si="11"/>
        <v>150000</v>
      </c>
      <c r="I122" s="40">
        <f t="shared" si="11"/>
        <v>0</v>
      </c>
      <c r="J122" s="40">
        <f t="shared" si="11"/>
        <v>0</v>
      </c>
    </row>
    <row r="123" spans="1:10" s="39" customFormat="1" ht="14.25" customHeight="1">
      <c r="A123" s="32">
        <v>1</v>
      </c>
      <c r="B123" s="33">
        <v>1</v>
      </c>
      <c r="C123" s="33" t="s">
        <v>95</v>
      </c>
      <c r="D123" s="41" t="s">
        <v>188</v>
      </c>
      <c r="E123" s="40">
        <f aca="true" t="shared" si="12" ref="E123:F126">G123+I123</f>
        <v>150000</v>
      </c>
      <c r="F123" s="40">
        <f t="shared" si="12"/>
        <v>150000</v>
      </c>
      <c r="G123" s="42">
        <v>150000</v>
      </c>
      <c r="H123" s="42">
        <v>150000</v>
      </c>
      <c r="I123" s="42">
        <v>0</v>
      </c>
      <c r="J123" s="43">
        <v>0</v>
      </c>
    </row>
    <row r="124" spans="1:10" s="39" customFormat="1" ht="14.25" customHeight="1">
      <c r="A124" s="32">
        <v>1</v>
      </c>
      <c r="B124" s="33">
        <v>2</v>
      </c>
      <c r="C124" s="33" t="s">
        <v>95</v>
      </c>
      <c r="D124" s="41" t="s">
        <v>189</v>
      </c>
      <c r="E124" s="40">
        <f t="shared" si="12"/>
        <v>0</v>
      </c>
      <c r="F124" s="40">
        <f t="shared" si="12"/>
        <v>0</v>
      </c>
      <c r="G124" s="42">
        <v>0</v>
      </c>
      <c r="H124" s="42">
        <v>0</v>
      </c>
      <c r="I124" s="42">
        <v>0</v>
      </c>
      <c r="J124" s="43">
        <v>0</v>
      </c>
    </row>
    <row r="125" spans="1:10" s="39" customFormat="1" ht="14.25" customHeight="1">
      <c r="A125" s="32">
        <v>1</v>
      </c>
      <c r="B125" s="33">
        <v>3</v>
      </c>
      <c r="C125" s="33" t="s">
        <v>95</v>
      </c>
      <c r="D125" s="41" t="s">
        <v>190</v>
      </c>
      <c r="E125" s="40">
        <f t="shared" si="12"/>
        <v>0</v>
      </c>
      <c r="F125" s="40">
        <f t="shared" si="12"/>
        <v>0</v>
      </c>
      <c r="G125" s="42">
        <v>0</v>
      </c>
      <c r="H125" s="42">
        <v>0</v>
      </c>
      <c r="I125" s="42">
        <v>0</v>
      </c>
      <c r="J125" s="43">
        <v>0</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0</v>
      </c>
      <c r="G127" s="40">
        <f t="shared" si="13"/>
        <v>0</v>
      </c>
      <c r="H127" s="40">
        <f t="shared" si="13"/>
        <v>0</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4" ref="E131:J131">E132+E133+E134+E135</f>
        <v>0</v>
      </c>
      <c r="F131" s="40">
        <f t="shared" si="14"/>
        <v>0</v>
      </c>
      <c r="G131" s="40">
        <f t="shared" si="14"/>
        <v>0</v>
      </c>
      <c r="H131" s="40">
        <f t="shared" si="14"/>
        <v>0</v>
      </c>
      <c r="I131" s="40">
        <f t="shared" si="14"/>
        <v>0</v>
      </c>
      <c r="J131" s="40">
        <f t="shared" si="14"/>
        <v>0</v>
      </c>
    </row>
    <row r="132" spans="1:10" s="39" customFormat="1" ht="14.25" customHeight="1">
      <c r="A132" s="32">
        <v>3</v>
      </c>
      <c r="B132" s="33">
        <v>1</v>
      </c>
      <c r="C132" s="33" t="s">
        <v>95</v>
      </c>
      <c r="D132" s="41" t="s">
        <v>195</v>
      </c>
      <c r="E132" s="40">
        <f>G132+I132</f>
        <v>0</v>
      </c>
      <c r="F132" s="40">
        <f>H132+J132</f>
        <v>0</v>
      </c>
      <c r="G132" s="42">
        <v>0</v>
      </c>
      <c r="H132" s="42">
        <v>0</v>
      </c>
      <c r="I132" s="42">
        <v>0</v>
      </c>
      <c r="J132" s="43">
        <v>0</v>
      </c>
    </row>
    <row r="133" spans="1:10" ht="14.25" customHeight="1">
      <c r="A133" s="32">
        <v>3</v>
      </c>
      <c r="B133" s="33">
        <v>2</v>
      </c>
      <c r="C133" s="33" t="s">
        <v>239</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0</v>
      </c>
      <c r="F135" s="40">
        <f>H135+J135</f>
        <v>0</v>
      </c>
      <c r="G135" s="42">
        <v>0</v>
      </c>
      <c r="H135" s="42">
        <v>0</v>
      </c>
      <c r="I135" s="42">
        <v>0</v>
      </c>
      <c r="J135" s="43">
        <v>0</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0</v>
      </c>
      <c r="F142" s="40">
        <f t="shared" si="17"/>
        <v>0</v>
      </c>
      <c r="G142" s="81">
        <f t="shared" si="17"/>
        <v>0</v>
      </c>
      <c r="H142" s="81">
        <f t="shared" si="17"/>
        <v>0</v>
      </c>
      <c r="I142" s="81">
        <f t="shared" si="17"/>
        <v>0</v>
      </c>
      <c r="J142" s="81">
        <f t="shared" si="17"/>
        <v>0</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240</v>
      </c>
      <c r="E144" s="40">
        <f t="shared" si="16"/>
        <v>0</v>
      </c>
      <c r="F144" s="40">
        <f>H144+J144</f>
        <v>0</v>
      </c>
      <c r="G144" s="42">
        <v>0</v>
      </c>
      <c r="H144" s="42">
        <v>0</v>
      </c>
      <c r="I144" s="42">
        <v>0</v>
      </c>
      <c r="J144" s="43">
        <v>0</v>
      </c>
    </row>
    <row r="145" spans="1:10" s="39" customFormat="1" ht="14.25" customHeight="1">
      <c r="A145" s="32">
        <v>7</v>
      </c>
      <c r="B145" s="33" t="s">
        <v>95</v>
      </c>
      <c r="C145" s="33" t="s">
        <v>95</v>
      </c>
      <c r="D145" s="41" t="s">
        <v>241</v>
      </c>
      <c r="E145" s="81">
        <f>G145+I145</f>
        <v>0</v>
      </c>
      <c r="F145" s="81">
        <f>H145+J145</f>
        <v>0</v>
      </c>
      <c r="G145" s="42">
        <v>0</v>
      </c>
      <c r="H145" s="42">
        <v>0</v>
      </c>
      <c r="I145" s="42">
        <v>0</v>
      </c>
      <c r="J145" s="43">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36" t="s">
        <v>75</v>
      </c>
      <c r="B148" s="136"/>
      <c r="C148" s="136"/>
      <c r="D148" s="52"/>
      <c r="E148" s="39"/>
      <c r="F148" s="39"/>
      <c r="I148" s="121" t="s">
        <v>76</v>
      </c>
      <c r="J148" s="137"/>
    </row>
    <row r="149" spans="1:10" ht="16.5">
      <c r="A149" s="138" t="s">
        <v>77</v>
      </c>
      <c r="B149" s="138"/>
      <c r="C149" s="138"/>
      <c r="D149" s="139" t="s">
        <v>78</v>
      </c>
      <c r="E149" s="139"/>
      <c r="F149" s="139"/>
      <c r="G149" s="139"/>
      <c r="H149" s="139"/>
      <c r="I149" s="125" t="s">
        <v>242</v>
      </c>
      <c r="J149" s="140"/>
    </row>
    <row r="150" spans="1:10" ht="19.5">
      <c r="A150" s="52"/>
      <c r="B150" s="52"/>
      <c r="C150" s="52"/>
      <c r="D150" s="52"/>
      <c r="E150" s="127" t="s">
        <v>80</v>
      </c>
      <c r="F150" s="141"/>
      <c r="G150" s="141"/>
      <c r="H150" s="141"/>
      <c r="I150" s="142" t="s">
        <v>202</v>
      </c>
      <c r="J150" s="142"/>
    </row>
    <row r="151" spans="1:10" ht="17.25" thickBot="1">
      <c r="A151" s="52"/>
      <c r="B151" s="52"/>
      <c r="C151" s="52"/>
      <c r="D151" s="52"/>
      <c r="E151" s="130" t="str">
        <f>E4</f>
        <v>中華民國109年1月     (109年度 )</v>
      </c>
      <c r="F151" s="130"/>
      <c r="G151" s="130"/>
      <c r="H151" s="130"/>
      <c r="I151" s="143" t="s">
        <v>83</v>
      </c>
      <c r="J151" s="143"/>
    </row>
    <row r="152" spans="1:10" ht="14.25" customHeight="1">
      <c r="A152" s="132" t="s">
        <v>84</v>
      </c>
      <c r="B152" s="133"/>
      <c r="C152" s="133"/>
      <c r="D152" s="133"/>
      <c r="E152" s="134" t="s">
        <v>85</v>
      </c>
      <c r="F152" s="134"/>
      <c r="G152" s="133" t="s">
        <v>150</v>
      </c>
      <c r="H152" s="133"/>
      <c r="I152" s="133" t="s">
        <v>151</v>
      </c>
      <c r="J152" s="144"/>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4" t="s">
        <v>185</v>
      </c>
      <c r="E154" s="81">
        <f>G154+I154</f>
        <v>0</v>
      </c>
      <c r="F154" s="81">
        <f>H154+J154</f>
        <v>0</v>
      </c>
      <c r="G154" s="85">
        <v>0</v>
      </c>
      <c r="H154" s="85">
        <v>0</v>
      </c>
      <c r="I154" s="85">
        <v>0</v>
      </c>
      <c r="J154" s="86">
        <v>0</v>
      </c>
    </row>
    <row r="155" spans="1:10" ht="14.25" customHeight="1">
      <c r="A155" s="32" t="s">
        <v>95</v>
      </c>
      <c r="B155" s="33" t="s">
        <v>95</v>
      </c>
      <c r="C155" s="33" t="s">
        <v>95</v>
      </c>
      <c r="D155" s="44" t="s">
        <v>203</v>
      </c>
      <c r="E155" s="37">
        <f aca="true" t="shared" si="18" ref="E155:J155">E121+E74</f>
        <v>13897235</v>
      </c>
      <c r="F155" s="37">
        <f t="shared" si="18"/>
        <v>13897235</v>
      </c>
      <c r="G155" s="59">
        <f t="shared" si="18"/>
        <v>13897235</v>
      </c>
      <c r="H155" s="59">
        <f t="shared" si="18"/>
        <v>13897235</v>
      </c>
      <c r="I155" s="59">
        <f t="shared" si="18"/>
        <v>0</v>
      </c>
      <c r="J155" s="60">
        <f t="shared" si="18"/>
        <v>0</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E159+E160+E161+E162+E163+E164</f>
        <v>0</v>
      </c>
      <c r="F158" s="40">
        <f>F159+F160+F161+F162+F163+F164</f>
        <v>0</v>
      </c>
      <c r="G158" s="55">
        <v>0</v>
      </c>
      <c r="H158" s="55">
        <f>H159+H160+H161+H162+H163+H164</f>
        <v>0</v>
      </c>
      <c r="I158" s="55">
        <f>I159+I160+I161+I162+I163+I164</f>
        <v>0</v>
      </c>
      <c r="J158" s="56">
        <f>J159+J160+J161+J162+J163+J164</f>
        <v>0</v>
      </c>
    </row>
    <row r="159" spans="1:10" ht="14.25" customHeight="1">
      <c r="A159" s="32">
        <v>31</v>
      </c>
      <c r="B159" s="33">
        <v>1</v>
      </c>
      <c r="C159" s="33" t="s">
        <v>95</v>
      </c>
      <c r="D159" s="44" t="s">
        <v>243</v>
      </c>
      <c r="E159" s="40">
        <v>0</v>
      </c>
      <c r="F159" s="40">
        <v>0</v>
      </c>
      <c r="G159" s="55">
        <v>0</v>
      </c>
      <c r="H159" s="55">
        <v>0</v>
      </c>
      <c r="I159" s="55">
        <v>0</v>
      </c>
      <c r="J159" s="56">
        <v>0</v>
      </c>
    </row>
    <row r="160" spans="1:10" s="39" customFormat="1" ht="14.25" customHeight="1">
      <c r="A160" s="32">
        <v>31</v>
      </c>
      <c r="B160" s="33">
        <v>2</v>
      </c>
      <c r="C160" s="33" t="s">
        <v>95</v>
      </c>
      <c r="D160" s="41" t="s">
        <v>244</v>
      </c>
      <c r="E160" s="40">
        <f>G160+I160</f>
        <v>0</v>
      </c>
      <c r="F160" s="40">
        <f>H160+J160</f>
        <v>0</v>
      </c>
      <c r="G160" s="42">
        <v>0</v>
      </c>
      <c r="H160" s="42">
        <v>0</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85"/>
      <c r="H169" s="85"/>
      <c r="I169" s="85"/>
      <c r="J169" s="86"/>
    </row>
    <row r="170" spans="1:10" ht="14.25" customHeight="1">
      <c r="A170" s="32" t="s">
        <v>95</v>
      </c>
      <c r="B170" s="33" t="s">
        <v>95</v>
      </c>
      <c r="C170" s="33" t="s">
        <v>95</v>
      </c>
      <c r="D170" s="44" t="s">
        <v>213</v>
      </c>
      <c r="E170" s="40">
        <f>E155+E158</f>
        <v>13897235</v>
      </c>
      <c r="F170" s="40">
        <f>F155+F158</f>
        <v>13897235</v>
      </c>
      <c r="G170" s="85"/>
      <c r="H170" s="85"/>
      <c r="I170" s="85"/>
      <c r="J170" s="86"/>
    </row>
    <row r="171" spans="1:10" ht="14.25" customHeight="1">
      <c r="A171" s="32" t="s">
        <v>95</v>
      </c>
      <c r="B171" s="33" t="s">
        <v>95</v>
      </c>
      <c r="C171" s="33" t="s">
        <v>95</v>
      </c>
      <c r="D171" s="44" t="s">
        <v>214</v>
      </c>
      <c r="E171" s="40">
        <f>F48+F47-F170</f>
        <v>259649820</v>
      </c>
      <c r="F171" s="40">
        <f>E171</f>
        <v>259649820</v>
      </c>
      <c r="G171" s="85"/>
      <c r="H171" s="85"/>
      <c r="I171" s="85"/>
      <c r="J171" s="86"/>
    </row>
    <row r="172" spans="1:10" ht="14.25" customHeight="1">
      <c r="A172" s="32" t="s">
        <v>95</v>
      </c>
      <c r="B172" s="33" t="s">
        <v>95</v>
      </c>
      <c r="C172" s="33" t="s">
        <v>95</v>
      </c>
      <c r="D172" s="44" t="s">
        <v>215</v>
      </c>
      <c r="E172" s="40">
        <f>E170+E171</f>
        <v>273547055</v>
      </c>
      <c r="F172" s="40">
        <f>F171+F170</f>
        <v>273547055</v>
      </c>
      <c r="G172" s="85"/>
      <c r="H172" s="85"/>
      <c r="I172" s="85"/>
      <c r="J172" s="86"/>
    </row>
    <row r="173" spans="1:10" ht="14.25" customHeight="1">
      <c r="A173" s="32" t="s">
        <v>95</v>
      </c>
      <c r="B173" s="33" t="s">
        <v>95</v>
      </c>
      <c r="C173" s="33" t="s">
        <v>95</v>
      </c>
      <c r="D173" s="44" t="s">
        <v>216</v>
      </c>
      <c r="E173" s="42">
        <v>264183</v>
      </c>
      <c r="F173" s="40">
        <v>0</v>
      </c>
      <c r="G173" s="85"/>
      <c r="H173" s="85"/>
      <c r="I173" s="85"/>
      <c r="J173" s="86"/>
    </row>
    <row r="174" spans="1:10" ht="14.25" customHeight="1">
      <c r="A174" s="32" t="s">
        <v>95</v>
      </c>
      <c r="B174" s="33" t="s">
        <v>95</v>
      </c>
      <c r="C174" s="33" t="s">
        <v>95</v>
      </c>
      <c r="D174" s="44" t="s">
        <v>217</v>
      </c>
      <c r="E174" s="40">
        <f>E171+E173</f>
        <v>259914003</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54217000</v>
      </c>
      <c r="F176" s="81">
        <v>0</v>
      </c>
      <c r="G176" s="85"/>
      <c r="H176" s="85"/>
      <c r="I176" s="85"/>
      <c r="J176" s="86"/>
    </row>
    <row r="177" spans="1:10" ht="14.25" customHeight="1" thickBot="1">
      <c r="A177" s="47" t="s">
        <v>95</v>
      </c>
      <c r="B177" s="48" t="s">
        <v>95</v>
      </c>
      <c r="C177" s="48" t="s">
        <v>95</v>
      </c>
      <c r="D177" s="49" t="s">
        <v>148</v>
      </c>
      <c r="E177" s="67">
        <v>54217000</v>
      </c>
      <c r="F177" s="100">
        <v>0</v>
      </c>
      <c r="G177" s="83"/>
      <c r="H177" s="83"/>
      <c r="I177" s="83"/>
      <c r="J177" s="84"/>
    </row>
    <row r="178" spans="1:4" ht="16.5">
      <c r="A178" s="52" t="s">
        <v>218</v>
      </c>
      <c r="B178" s="52"/>
      <c r="C178" s="52"/>
      <c r="D178" s="52"/>
    </row>
    <row r="179" spans="1:9" ht="16.5">
      <c r="A179" s="52" t="s">
        <v>219</v>
      </c>
      <c r="B179" s="52"/>
      <c r="C179" s="52"/>
      <c r="D179" s="52"/>
      <c r="I179" s="52" t="s">
        <v>245</v>
      </c>
    </row>
    <row r="180" spans="1:4" ht="16.5">
      <c r="A180" s="98" t="s">
        <v>221</v>
      </c>
      <c r="B180" s="52"/>
      <c r="C180" s="52"/>
      <c r="D180" s="52"/>
    </row>
    <row r="181" spans="1:4" ht="16.5">
      <c r="A181" s="98" t="s">
        <v>222</v>
      </c>
      <c r="B181" s="52"/>
      <c r="C181" s="52"/>
      <c r="D181"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28"/>
  <sheetViews>
    <sheetView zoomScalePageLayoutView="0" workbookViewId="0" topLeftCell="A1">
      <selection activeCell="K16" sqref="K16"/>
    </sheetView>
  </sheetViews>
  <sheetFormatPr defaultColWidth="9.00390625" defaultRowHeight="16.5"/>
  <cols>
    <col min="1" max="3" width="3.625" style="0" customWidth="1"/>
    <col min="4" max="4" width="23.125" style="0" customWidth="1"/>
    <col min="5" max="10" width="13.375" style="52" customWidth="1"/>
  </cols>
  <sheetData>
    <row r="1" spans="1:10" ht="16.5">
      <c r="A1" s="120" t="s">
        <v>75</v>
      </c>
      <c r="B1" s="120"/>
      <c r="C1" s="120"/>
      <c r="I1" s="121" t="s">
        <v>76</v>
      </c>
      <c r="J1" s="137"/>
    </row>
    <row r="2" spans="1:10" ht="16.5">
      <c r="A2" s="123" t="s">
        <v>77</v>
      </c>
      <c r="B2" s="123"/>
      <c r="C2" s="123"/>
      <c r="D2" s="124" t="s">
        <v>78</v>
      </c>
      <c r="E2" s="124"/>
      <c r="F2" s="124"/>
      <c r="G2" s="124"/>
      <c r="H2" s="124"/>
      <c r="I2" s="125" t="s">
        <v>246</v>
      </c>
      <c r="J2" s="140"/>
    </row>
    <row r="3" spans="5:10" ht="19.5">
      <c r="E3" s="127" t="s">
        <v>80</v>
      </c>
      <c r="F3" s="128"/>
      <c r="G3" s="128"/>
      <c r="H3" s="128"/>
      <c r="I3" s="142" t="s">
        <v>81</v>
      </c>
      <c r="J3" s="142"/>
    </row>
    <row r="4" spans="5:10" ht="17.25" thickBot="1">
      <c r="E4" s="130" t="s">
        <v>247</v>
      </c>
      <c r="F4" s="130"/>
      <c r="G4" s="130"/>
      <c r="H4" s="130"/>
      <c r="I4" s="131" t="s">
        <v>83</v>
      </c>
      <c r="J4" s="131"/>
    </row>
    <row r="5" spans="1:10" ht="14.25" customHeight="1">
      <c r="A5" s="132" t="s">
        <v>84</v>
      </c>
      <c r="B5" s="133"/>
      <c r="C5" s="133"/>
      <c r="D5" s="133"/>
      <c r="E5" s="133" t="s">
        <v>85</v>
      </c>
      <c r="F5" s="133"/>
      <c r="G5" s="134" t="s">
        <v>86</v>
      </c>
      <c r="H5" s="134"/>
      <c r="I5" s="134" t="s">
        <v>87</v>
      </c>
      <c r="J5" s="135"/>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16991039</v>
      </c>
      <c r="F7" s="37">
        <f t="shared" si="0"/>
        <v>37080713</v>
      </c>
      <c r="G7" s="37">
        <f>G8+G18+G19+G20+G21+G22+G25+G29+G39+G40+G41</f>
        <v>9122632</v>
      </c>
      <c r="H7" s="37">
        <f>H8+H18+H19+H20+H21+H22+H25+H29+H39+H40+H41</f>
        <v>29195386</v>
      </c>
      <c r="I7" s="37">
        <f>I8+I18+I19+I20+I21+I22+I25+I29+I39+I40+I41</f>
        <v>7868407</v>
      </c>
      <c r="J7" s="38">
        <f>J8+J18+J19+J20+J21+J22+J25+J29+J39+J40+J41</f>
        <v>7885327</v>
      </c>
    </row>
    <row r="8" spans="1:10" s="39" customFormat="1" ht="14.25" customHeight="1">
      <c r="A8" s="32">
        <v>1</v>
      </c>
      <c r="B8" s="34" t="s">
        <v>95</v>
      </c>
      <c r="C8" s="34" t="s">
        <v>95</v>
      </c>
      <c r="D8" s="36" t="s">
        <v>97</v>
      </c>
      <c r="E8" s="40">
        <f t="shared" si="0"/>
        <v>5842263</v>
      </c>
      <c r="F8" s="40">
        <f t="shared" si="0"/>
        <v>15630627</v>
      </c>
      <c r="G8" s="40">
        <f>G9+G10+G11+G12+G13+G16</f>
        <v>5845294</v>
      </c>
      <c r="H8" s="40">
        <f>H9+H10+H11+H12+H13+H16</f>
        <v>15633658</v>
      </c>
      <c r="I8" s="40">
        <f>SUM(I9:I13)</f>
        <v>-3031</v>
      </c>
      <c r="J8" s="40">
        <f>SUM(J9:J13)</f>
        <v>-3031</v>
      </c>
    </row>
    <row r="9" spans="1:10" s="39" customFormat="1" ht="14.25" customHeight="1">
      <c r="A9" s="32">
        <v>1</v>
      </c>
      <c r="B9" s="34">
        <v>1</v>
      </c>
      <c r="C9" s="34" t="s">
        <v>95</v>
      </c>
      <c r="D9" s="41" t="s">
        <v>98</v>
      </c>
      <c r="E9" s="40">
        <f t="shared" si="0"/>
        <v>16288</v>
      </c>
      <c r="F9" s="40">
        <f t="shared" si="0"/>
        <v>16445</v>
      </c>
      <c r="G9" s="42">
        <v>17568</v>
      </c>
      <c r="H9" s="42">
        <v>17725</v>
      </c>
      <c r="I9" s="42">
        <v>-1280</v>
      </c>
      <c r="J9" s="43">
        <v>-1280</v>
      </c>
    </row>
    <row r="10" spans="1:10" s="39" customFormat="1" ht="14.25" customHeight="1">
      <c r="A10" s="32">
        <v>1</v>
      </c>
      <c r="B10" s="34">
        <v>2</v>
      </c>
      <c r="C10" s="34" t="s">
        <v>95</v>
      </c>
      <c r="D10" s="41" t="s">
        <v>99</v>
      </c>
      <c r="E10" s="40">
        <f t="shared" si="0"/>
        <v>75454</v>
      </c>
      <c r="F10" s="40">
        <f t="shared" si="0"/>
        <v>75454</v>
      </c>
      <c r="G10" s="42">
        <v>75454</v>
      </c>
      <c r="H10" s="42">
        <v>75454</v>
      </c>
      <c r="I10" s="42">
        <v>0</v>
      </c>
      <c r="J10" s="43">
        <v>0</v>
      </c>
    </row>
    <row r="11" spans="1:10" s="39" customFormat="1" ht="14.25" customHeight="1">
      <c r="A11" s="32">
        <v>1</v>
      </c>
      <c r="B11" s="34">
        <v>4</v>
      </c>
      <c r="C11" s="34" t="s">
        <v>95</v>
      </c>
      <c r="D11" s="41" t="s">
        <v>100</v>
      </c>
      <c r="E11" s="40">
        <f t="shared" si="0"/>
        <v>19106</v>
      </c>
      <c r="F11" s="40">
        <f t="shared" si="0"/>
        <v>19106</v>
      </c>
      <c r="G11" s="42">
        <v>19106</v>
      </c>
      <c r="H11" s="42">
        <v>19106</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27415</v>
      </c>
      <c r="F13" s="40">
        <f t="shared" si="0"/>
        <v>27379</v>
      </c>
      <c r="G13" s="40">
        <f>G14+G15</f>
        <v>29166</v>
      </c>
      <c r="H13" s="40">
        <f>H14+H15</f>
        <v>29130</v>
      </c>
      <c r="I13" s="40">
        <f>SUM(I14:I15)</f>
        <v>-1751</v>
      </c>
      <c r="J13" s="45">
        <f>SUM(J14:J15)</f>
        <v>-1751</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27415</v>
      </c>
      <c r="F15" s="40">
        <f>H15+J15</f>
        <v>27379</v>
      </c>
      <c r="G15" s="42">
        <v>29166</v>
      </c>
      <c r="H15" s="42">
        <v>29130</v>
      </c>
      <c r="I15" s="42">
        <v>-1751</v>
      </c>
      <c r="J15" s="43">
        <v>-1751</v>
      </c>
    </row>
    <row r="16" spans="1:10" s="39" customFormat="1" ht="14.25" customHeight="1">
      <c r="A16" s="32">
        <v>1</v>
      </c>
      <c r="B16" s="33">
        <v>7</v>
      </c>
      <c r="C16" s="33" t="s">
        <v>95</v>
      </c>
      <c r="D16" s="46" t="s">
        <v>105</v>
      </c>
      <c r="E16" s="40">
        <f>G16</f>
        <v>5704000</v>
      </c>
      <c r="F16" s="40">
        <f>H16</f>
        <v>15492243</v>
      </c>
      <c r="G16" s="42">
        <v>5704000</v>
      </c>
      <c r="H16" s="42">
        <v>15492243</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0</v>
      </c>
      <c r="F19" s="40">
        <f>H19</f>
        <v>19256</v>
      </c>
      <c r="G19" s="42">
        <v>0</v>
      </c>
      <c r="H19" s="42">
        <v>19256</v>
      </c>
      <c r="I19" s="42">
        <v>0</v>
      </c>
      <c r="J19" s="43">
        <v>0</v>
      </c>
    </row>
    <row r="20" spans="1:10" s="39" customFormat="1" ht="14.25" customHeight="1">
      <c r="A20" s="32">
        <v>4</v>
      </c>
      <c r="B20" s="33" t="s">
        <v>95</v>
      </c>
      <c r="C20" s="33" t="s">
        <v>95</v>
      </c>
      <c r="D20" s="46" t="s">
        <v>109</v>
      </c>
      <c r="E20" s="40">
        <f>G20</f>
        <v>988526</v>
      </c>
      <c r="F20" s="40">
        <f>H20+J20</f>
        <v>1625421</v>
      </c>
      <c r="G20" s="42">
        <v>988526</v>
      </c>
      <c r="H20" s="42">
        <v>1625421</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1294355</v>
      </c>
      <c r="F22" s="40">
        <f>H22+J22</f>
        <v>2020793</v>
      </c>
      <c r="G22" s="40">
        <f>G23+G24</f>
        <v>1294355</v>
      </c>
      <c r="H22" s="40">
        <f>H23+H24</f>
        <v>2020793</v>
      </c>
      <c r="I22" s="40">
        <v>0</v>
      </c>
      <c r="J22" s="45">
        <v>0</v>
      </c>
    </row>
    <row r="23" spans="1:10" s="39" customFormat="1" ht="14.25" customHeight="1">
      <c r="A23" s="32">
        <v>6</v>
      </c>
      <c r="B23" s="34">
        <v>1</v>
      </c>
      <c r="C23" s="34" t="s">
        <v>95</v>
      </c>
      <c r="D23" s="46" t="s">
        <v>112</v>
      </c>
      <c r="E23" s="40">
        <f>G23</f>
        <v>1267761</v>
      </c>
      <c r="F23" s="40">
        <f>H23+J23</f>
        <v>1971744</v>
      </c>
      <c r="G23" s="42">
        <v>1267761</v>
      </c>
      <c r="H23" s="42">
        <v>1971744</v>
      </c>
      <c r="I23" s="42">
        <v>0</v>
      </c>
      <c r="J23" s="43">
        <v>0</v>
      </c>
    </row>
    <row r="24" spans="1:10" s="39" customFormat="1" ht="14.25" customHeight="1">
      <c r="A24" s="32">
        <v>6</v>
      </c>
      <c r="B24" s="34">
        <v>5</v>
      </c>
      <c r="C24" s="34" t="s">
        <v>95</v>
      </c>
      <c r="D24" s="46" t="s">
        <v>113</v>
      </c>
      <c r="E24" s="40">
        <f>G24</f>
        <v>26594</v>
      </c>
      <c r="F24" s="40">
        <f>H24+J24</f>
        <v>49049</v>
      </c>
      <c r="G24" s="42">
        <v>26594</v>
      </c>
      <c r="H24" s="42">
        <v>49049</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248</v>
      </c>
      <c r="E29" s="40">
        <f aca="true" t="shared" si="1" ref="E29:J29">E30+E31</f>
        <v>8163635</v>
      </c>
      <c r="F29" s="40">
        <f t="shared" si="1"/>
        <v>16981980</v>
      </c>
      <c r="G29" s="42">
        <f t="shared" si="1"/>
        <v>299500</v>
      </c>
      <c r="H29" s="42">
        <f t="shared" si="1"/>
        <v>9117845</v>
      </c>
      <c r="I29" s="42">
        <f t="shared" si="1"/>
        <v>7864135</v>
      </c>
      <c r="J29" s="43">
        <f t="shared" si="1"/>
        <v>7864135</v>
      </c>
    </row>
    <row r="30" spans="1:10" s="39" customFormat="1" ht="14.25" customHeight="1">
      <c r="A30" s="32">
        <v>8</v>
      </c>
      <c r="B30" s="34">
        <v>1</v>
      </c>
      <c r="C30" s="34" t="s">
        <v>95</v>
      </c>
      <c r="D30" s="36" t="s">
        <v>119</v>
      </c>
      <c r="E30" s="40">
        <f>G30+I30</f>
        <v>8163635</v>
      </c>
      <c r="F30" s="40">
        <f>H30+J30</f>
        <v>16981980</v>
      </c>
      <c r="G30" s="42">
        <v>299500</v>
      </c>
      <c r="H30" s="42">
        <v>9117845</v>
      </c>
      <c r="I30" s="42">
        <v>7864135</v>
      </c>
      <c r="J30" s="43">
        <v>7864135</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36" t="s">
        <v>75</v>
      </c>
      <c r="B33" s="136"/>
      <c r="C33" s="136"/>
      <c r="D33" s="52"/>
      <c r="E33" s="39"/>
      <c r="F33" s="39"/>
      <c r="I33" s="121" t="s">
        <v>76</v>
      </c>
      <c r="J33" s="137"/>
    </row>
    <row r="34" spans="1:10" ht="16.5">
      <c r="A34" s="138" t="s">
        <v>77</v>
      </c>
      <c r="B34" s="138"/>
      <c r="C34" s="138"/>
      <c r="D34" s="139" t="s">
        <v>78</v>
      </c>
      <c r="E34" s="139"/>
      <c r="F34" s="139"/>
      <c r="G34" s="139"/>
      <c r="H34" s="139"/>
      <c r="I34" s="125" t="s">
        <v>249</v>
      </c>
      <c r="J34" s="140"/>
    </row>
    <row r="35" spans="1:10" ht="19.5">
      <c r="A35" s="52"/>
      <c r="B35" s="52"/>
      <c r="C35" s="52"/>
      <c r="D35" s="52"/>
      <c r="E35" s="127" t="s">
        <v>80</v>
      </c>
      <c r="F35" s="141"/>
      <c r="G35" s="141"/>
      <c r="H35" s="141"/>
      <c r="I35" s="142" t="s">
        <v>122</v>
      </c>
      <c r="J35" s="142"/>
    </row>
    <row r="36" spans="1:10" ht="17.25" thickBot="1">
      <c r="A36" s="52"/>
      <c r="B36" s="52"/>
      <c r="C36" s="52"/>
      <c r="D36" s="52"/>
      <c r="E36" s="130" t="str">
        <f>E4</f>
        <v>中華民國109年2月     (109年度 )</v>
      </c>
      <c r="F36" s="130"/>
      <c r="G36" s="130"/>
      <c r="H36" s="130"/>
      <c r="I36" s="143" t="s">
        <v>83</v>
      </c>
      <c r="J36" s="143"/>
    </row>
    <row r="37" spans="1:10" ht="14.25" customHeight="1">
      <c r="A37" s="132" t="s">
        <v>84</v>
      </c>
      <c r="B37" s="133"/>
      <c r="C37" s="133"/>
      <c r="D37" s="133"/>
      <c r="E37" s="134" t="s">
        <v>85</v>
      </c>
      <c r="F37" s="134"/>
      <c r="G37" s="133" t="s">
        <v>86</v>
      </c>
      <c r="H37" s="133"/>
      <c r="I37" s="133" t="s">
        <v>87</v>
      </c>
      <c r="J37" s="144"/>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29500</v>
      </c>
      <c r="F39" s="40">
        <f>H39+J39</f>
        <v>29500</v>
      </c>
      <c r="G39" s="42">
        <v>29500</v>
      </c>
      <c r="H39" s="42">
        <v>29500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672760</v>
      </c>
      <c r="F41" s="40">
        <f>H41+J41</f>
        <v>773136</v>
      </c>
      <c r="G41" s="42">
        <v>665457</v>
      </c>
      <c r="H41" s="42">
        <v>748913</v>
      </c>
      <c r="I41" s="42">
        <v>7303</v>
      </c>
      <c r="J41" s="43">
        <v>24223</v>
      </c>
      <c r="K41" s="54"/>
    </row>
    <row r="42" spans="1:11" ht="14.25" customHeight="1">
      <c r="A42" s="32" t="s">
        <v>95</v>
      </c>
      <c r="B42" s="33" t="s">
        <v>95</v>
      </c>
      <c r="C42" s="33" t="s">
        <v>95</v>
      </c>
      <c r="D42" s="44" t="s">
        <v>126</v>
      </c>
      <c r="E42" s="40">
        <v>0</v>
      </c>
      <c r="F42" s="40">
        <v>0</v>
      </c>
      <c r="G42" s="55">
        <v>0</v>
      </c>
      <c r="H42" s="55">
        <v>0</v>
      </c>
      <c r="I42" s="55">
        <v>0</v>
      </c>
      <c r="J42" s="56">
        <v>0</v>
      </c>
      <c r="K42" s="103"/>
    </row>
    <row r="43" spans="1:11" ht="14.25" customHeight="1">
      <c r="A43" s="32">
        <v>6</v>
      </c>
      <c r="B43" s="33" t="s">
        <v>95</v>
      </c>
      <c r="C43" s="33" t="s">
        <v>95</v>
      </c>
      <c r="D43" s="44" t="s">
        <v>127</v>
      </c>
      <c r="E43" s="40">
        <v>0</v>
      </c>
      <c r="F43" s="40">
        <v>0</v>
      </c>
      <c r="G43" s="55">
        <v>0</v>
      </c>
      <c r="H43" s="55">
        <v>0</v>
      </c>
      <c r="I43" s="55">
        <v>0</v>
      </c>
      <c r="J43" s="56">
        <v>0</v>
      </c>
      <c r="K43" s="103"/>
    </row>
    <row r="44" spans="1:11" ht="14.25" customHeight="1">
      <c r="A44" s="32">
        <v>6</v>
      </c>
      <c r="B44" s="33">
        <v>2</v>
      </c>
      <c r="C44" s="33" t="s">
        <v>95</v>
      </c>
      <c r="D44" s="44" t="s">
        <v>128</v>
      </c>
      <c r="E44" s="40">
        <v>0</v>
      </c>
      <c r="F44" s="40">
        <v>0</v>
      </c>
      <c r="G44" s="55">
        <v>0</v>
      </c>
      <c r="H44" s="55">
        <v>0</v>
      </c>
      <c r="I44" s="55">
        <v>0</v>
      </c>
      <c r="J44" s="56">
        <v>0</v>
      </c>
      <c r="K44" s="103"/>
    </row>
    <row r="45" spans="1:11" ht="14.25" customHeight="1">
      <c r="A45" s="32">
        <v>6</v>
      </c>
      <c r="B45" s="33">
        <v>3</v>
      </c>
      <c r="C45" s="33" t="s">
        <v>95</v>
      </c>
      <c r="D45" s="44" t="s">
        <v>129</v>
      </c>
      <c r="E45" s="40">
        <v>0</v>
      </c>
      <c r="F45" s="40">
        <v>0</v>
      </c>
      <c r="G45" s="55">
        <v>0</v>
      </c>
      <c r="H45" s="55">
        <v>0</v>
      </c>
      <c r="I45" s="55">
        <v>0</v>
      </c>
      <c r="J45" s="56">
        <v>0</v>
      </c>
      <c r="K45" s="103"/>
    </row>
    <row r="46" spans="1:11" ht="14.25" customHeight="1">
      <c r="A46" s="32">
        <v>6</v>
      </c>
      <c r="B46" s="33">
        <v>4</v>
      </c>
      <c r="C46" s="33" t="s">
        <v>95</v>
      </c>
      <c r="D46" s="44" t="s">
        <v>130</v>
      </c>
      <c r="E46" s="40">
        <v>0</v>
      </c>
      <c r="F46" s="40">
        <v>0</v>
      </c>
      <c r="G46" s="55">
        <v>0</v>
      </c>
      <c r="H46" s="55">
        <v>0</v>
      </c>
      <c r="I46" s="55">
        <v>0</v>
      </c>
      <c r="J46" s="56">
        <v>0</v>
      </c>
      <c r="K46" s="103"/>
    </row>
    <row r="47" spans="1:11" ht="14.25" customHeight="1">
      <c r="A47" s="32" t="s">
        <v>95</v>
      </c>
      <c r="B47" s="33" t="s">
        <v>95</v>
      </c>
      <c r="C47" s="33" t="s">
        <v>95</v>
      </c>
      <c r="D47" s="58" t="s">
        <v>131</v>
      </c>
      <c r="E47" s="37">
        <f aca="true" t="shared" si="2" ref="E47:J47">E42+E7</f>
        <v>16991039</v>
      </c>
      <c r="F47" s="37">
        <f t="shared" si="2"/>
        <v>37080713</v>
      </c>
      <c r="G47" s="59">
        <f t="shared" si="2"/>
        <v>9122632</v>
      </c>
      <c r="H47" s="59">
        <f t="shared" si="2"/>
        <v>29195386</v>
      </c>
      <c r="I47" s="59">
        <f t="shared" si="2"/>
        <v>7868407</v>
      </c>
      <c r="J47" s="60">
        <f t="shared" si="2"/>
        <v>7885327</v>
      </c>
      <c r="K47" s="103"/>
    </row>
    <row r="48" spans="1:11" ht="14.25" customHeight="1">
      <c r="A48" s="32" t="s">
        <v>95</v>
      </c>
      <c r="B48" s="33" t="s">
        <v>95</v>
      </c>
      <c r="C48" s="33" t="s">
        <v>95</v>
      </c>
      <c r="D48" s="44" t="s">
        <v>132</v>
      </c>
      <c r="E48" s="40">
        <v>0</v>
      </c>
      <c r="F48" s="63">
        <v>253457381</v>
      </c>
      <c r="G48" s="55">
        <v>0</v>
      </c>
      <c r="H48" s="55">
        <v>0</v>
      </c>
      <c r="I48" s="55">
        <v>0</v>
      </c>
      <c r="J48" s="56">
        <v>0</v>
      </c>
      <c r="K48" s="103"/>
    </row>
    <row r="49" spans="1:11" ht="14.25" customHeight="1">
      <c r="A49" s="32">
        <v>30</v>
      </c>
      <c r="B49" s="33" t="s">
        <v>95</v>
      </c>
      <c r="C49" s="33" t="s">
        <v>95</v>
      </c>
      <c r="D49" s="44" t="s">
        <v>133</v>
      </c>
      <c r="E49" s="40">
        <v>0</v>
      </c>
      <c r="F49" s="40">
        <v>0</v>
      </c>
      <c r="G49" s="55">
        <v>0</v>
      </c>
      <c r="H49" s="55">
        <v>0</v>
      </c>
      <c r="I49" s="55">
        <v>0</v>
      </c>
      <c r="J49" s="56">
        <v>0</v>
      </c>
      <c r="K49" s="103"/>
    </row>
    <row r="50" spans="1:11" ht="14.25" customHeight="1">
      <c r="A50" s="32">
        <v>30</v>
      </c>
      <c r="B50" s="33">
        <v>1</v>
      </c>
      <c r="C50" s="33" t="s">
        <v>95</v>
      </c>
      <c r="D50" s="44" t="s">
        <v>134</v>
      </c>
      <c r="E50" s="40">
        <v>0</v>
      </c>
      <c r="F50" s="40">
        <v>0</v>
      </c>
      <c r="G50" s="55">
        <v>0</v>
      </c>
      <c r="H50" s="55">
        <v>0</v>
      </c>
      <c r="I50" s="55">
        <v>0</v>
      </c>
      <c r="J50" s="56">
        <v>0</v>
      </c>
      <c r="K50" s="103"/>
    </row>
    <row r="51" spans="1:11" ht="14.25" customHeight="1">
      <c r="A51" s="32">
        <v>31</v>
      </c>
      <c r="B51" s="33" t="s">
        <v>95</v>
      </c>
      <c r="C51" s="33" t="s">
        <v>95</v>
      </c>
      <c r="D51" s="44" t="s">
        <v>135</v>
      </c>
      <c r="E51" s="40">
        <v>0</v>
      </c>
      <c r="F51" s="40">
        <v>0</v>
      </c>
      <c r="G51" s="55">
        <v>0</v>
      </c>
      <c r="H51" s="55">
        <v>0</v>
      </c>
      <c r="I51" s="55">
        <v>0</v>
      </c>
      <c r="J51" s="56">
        <v>0</v>
      </c>
      <c r="K51" s="103"/>
    </row>
    <row r="52" spans="1:11" ht="14.25" customHeight="1">
      <c r="A52" s="32">
        <v>31</v>
      </c>
      <c r="B52" s="33">
        <v>1</v>
      </c>
      <c r="C52" s="33" t="s">
        <v>95</v>
      </c>
      <c r="D52" s="44" t="s">
        <v>136</v>
      </c>
      <c r="E52" s="40">
        <v>0</v>
      </c>
      <c r="F52" s="40">
        <v>0</v>
      </c>
      <c r="G52" s="55">
        <v>0</v>
      </c>
      <c r="H52" s="55">
        <v>0</v>
      </c>
      <c r="I52" s="55">
        <v>0</v>
      </c>
      <c r="J52" s="56">
        <v>0</v>
      </c>
      <c r="K52" s="103"/>
    </row>
    <row r="53" spans="1:11" ht="14.25" customHeight="1">
      <c r="A53" s="32">
        <v>31</v>
      </c>
      <c r="B53" s="33">
        <v>2</v>
      </c>
      <c r="C53" s="33" t="s">
        <v>95</v>
      </c>
      <c r="D53" s="44" t="s">
        <v>137</v>
      </c>
      <c r="E53" s="40">
        <v>0</v>
      </c>
      <c r="F53" s="40">
        <v>0</v>
      </c>
      <c r="G53" s="55">
        <v>0</v>
      </c>
      <c r="H53" s="55">
        <v>0</v>
      </c>
      <c r="I53" s="55">
        <v>0</v>
      </c>
      <c r="J53" s="56">
        <v>0</v>
      </c>
      <c r="K53" s="103"/>
    </row>
    <row r="54" spans="1:11" ht="14.25" customHeight="1">
      <c r="A54" s="32">
        <v>31</v>
      </c>
      <c r="B54" s="33">
        <v>3</v>
      </c>
      <c r="C54" s="33" t="s">
        <v>95</v>
      </c>
      <c r="D54" s="44" t="s">
        <v>138</v>
      </c>
      <c r="E54" s="40">
        <v>0</v>
      </c>
      <c r="F54" s="40">
        <v>0</v>
      </c>
      <c r="G54" s="55">
        <v>0</v>
      </c>
      <c r="H54" s="55">
        <v>0</v>
      </c>
      <c r="I54" s="55">
        <v>0</v>
      </c>
      <c r="J54" s="62">
        <v>0</v>
      </c>
      <c r="K54" s="103"/>
    </row>
    <row r="55" spans="1:11" ht="14.25" customHeight="1">
      <c r="A55" s="32">
        <v>31</v>
      </c>
      <c r="B55" s="33">
        <v>4</v>
      </c>
      <c r="C55" s="33" t="s">
        <v>95</v>
      </c>
      <c r="D55" s="44" t="s">
        <v>139</v>
      </c>
      <c r="E55" s="40">
        <v>0</v>
      </c>
      <c r="F55" s="40">
        <v>0</v>
      </c>
      <c r="G55" s="55">
        <v>0</v>
      </c>
      <c r="H55" s="55">
        <v>0</v>
      </c>
      <c r="I55" s="55">
        <v>0</v>
      </c>
      <c r="J55" s="56">
        <v>0</v>
      </c>
      <c r="K55" s="103"/>
    </row>
    <row r="56" spans="1:11" ht="14.25" customHeight="1">
      <c r="A56" s="32">
        <v>31</v>
      </c>
      <c r="B56" s="33">
        <v>5</v>
      </c>
      <c r="C56" s="33" t="s">
        <v>95</v>
      </c>
      <c r="D56" s="44" t="s">
        <v>140</v>
      </c>
      <c r="E56" s="40">
        <v>0</v>
      </c>
      <c r="F56" s="40">
        <v>0</v>
      </c>
      <c r="G56" s="55">
        <v>0</v>
      </c>
      <c r="H56" s="55">
        <v>0</v>
      </c>
      <c r="I56" s="55">
        <v>0</v>
      </c>
      <c r="J56" s="56">
        <v>0</v>
      </c>
      <c r="K56" s="103"/>
    </row>
    <row r="57" spans="1:11" ht="14.25" customHeight="1">
      <c r="A57" s="32">
        <v>31</v>
      </c>
      <c r="B57" s="33">
        <v>6</v>
      </c>
      <c r="C57" s="33" t="s">
        <v>95</v>
      </c>
      <c r="D57" s="44" t="s">
        <v>141</v>
      </c>
      <c r="E57" s="40">
        <v>0</v>
      </c>
      <c r="F57" s="40">
        <v>0</v>
      </c>
      <c r="G57" s="55">
        <v>0</v>
      </c>
      <c r="H57" s="55">
        <v>0</v>
      </c>
      <c r="I57" s="55">
        <v>0</v>
      </c>
      <c r="J57" s="56">
        <v>0</v>
      </c>
      <c r="K57" s="103"/>
    </row>
    <row r="58" spans="1:11" ht="14.25" customHeight="1">
      <c r="A58" s="32">
        <v>31</v>
      </c>
      <c r="B58" s="33">
        <v>7</v>
      </c>
      <c r="C58" s="33" t="s">
        <v>95</v>
      </c>
      <c r="D58" s="44" t="s">
        <v>142</v>
      </c>
      <c r="E58" s="40">
        <v>0</v>
      </c>
      <c r="F58" s="40">
        <v>0</v>
      </c>
      <c r="G58" s="55">
        <v>0</v>
      </c>
      <c r="H58" s="55">
        <v>0</v>
      </c>
      <c r="I58" s="55">
        <v>0</v>
      </c>
      <c r="J58" s="56">
        <v>0</v>
      </c>
      <c r="K58" s="103"/>
    </row>
    <row r="59" spans="1:11" ht="14.25" customHeight="1">
      <c r="A59" s="32"/>
      <c r="B59" s="33"/>
      <c r="C59" s="33"/>
      <c r="D59" s="44"/>
      <c r="E59" s="40"/>
      <c r="F59" s="40"/>
      <c r="G59" s="55"/>
      <c r="H59" s="55"/>
      <c r="I59" s="55"/>
      <c r="J59" s="56"/>
      <c r="K59" s="103"/>
    </row>
    <row r="60" spans="1:11" ht="14.25" customHeight="1">
      <c r="A60" s="32"/>
      <c r="B60" s="33"/>
      <c r="C60" s="33"/>
      <c r="D60" s="44"/>
      <c r="E60" s="40"/>
      <c r="F60" s="40"/>
      <c r="G60" s="55"/>
      <c r="H60" s="55"/>
      <c r="I60" s="55"/>
      <c r="J60" s="56"/>
      <c r="K60" s="103"/>
    </row>
    <row r="61" spans="1:11" ht="14.25" customHeight="1">
      <c r="A61" s="32"/>
      <c r="B61" s="33"/>
      <c r="C61" s="33"/>
      <c r="D61" s="44"/>
      <c r="E61" s="40"/>
      <c r="F61" s="40"/>
      <c r="G61" s="55"/>
      <c r="H61" s="55"/>
      <c r="I61" s="55"/>
      <c r="J61" s="56"/>
      <c r="K61" s="103"/>
    </row>
    <row r="62" spans="1:11" s="39" customFormat="1" ht="14.25" customHeight="1">
      <c r="A62" s="32" t="s">
        <v>95</v>
      </c>
      <c r="B62" s="34" t="s">
        <v>95</v>
      </c>
      <c r="C62" s="34" t="s">
        <v>95</v>
      </c>
      <c r="D62" s="36" t="s">
        <v>143</v>
      </c>
      <c r="E62" s="40">
        <f>E47+E48</f>
        <v>16991039</v>
      </c>
      <c r="F62" s="40">
        <f>F47+F48</f>
        <v>290538094</v>
      </c>
      <c r="G62" s="40"/>
      <c r="H62" s="40"/>
      <c r="I62" s="40"/>
      <c r="J62" s="45"/>
      <c r="K62" s="54"/>
    </row>
    <row r="63" spans="1:11" s="39" customFormat="1" ht="14.25" customHeight="1">
      <c r="A63" s="32" t="s">
        <v>95</v>
      </c>
      <c r="B63" s="34" t="s">
        <v>95</v>
      </c>
      <c r="C63" s="34" t="s">
        <v>95</v>
      </c>
      <c r="D63" s="36" t="s">
        <v>144</v>
      </c>
      <c r="E63" s="42">
        <v>259649820</v>
      </c>
      <c r="F63" s="40"/>
      <c r="G63" s="40"/>
      <c r="H63" s="40"/>
      <c r="I63" s="40"/>
      <c r="J63" s="45"/>
      <c r="K63" s="54"/>
    </row>
    <row r="64" spans="1:11" s="39" customFormat="1" ht="14.25" customHeight="1">
      <c r="A64" s="32" t="s">
        <v>95</v>
      </c>
      <c r="B64" s="34" t="s">
        <v>95</v>
      </c>
      <c r="C64" s="34" t="s">
        <v>95</v>
      </c>
      <c r="D64" s="36" t="s">
        <v>145</v>
      </c>
      <c r="E64" s="40">
        <f>E62+E63</f>
        <v>276640859</v>
      </c>
      <c r="F64" s="40">
        <f>F62</f>
        <v>290538094</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6300000</v>
      </c>
      <c r="F66" s="40">
        <v>0</v>
      </c>
      <c r="G66" s="40"/>
      <c r="H66" s="40"/>
      <c r="I66" s="40"/>
      <c r="J66" s="45"/>
      <c r="K66" s="54"/>
    </row>
    <row r="67" spans="1:11" s="39" customFormat="1" ht="14.25" customHeight="1" thickBot="1">
      <c r="A67" s="64" t="s">
        <v>95</v>
      </c>
      <c r="B67" s="65" t="s">
        <v>95</v>
      </c>
      <c r="C67" s="65" t="s">
        <v>95</v>
      </c>
      <c r="D67" s="66" t="s">
        <v>148</v>
      </c>
      <c r="E67" s="67">
        <v>12600000</v>
      </c>
      <c r="F67" s="68">
        <v>0</v>
      </c>
      <c r="G67" s="68"/>
      <c r="H67" s="68"/>
      <c r="I67" s="68"/>
      <c r="J67" s="69"/>
      <c r="K67" s="54"/>
    </row>
    <row r="68" spans="1:10" ht="16.5">
      <c r="A68" s="136" t="s">
        <v>75</v>
      </c>
      <c r="B68" s="136"/>
      <c r="C68" s="136"/>
      <c r="D68" s="52"/>
      <c r="E68" s="39"/>
      <c r="F68" s="39"/>
      <c r="I68" s="121" t="s">
        <v>76</v>
      </c>
      <c r="J68" s="137"/>
    </row>
    <row r="69" spans="1:10" ht="16.5">
      <c r="A69" s="138" t="s">
        <v>77</v>
      </c>
      <c r="B69" s="138"/>
      <c r="C69" s="138"/>
      <c r="D69" s="139" t="s">
        <v>78</v>
      </c>
      <c r="E69" s="139"/>
      <c r="F69" s="139"/>
      <c r="G69" s="139"/>
      <c r="H69" s="139"/>
      <c r="I69" s="125" t="s">
        <v>250</v>
      </c>
      <c r="J69" s="140"/>
    </row>
    <row r="70" spans="1:10" ht="19.5">
      <c r="A70" s="52"/>
      <c r="B70" s="52"/>
      <c r="C70" s="52"/>
      <c r="D70" s="52"/>
      <c r="E70" s="127" t="s">
        <v>80</v>
      </c>
      <c r="F70" s="141"/>
      <c r="G70" s="141"/>
      <c r="H70" s="141"/>
      <c r="I70" s="142" t="s">
        <v>149</v>
      </c>
      <c r="J70" s="142"/>
    </row>
    <row r="71" spans="1:10" ht="17.25" thickBot="1">
      <c r="A71" s="52"/>
      <c r="B71" s="52"/>
      <c r="C71" s="52"/>
      <c r="D71" s="52"/>
      <c r="E71" s="130" t="str">
        <f>E4</f>
        <v>中華民國109年2月     (109年度 )</v>
      </c>
      <c r="F71" s="130"/>
      <c r="G71" s="130"/>
      <c r="H71" s="130"/>
      <c r="I71" s="143" t="s">
        <v>83</v>
      </c>
      <c r="J71" s="143"/>
    </row>
    <row r="72" spans="1:10" ht="14.25" customHeight="1">
      <c r="A72" s="132" t="s">
        <v>84</v>
      </c>
      <c r="B72" s="133"/>
      <c r="C72" s="133"/>
      <c r="D72" s="133"/>
      <c r="E72" s="134" t="s">
        <v>85</v>
      </c>
      <c r="F72" s="134"/>
      <c r="G72" s="133" t="s">
        <v>150</v>
      </c>
      <c r="H72" s="133"/>
      <c r="I72" s="133" t="s">
        <v>151</v>
      </c>
      <c r="J72" s="144"/>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10466988</v>
      </c>
      <c r="F74" s="37">
        <f>H74+J74</f>
        <v>24214223</v>
      </c>
      <c r="G74" s="59">
        <f>G75+G80+G84+G89+G102+G105+G108+G111+G113</f>
        <v>10162672</v>
      </c>
      <c r="H74" s="59">
        <f>H75+H80+H84+H89+H102+H105+H108+H111+H113</f>
        <v>23909907</v>
      </c>
      <c r="I74" s="59">
        <f>I75+I80+I84+I89+I102+I105+I108+I111+I113</f>
        <v>304316</v>
      </c>
      <c r="J74" s="70">
        <f>J75+J80+J84+J89+J102+J105+J108+J111+J113</f>
        <v>304316</v>
      </c>
    </row>
    <row r="75" spans="1:10" s="39" customFormat="1" ht="14.25" customHeight="1">
      <c r="A75" s="32">
        <v>1</v>
      </c>
      <c r="B75" s="33" t="s">
        <v>95</v>
      </c>
      <c r="C75" s="33" t="s">
        <v>95</v>
      </c>
      <c r="D75" s="36" t="s">
        <v>153</v>
      </c>
      <c r="E75" s="40">
        <f aca="true" t="shared" si="3" ref="E75:J75">E76+E77+E78+E79</f>
        <v>9975119</v>
      </c>
      <c r="F75" s="40">
        <f t="shared" si="3"/>
        <v>39782161</v>
      </c>
      <c r="G75" s="40">
        <f t="shared" si="3"/>
        <v>4792357</v>
      </c>
      <c r="H75" s="40">
        <f t="shared" si="3"/>
        <v>14908046</v>
      </c>
      <c r="I75" s="40">
        <f t="shared" si="3"/>
        <v>208952</v>
      </c>
      <c r="J75" s="71">
        <f t="shared" si="3"/>
        <v>208952</v>
      </c>
    </row>
    <row r="76" spans="1:10" s="39" customFormat="1" ht="14.25" customHeight="1">
      <c r="A76" s="32">
        <v>1</v>
      </c>
      <c r="B76" s="33">
        <v>1</v>
      </c>
      <c r="C76" s="33" t="s">
        <v>95</v>
      </c>
      <c r="D76" s="41" t="s">
        <v>154</v>
      </c>
      <c r="E76" s="40">
        <f>G76+I76</f>
        <v>1285942</v>
      </c>
      <c r="F76" s="40">
        <f>H76+J76</f>
        <v>7300575</v>
      </c>
      <c r="G76" s="42">
        <v>1085942</v>
      </c>
      <c r="H76" s="42">
        <v>7100575</v>
      </c>
      <c r="I76" s="42">
        <v>200000</v>
      </c>
      <c r="J76" s="43">
        <v>200000</v>
      </c>
    </row>
    <row r="77" spans="1:10" s="39" customFormat="1" ht="14.25" customHeight="1">
      <c r="A77" s="32">
        <v>1</v>
      </c>
      <c r="B77" s="33">
        <v>2</v>
      </c>
      <c r="C77" s="33" t="s">
        <v>95</v>
      </c>
      <c r="D77" s="41" t="s">
        <v>155</v>
      </c>
      <c r="E77" s="40">
        <f>G77+I77</f>
        <v>1099166</v>
      </c>
      <c r="F77" s="40">
        <f>H77+J77</f>
        <v>2499599</v>
      </c>
      <c r="G77" s="42">
        <v>1090214</v>
      </c>
      <c r="H77" s="42">
        <v>2490647</v>
      </c>
      <c r="I77" s="42">
        <v>8952</v>
      </c>
      <c r="J77" s="43">
        <v>8952</v>
      </c>
    </row>
    <row r="78" spans="1:10" s="39" customFormat="1" ht="14.25" customHeight="1">
      <c r="A78" s="32">
        <v>1</v>
      </c>
      <c r="B78" s="33">
        <v>3</v>
      </c>
      <c r="C78" s="33" t="s">
        <v>95</v>
      </c>
      <c r="D78" s="41" t="s">
        <v>156</v>
      </c>
      <c r="E78" s="40">
        <v>7364243</v>
      </c>
      <c r="F78" s="40">
        <v>27951834</v>
      </c>
      <c r="G78" s="42">
        <v>2423911</v>
      </c>
      <c r="H78" s="42">
        <v>4752373</v>
      </c>
      <c r="I78" s="42">
        <v>0</v>
      </c>
      <c r="J78" s="43">
        <v>0</v>
      </c>
    </row>
    <row r="79" spans="1:10" s="39" customFormat="1" ht="14.25" customHeight="1">
      <c r="A79" s="32">
        <v>1</v>
      </c>
      <c r="B79" s="33">
        <v>4</v>
      </c>
      <c r="C79" s="33" t="s">
        <v>95</v>
      </c>
      <c r="D79" s="41" t="s">
        <v>157</v>
      </c>
      <c r="E79" s="40">
        <v>225768</v>
      </c>
      <c r="F79" s="40">
        <v>2030153</v>
      </c>
      <c r="G79" s="42">
        <v>192290</v>
      </c>
      <c r="H79" s="42">
        <v>564451</v>
      </c>
      <c r="I79" s="42">
        <v>0</v>
      </c>
      <c r="J79" s="43">
        <v>0</v>
      </c>
    </row>
    <row r="80" spans="1:10" s="39" customFormat="1" ht="14.25" customHeight="1">
      <c r="A80" s="32">
        <v>2</v>
      </c>
      <c r="B80" s="33" t="s">
        <v>95</v>
      </c>
      <c r="C80" s="33" t="s">
        <v>95</v>
      </c>
      <c r="D80" s="36" t="s">
        <v>158</v>
      </c>
      <c r="E80" s="40">
        <f aca="true" t="shared" si="4" ref="E80:J80">E81+E82+E83</f>
        <v>173344</v>
      </c>
      <c r="F80" s="40">
        <f t="shared" si="4"/>
        <v>409327</v>
      </c>
      <c r="G80" s="40">
        <f t="shared" si="4"/>
        <v>173344</v>
      </c>
      <c r="H80" s="40">
        <f t="shared" si="4"/>
        <v>409327</v>
      </c>
      <c r="I80" s="40">
        <f t="shared" si="4"/>
        <v>0</v>
      </c>
      <c r="J80" s="45">
        <f t="shared" si="4"/>
        <v>0</v>
      </c>
    </row>
    <row r="81" spans="1:10" s="39" customFormat="1" ht="14.25" customHeight="1">
      <c r="A81" s="32">
        <v>2</v>
      </c>
      <c r="B81" s="33">
        <v>1</v>
      </c>
      <c r="C81" s="33" t="s">
        <v>95</v>
      </c>
      <c r="D81" s="41" t="s">
        <v>159</v>
      </c>
      <c r="E81" s="40">
        <f>G81+I81</f>
        <v>0</v>
      </c>
      <c r="F81" s="40">
        <f>H81+J81</f>
        <v>0</v>
      </c>
      <c r="G81" s="42">
        <v>0</v>
      </c>
      <c r="H81" s="42">
        <v>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173344</v>
      </c>
      <c r="F83" s="40">
        <f>H83+J83</f>
        <v>409327</v>
      </c>
      <c r="G83" s="42">
        <v>173344</v>
      </c>
      <c r="H83" s="42">
        <v>409327</v>
      </c>
      <c r="I83" s="42">
        <v>0</v>
      </c>
      <c r="J83" s="43">
        <v>0</v>
      </c>
    </row>
    <row r="84" spans="1:10" s="39" customFormat="1" ht="14.25" customHeight="1">
      <c r="A84" s="32">
        <v>3</v>
      </c>
      <c r="B84" s="33" t="s">
        <v>95</v>
      </c>
      <c r="C84" s="33" t="s">
        <v>95</v>
      </c>
      <c r="D84" s="36" t="s">
        <v>162</v>
      </c>
      <c r="E84" s="40">
        <f aca="true" t="shared" si="5" ref="E84:J84">E85+E86+E87+E88</f>
        <v>1203039</v>
      </c>
      <c r="F84" s="40">
        <f t="shared" si="5"/>
        <v>2619039</v>
      </c>
      <c r="G84" s="40">
        <f t="shared" si="5"/>
        <v>1203039</v>
      </c>
      <c r="H84" s="40">
        <f t="shared" si="5"/>
        <v>2619039</v>
      </c>
      <c r="I84" s="40">
        <f t="shared" si="5"/>
        <v>95364</v>
      </c>
      <c r="J84" s="45">
        <f t="shared" si="5"/>
        <v>95364</v>
      </c>
    </row>
    <row r="85" spans="1:10" s="39" customFormat="1" ht="14.25" customHeight="1">
      <c r="A85" s="32">
        <v>3</v>
      </c>
      <c r="B85" s="33">
        <v>1</v>
      </c>
      <c r="C85" s="33" t="s">
        <v>95</v>
      </c>
      <c r="D85" s="41" t="s">
        <v>163</v>
      </c>
      <c r="E85" s="40">
        <f>G85+I85</f>
        <v>782862</v>
      </c>
      <c r="F85" s="40">
        <f>H85+J85</f>
        <v>1612423</v>
      </c>
      <c r="G85" s="42">
        <v>782862</v>
      </c>
      <c r="H85" s="42">
        <v>1612423</v>
      </c>
      <c r="I85" s="42">
        <v>0</v>
      </c>
      <c r="J85" s="43">
        <v>0</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178339</v>
      </c>
      <c r="F87" s="40">
        <f>H87</f>
        <v>519239</v>
      </c>
      <c r="G87" s="42">
        <v>178339</v>
      </c>
      <c r="H87" s="42">
        <v>519239</v>
      </c>
      <c r="I87" s="42">
        <v>95364</v>
      </c>
      <c r="J87" s="43">
        <v>95364</v>
      </c>
    </row>
    <row r="88" spans="1:10" s="39" customFormat="1" ht="14.25" customHeight="1">
      <c r="A88" s="32">
        <v>3</v>
      </c>
      <c r="B88" s="33">
        <v>4</v>
      </c>
      <c r="C88" s="33" t="s">
        <v>95</v>
      </c>
      <c r="D88" s="41" t="s">
        <v>166</v>
      </c>
      <c r="E88" s="40">
        <f>G88+I88</f>
        <v>241838</v>
      </c>
      <c r="F88" s="40">
        <f>H88+J88</f>
        <v>487377</v>
      </c>
      <c r="G88" s="42">
        <v>241838</v>
      </c>
      <c r="H88" s="42">
        <v>487377</v>
      </c>
      <c r="I88" s="42">
        <v>0</v>
      </c>
      <c r="J88" s="43">
        <v>0</v>
      </c>
    </row>
    <row r="89" spans="1:10" s="39" customFormat="1" ht="14.25" customHeight="1">
      <c r="A89" s="32">
        <v>4</v>
      </c>
      <c r="B89" s="33" t="s">
        <v>95</v>
      </c>
      <c r="C89" s="33" t="s">
        <v>95</v>
      </c>
      <c r="D89" s="36" t="s">
        <v>167</v>
      </c>
      <c r="E89" s="40">
        <f aca="true" t="shared" si="6" ref="E89:J89">E90+E91+E92+E93+E94</f>
        <v>579663</v>
      </c>
      <c r="F89" s="40">
        <f t="shared" si="6"/>
        <v>1087074</v>
      </c>
      <c r="G89" s="40">
        <f t="shared" si="6"/>
        <v>579663</v>
      </c>
      <c r="H89" s="40">
        <f t="shared" si="6"/>
        <v>1087074</v>
      </c>
      <c r="I89" s="40">
        <f t="shared" si="6"/>
        <v>0</v>
      </c>
      <c r="J89" s="71">
        <f t="shared" si="6"/>
        <v>0</v>
      </c>
    </row>
    <row r="90" spans="1:10" s="39" customFormat="1" ht="14.25" customHeight="1">
      <c r="A90" s="32">
        <v>4</v>
      </c>
      <c r="B90" s="33">
        <v>1</v>
      </c>
      <c r="C90" s="33" t="s">
        <v>95</v>
      </c>
      <c r="D90" s="41" t="s">
        <v>168</v>
      </c>
      <c r="E90" s="40">
        <f aca="true" t="shared" si="7" ref="E90:F92">G90+I90</f>
        <v>208463</v>
      </c>
      <c r="F90" s="40">
        <f t="shared" si="7"/>
        <v>655874</v>
      </c>
      <c r="G90" s="42">
        <v>208463</v>
      </c>
      <c r="H90" s="42">
        <v>655874</v>
      </c>
      <c r="I90" s="42">
        <v>0</v>
      </c>
      <c r="J90" s="43">
        <v>0</v>
      </c>
    </row>
    <row r="91" spans="1:10" s="39" customFormat="1" ht="14.25" customHeight="1">
      <c r="A91" s="32">
        <v>4</v>
      </c>
      <c r="B91" s="33">
        <v>2</v>
      </c>
      <c r="C91" s="33" t="s">
        <v>95</v>
      </c>
      <c r="D91" s="41" t="s">
        <v>169</v>
      </c>
      <c r="E91" s="40">
        <f t="shared" si="7"/>
        <v>371200</v>
      </c>
      <c r="F91" s="40">
        <f t="shared" si="7"/>
        <v>431200</v>
      </c>
      <c r="G91" s="42">
        <v>371200</v>
      </c>
      <c r="H91" s="42">
        <v>431200</v>
      </c>
      <c r="I91" s="42">
        <v>0</v>
      </c>
      <c r="J91" s="43">
        <v>0</v>
      </c>
    </row>
    <row r="92" spans="1:10" s="39" customFormat="1" ht="14.25" customHeight="1">
      <c r="A92" s="32">
        <v>4</v>
      </c>
      <c r="B92" s="33">
        <v>3</v>
      </c>
      <c r="C92" s="33" t="s">
        <v>95</v>
      </c>
      <c r="D92" s="41" t="s">
        <v>170</v>
      </c>
      <c r="E92" s="40">
        <f t="shared" si="7"/>
        <v>0</v>
      </c>
      <c r="F92" s="40">
        <f t="shared" si="7"/>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36" t="s">
        <v>75</v>
      </c>
      <c r="B96" s="136"/>
      <c r="C96" s="136"/>
      <c r="D96" s="52"/>
      <c r="E96" s="39"/>
      <c r="F96" s="39"/>
      <c r="I96" s="121" t="s">
        <v>76</v>
      </c>
      <c r="J96" s="137"/>
    </row>
    <row r="97" spans="1:10" ht="16.5">
      <c r="A97" s="138" t="s">
        <v>77</v>
      </c>
      <c r="B97" s="138"/>
      <c r="C97" s="138"/>
      <c r="D97" s="139" t="s">
        <v>78</v>
      </c>
      <c r="E97" s="139"/>
      <c r="F97" s="139"/>
      <c r="G97" s="139"/>
      <c r="H97" s="139"/>
      <c r="I97" s="125" t="s">
        <v>251</v>
      </c>
      <c r="J97" s="140"/>
    </row>
    <row r="98" spans="1:10" ht="19.5">
      <c r="A98" s="52"/>
      <c r="B98" s="52"/>
      <c r="C98" s="52"/>
      <c r="D98" s="52"/>
      <c r="E98" s="127" t="s">
        <v>80</v>
      </c>
      <c r="F98" s="141"/>
      <c r="G98" s="141"/>
      <c r="H98" s="141"/>
      <c r="I98" s="142" t="s">
        <v>173</v>
      </c>
      <c r="J98" s="142"/>
    </row>
    <row r="99" spans="1:10" ht="17.25" thickBot="1">
      <c r="A99" s="52"/>
      <c r="B99" s="52"/>
      <c r="C99" s="52"/>
      <c r="D99" s="52"/>
      <c r="E99" s="130" t="str">
        <f>E4</f>
        <v>中華民國109年2月     (109年度 )</v>
      </c>
      <c r="F99" s="130"/>
      <c r="G99" s="130"/>
      <c r="H99" s="130"/>
      <c r="I99" s="143" t="s">
        <v>83</v>
      </c>
      <c r="J99" s="143"/>
    </row>
    <row r="100" spans="1:10" ht="14.25" customHeight="1">
      <c r="A100" s="132" t="s">
        <v>84</v>
      </c>
      <c r="B100" s="133"/>
      <c r="C100" s="133"/>
      <c r="D100" s="133"/>
      <c r="E100" s="134" t="s">
        <v>85</v>
      </c>
      <c r="F100" s="134"/>
      <c r="G100" s="133" t="s">
        <v>150</v>
      </c>
      <c r="H100" s="133"/>
      <c r="I100" s="133" t="s">
        <v>151</v>
      </c>
      <c r="J100" s="144"/>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1194993</v>
      </c>
      <c r="H102" s="55">
        <f t="shared" si="8"/>
        <v>2245396</v>
      </c>
      <c r="I102" s="55">
        <f t="shared" si="8"/>
        <v>0</v>
      </c>
      <c r="J102" s="56">
        <f t="shared" si="8"/>
        <v>0</v>
      </c>
    </row>
    <row r="103" spans="1:10" s="39" customFormat="1" ht="14.25" customHeight="1">
      <c r="A103" s="32">
        <v>5</v>
      </c>
      <c r="B103" s="33">
        <v>1</v>
      </c>
      <c r="C103" s="33" t="s">
        <v>95</v>
      </c>
      <c r="D103" s="41" t="s">
        <v>175</v>
      </c>
      <c r="E103" s="40">
        <v>274980</v>
      </c>
      <c r="F103" s="40">
        <v>1547879</v>
      </c>
      <c r="G103" s="42">
        <v>42267</v>
      </c>
      <c r="H103" s="42">
        <v>93582</v>
      </c>
      <c r="I103" s="42">
        <v>0</v>
      </c>
      <c r="J103" s="43">
        <v>0</v>
      </c>
    </row>
    <row r="104" spans="1:10" s="39" customFormat="1" ht="14.25" customHeight="1">
      <c r="A104" s="32">
        <v>5</v>
      </c>
      <c r="B104" s="33">
        <v>2</v>
      </c>
      <c r="C104" s="33" t="s">
        <v>95</v>
      </c>
      <c r="D104" s="41" t="s">
        <v>176</v>
      </c>
      <c r="E104" s="40">
        <v>2989833</v>
      </c>
      <c r="F104" s="40">
        <v>13839253</v>
      </c>
      <c r="G104" s="42">
        <v>1152726</v>
      </c>
      <c r="H104" s="42">
        <v>2151814</v>
      </c>
      <c r="I104" s="42">
        <v>0</v>
      </c>
      <c r="J104" s="43">
        <v>0</v>
      </c>
    </row>
    <row r="105" spans="1:10" s="39" customFormat="1" ht="14.25" customHeight="1">
      <c r="A105" s="32">
        <v>10</v>
      </c>
      <c r="B105" s="33" t="s">
        <v>95</v>
      </c>
      <c r="C105" s="33" t="s">
        <v>95</v>
      </c>
      <c r="D105" s="36" t="s">
        <v>177</v>
      </c>
      <c r="E105" s="40">
        <f aca="true" t="shared" si="9" ref="E105:J105">E106+E107</f>
        <v>2216776</v>
      </c>
      <c r="F105" s="40">
        <f t="shared" si="9"/>
        <v>2638525</v>
      </c>
      <c r="G105" s="40">
        <f t="shared" si="9"/>
        <v>2216776</v>
      </c>
      <c r="H105" s="40">
        <f t="shared" si="9"/>
        <v>2638525</v>
      </c>
      <c r="I105" s="40">
        <f t="shared" si="9"/>
        <v>0</v>
      </c>
      <c r="J105" s="45">
        <f t="shared" si="9"/>
        <v>0</v>
      </c>
    </row>
    <row r="106" spans="1:10" s="39" customFormat="1" ht="14.25" customHeight="1">
      <c r="A106" s="32">
        <v>10</v>
      </c>
      <c r="B106" s="33">
        <v>1</v>
      </c>
      <c r="C106" s="33" t="s">
        <v>95</v>
      </c>
      <c r="D106" s="41" t="s">
        <v>178</v>
      </c>
      <c r="E106" s="40">
        <f>G106+I106</f>
        <v>2216776</v>
      </c>
      <c r="F106" s="40">
        <f>H106+J106</f>
        <v>2638525</v>
      </c>
      <c r="G106" s="42">
        <v>2216776</v>
      </c>
      <c r="H106" s="42">
        <v>2638525</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2500</v>
      </c>
      <c r="F113" s="68">
        <f>H113+J113</f>
        <v>2500</v>
      </c>
      <c r="G113" s="67">
        <v>2500</v>
      </c>
      <c r="H113" s="67">
        <v>2500</v>
      </c>
      <c r="I113" s="67">
        <v>0</v>
      </c>
      <c r="J113" s="80">
        <v>0</v>
      </c>
    </row>
    <row r="114" spans="1:6" ht="16.5">
      <c r="A114" s="52"/>
      <c r="B114" s="52"/>
      <c r="C114" s="52"/>
      <c r="D114" s="52"/>
      <c r="E114" s="39"/>
      <c r="F114" s="39"/>
    </row>
    <row r="115" spans="1:10" ht="16.5">
      <c r="A115" s="136" t="s">
        <v>75</v>
      </c>
      <c r="B115" s="136"/>
      <c r="C115" s="136"/>
      <c r="D115" s="52"/>
      <c r="E115" s="39"/>
      <c r="F115" s="39"/>
      <c r="I115" s="121" t="s">
        <v>76</v>
      </c>
      <c r="J115" s="137"/>
    </row>
    <row r="116" spans="1:10" ht="16.5">
      <c r="A116" s="138" t="s">
        <v>77</v>
      </c>
      <c r="B116" s="138"/>
      <c r="C116" s="138"/>
      <c r="D116" s="139" t="s">
        <v>78</v>
      </c>
      <c r="E116" s="139"/>
      <c r="F116" s="139"/>
      <c r="G116" s="139"/>
      <c r="H116" s="139"/>
      <c r="I116" s="125" t="s">
        <v>251</v>
      </c>
      <c r="J116" s="140"/>
    </row>
    <row r="117" spans="1:10" ht="19.5">
      <c r="A117" s="52"/>
      <c r="B117" s="52"/>
      <c r="C117" s="52"/>
      <c r="D117" s="52"/>
      <c r="E117" s="127" t="s">
        <v>80</v>
      </c>
      <c r="F117" s="145"/>
      <c r="G117" s="145"/>
      <c r="H117" s="145"/>
      <c r="I117" s="146" t="s">
        <v>186</v>
      </c>
      <c r="J117" s="146"/>
    </row>
    <row r="118" spans="1:10" ht="17.25" thickBot="1">
      <c r="A118" s="52"/>
      <c r="B118" s="52"/>
      <c r="C118" s="52"/>
      <c r="D118" s="52"/>
      <c r="E118" s="147" t="str">
        <f>E4</f>
        <v>中華民國109年2月     (109年度 )</v>
      </c>
      <c r="F118" s="147"/>
      <c r="G118" s="147"/>
      <c r="H118" s="147"/>
      <c r="I118" s="131" t="s">
        <v>83</v>
      </c>
      <c r="J118" s="131"/>
    </row>
    <row r="119" spans="1:10" ht="14.25" customHeight="1">
      <c r="A119" s="132" t="s">
        <v>84</v>
      </c>
      <c r="B119" s="133"/>
      <c r="C119" s="133"/>
      <c r="D119" s="133"/>
      <c r="E119" s="133" t="s">
        <v>85</v>
      </c>
      <c r="F119" s="133"/>
      <c r="G119" s="134" t="s">
        <v>150</v>
      </c>
      <c r="H119" s="134"/>
      <c r="I119" s="134" t="s">
        <v>151</v>
      </c>
      <c r="J119" s="135"/>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E122+E127+E131+E136+E142+E154</f>
        <v>12071063</v>
      </c>
      <c r="F121" s="37">
        <f t="shared" si="10"/>
        <v>12221063</v>
      </c>
      <c r="G121" s="37">
        <f t="shared" si="10"/>
        <v>156718</v>
      </c>
      <c r="H121" s="37">
        <f t="shared" si="10"/>
        <v>306718</v>
      </c>
      <c r="I121" s="37">
        <f t="shared" si="10"/>
        <v>11914345</v>
      </c>
      <c r="J121" s="37">
        <f t="shared" si="10"/>
        <v>11914345</v>
      </c>
    </row>
    <row r="122" spans="1:10" ht="14.25" customHeight="1">
      <c r="A122" s="32">
        <v>1</v>
      </c>
      <c r="B122" s="33" t="s">
        <v>95</v>
      </c>
      <c r="C122" s="33" t="s">
        <v>95</v>
      </c>
      <c r="D122" s="44" t="s">
        <v>153</v>
      </c>
      <c r="E122" s="40">
        <f aca="true" t="shared" si="11" ref="E122:J122">E123+E124+E125+E126</f>
        <v>12056949</v>
      </c>
      <c r="F122" s="40">
        <f t="shared" si="11"/>
        <v>12206949</v>
      </c>
      <c r="G122" s="40">
        <f t="shared" si="11"/>
        <v>151118</v>
      </c>
      <c r="H122" s="40">
        <f t="shared" si="11"/>
        <v>301118</v>
      </c>
      <c r="I122" s="40">
        <f t="shared" si="11"/>
        <v>11905831</v>
      </c>
      <c r="J122" s="40">
        <f t="shared" si="11"/>
        <v>11905831</v>
      </c>
    </row>
    <row r="123" spans="1:10" s="39" customFormat="1" ht="14.25" customHeight="1">
      <c r="A123" s="32">
        <v>1</v>
      </c>
      <c r="B123" s="33">
        <v>1</v>
      </c>
      <c r="C123" s="33" t="s">
        <v>95</v>
      </c>
      <c r="D123" s="41" t="s">
        <v>188</v>
      </c>
      <c r="E123" s="40">
        <f aca="true" t="shared" si="12" ref="E123:F126">G123+I123</f>
        <v>12005831</v>
      </c>
      <c r="F123" s="40">
        <f t="shared" si="12"/>
        <v>12155831</v>
      </c>
      <c r="G123" s="42">
        <v>100000</v>
      </c>
      <c r="H123" s="42">
        <v>250000</v>
      </c>
      <c r="I123" s="42">
        <v>11905831</v>
      </c>
      <c r="J123" s="43">
        <v>11905831</v>
      </c>
    </row>
    <row r="124" spans="1:10" s="39" customFormat="1" ht="14.25" customHeight="1">
      <c r="A124" s="32">
        <v>1</v>
      </c>
      <c r="B124" s="33">
        <v>2</v>
      </c>
      <c r="C124" s="33" t="s">
        <v>95</v>
      </c>
      <c r="D124" s="41" t="s">
        <v>189</v>
      </c>
      <c r="E124" s="40">
        <f t="shared" si="12"/>
        <v>51118</v>
      </c>
      <c r="F124" s="40">
        <f t="shared" si="12"/>
        <v>51118</v>
      </c>
      <c r="G124" s="42">
        <v>51118</v>
      </c>
      <c r="H124" s="42">
        <v>51118</v>
      </c>
      <c r="I124" s="42">
        <v>0</v>
      </c>
      <c r="J124" s="43">
        <v>0</v>
      </c>
    </row>
    <row r="125" spans="1:10" s="39" customFormat="1" ht="14.25" customHeight="1">
      <c r="A125" s="32">
        <v>1</v>
      </c>
      <c r="B125" s="33">
        <v>3</v>
      </c>
      <c r="C125" s="33" t="s">
        <v>95</v>
      </c>
      <c r="D125" s="41" t="s">
        <v>190</v>
      </c>
      <c r="E125" s="40">
        <f t="shared" si="12"/>
        <v>0</v>
      </c>
      <c r="F125" s="40">
        <f t="shared" si="12"/>
        <v>0</v>
      </c>
      <c r="G125" s="42">
        <v>0</v>
      </c>
      <c r="H125" s="42">
        <v>0</v>
      </c>
      <c r="I125" s="42">
        <v>0</v>
      </c>
      <c r="J125" s="43">
        <v>0</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0</v>
      </c>
      <c r="G127" s="40">
        <f t="shared" si="13"/>
        <v>0</v>
      </c>
      <c r="H127" s="40">
        <f t="shared" si="13"/>
        <v>0</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4" ref="E131:J131">E132+E133+E134+E135</f>
        <v>8514</v>
      </c>
      <c r="F131" s="40">
        <f t="shared" si="14"/>
        <v>8514</v>
      </c>
      <c r="G131" s="40">
        <f t="shared" si="14"/>
        <v>0</v>
      </c>
      <c r="H131" s="40">
        <f t="shared" si="14"/>
        <v>0</v>
      </c>
      <c r="I131" s="40">
        <f t="shared" si="14"/>
        <v>8514</v>
      </c>
      <c r="J131" s="40">
        <f t="shared" si="14"/>
        <v>8514</v>
      </c>
    </row>
    <row r="132" spans="1:10" s="39" customFormat="1" ht="14.25" customHeight="1">
      <c r="A132" s="32">
        <v>3</v>
      </c>
      <c r="B132" s="33">
        <v>1</v>
      </c>
      <c r="C132" s="33" t="s">
        <v>95</v>
      </c>
      <c r="D132" s="41" t="s">
        <v>195</v>
      </c>
      <c r="E132" s="40">
        <f>G132+I132</f>
        <v>0</v>
      </c>
      <c r="F132" s="40">
        <f>H132+J132</f>
        <v>0</v>
      </c>
      <c r="G132" s="42">
        <v>0</v>
      </c>
      <c r="H132" s="42">
        <v>0</v>
      </c>
      <c r="I132" s="42">
        <v>0</v>
      </c>
      <c r="J132" s="43">
        <v>0</v>
      </c>
    </row>
    <row r="133" spans="1:10" ht="14.25" customHeight="1">
      <c r="A133" s="32">
        <v>3</v>
      </c>
      <c r="B133" s="33">
        <v>2</v>
      </c>
      <c r="C133" s="33" t="s">
        <v>252</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8514</v>
      </c>
      <c r="F135" s="40">
        <f>H135+J135</f>
        <v>8514</v>
      </c>
      <c r="G135" s="42">
        <v>0</v>
      </c>
      <c r="H135" s="42">
        <v>0</v>
      </c>
      <c r="I135" s="42">
        <v>8514</v>
      </c>
      <c r="J135" s="43">
        <v>8514</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0</v>
      </c>
      <c r="F142" s="40">
        <f t="shared" si="17"/>
        <v>0</v>
      </c>
      <c r="G142" s="81">
        <f t="shared" si="17"/>
        <v>0</v>
      </c>
      <c r="H142" s="81">
        <f t="shared" si="17"/>
        <v>0</v>
      </c>
      <c r="I142" s="81">
        <f t="shared" si="17"/>
        <v>0</v>
      </c>
      <c r="J142" s="81">
        <f t="shared" si="17"/>
        <v>0</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253</v>
      </c>
      <c r="E144" s="40">
        <f t="shared" si="16"/>
        <v>0</v>
      </c>
      <c r="F144" s="40">
        <f>H144+J144</f>
        <v>0</v>
      </c>
      <c r="G144" s="42">
        <v>0</v>
      </c>
      <c r="H144" s="42">
        <v>0</v>
      </c>
      <c r="I144" s="42">
        <v>0</v>
      </c>
      <c r="J144" s="43">
        <v>0</v>
      </c>
    </row>
    <row r="145" spans="1:10" s="39" customFormat="1" ht="14.25" customHeight="1">
      <c r="A145" s="32">
        <v>7</v>
      </c>
      <c r="B145" s="33" t="s">
        <v>95</v>
      </c>
      <c r="C145" s="33" t="s">
        <v>95</v>
      </c>
      <c r="D145" s="41" t="s">
        <v>254</v>
      </c>
      <c r="E145" s="81">
        <f>G145+I145</f>
        <v>0</v>
      </c>
      <c r="F145" s="81">
        <f>H145+J145</f>
        <v>0</v>
      </c>
      <c r="G145" s="42">
        <v>0</v>
      </c>
      <c r="H145" s="42">
        <v>0</v>
      </c>
      <c r="I145" s="42">
        <v>0</v>
      </c>
      <c r="J145" s="43">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36" t="s">
        <v>75</v>
      </c>
      <c r="B148" s="136"/>
      <c r="C148" s="136"/>
      <c r="D148" s="52"/>
      <c r="E148" s="39"/>
      <c r="F148" s="39"/>
      <c r="I148" s="121" t="s">
        <v>76</v>
      </c>
      <c r="J148" s="137"/>
    </row>
    <row r="149" spans="1:10" ht="16.5">
      <c r="A149" s="138" t="s">
        <v>77</v>
      </c>
      <c r="B149" s="138"/>
      <c r="C149" s="138"/>
      <c r="D149" s="139" t="s">
        <v>78</v>
      </c>
      <c r="E149" s="139"/>
      <c r="F149" s="139"/>
      <c r="G149" s="139"/>
      <c r="H149" s="139"/>
      <c r="I149" s="125" t="s">
        <v>255</v>
      </c>
      <c r="J149" s="140"/>
    </row>
    <row r="150" spans="1:10" ht="19.5">
      <c r="A150" s="52"/>
      <c r="B150" s="52"/>
      <c r="C150" s="52"/>
      <c r="D150" s="52"/>
      <c r="E150" s="127" t="s">
        <v>80</v>
      </c>
      <c r="F150" s="141"/>
      <c r="G150" s="141"/>
      <c r="H150" s="141"/>
      <c r="I150" s="142" t="s">
        <v>202</v>
      </c>
      <c r="J150" s="142"/>
    </row>
    <row r="151" spans="1:10" ht="17.25" thickBot="1">
      <c r="A151" s="52"/>
      <c r="B151" s="52"/>
      <c r="C151" s="52"/>
      <c r="D151" s="52"/>
      <c r="E151" s="130" t="str">
        <f>E4</f>
        <v>中華民國109年2月     (109年度 )</v>
      </c>
      <c r="F151" s="130"/>
      <c r="G151" s="130"/>
      <c r="H151" s="130"/>
      <c r="I151" s="143" t="s">
        <v>83</v>
      </c>
      <c r="J151" s="143"/>
    </row>
    <row r="152" spans="1:10" ht="14.25" customHeight="1">
      <c r="A152" s="132" t="s">
        <v>84</v>
      </c>
      <c r="B152" s="133"/>
      <c r="C152" s="133"/>
      <c r="D152" s="133"/>
      <c r="E152" s="134" t="s">
        <v>85</v>
      </c>
      <c r="F152" s="134"/>
      <c r="G152" s="133" t="s">
        <v>150</v>
      </c>
      <c r="H152" s="133"/>
      <c r="I152" s="133" t="s">
        <v>151</v>
      </c>
      <c r="J152" s="144"/>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5600</v>
      </c>
      <c r="F154" s="81">
        <f>H154+J154</f>
        <v>5600</v>
      </c>
      <c r="G154" s="72">
        <v>5600</v>
      </c>
      <c r="H154" s="72">
        <v>5600</v>
      </c>
      <c r="I154" s="72">
        <v>0</v>
      </c>
      <c r="J154" s="73">
        <v>0</v>
      </c>
    </row>
    <row r="155" spans="1:10" ht="14.25" customHeight="1">
      <c r="A155" s="32" t="s">
        <v>95</v>
      </c>
      <c r="B155" s="33" t="s">
        <v>95</v>
      </c>
      <c r="C155" s="33" t="s">
        <v>95</v>
      </c>
      <c r="D155" s="44" t="s">
        <v>203</v>
      </c>
      <c r="E155" s="37">
        <f aca="true" t="shared" si="18" ref="E155:J155">E121+E74</f>
        <v>22538051</v>
      </c>
      <c r="F155" s="37">
        <f t="shared" si="18"/>
        <v>36435286</v>
      </c>
      <c r="G155" s="59">
        <f t="shared" si="18"/>
        <v>10319390</v>
      </c>
      <c r="H155" s="59">
        <f t="shared" si="18"/>
        <v>24216625</v>
      </c>
      <c r="I155" s="59">
        <f t="shared" si="18"/>
        <v>12218661</v>
      </c>
      <c r="J155" s="60">
        <f t="shared" si="18"/>
        <v>12218661</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9" ref="E158:J158">E159+E160+E161+E162+E163+E164</f>
        <v>909007</v>
      </c>
      <c r="F158" s="40">
        <f t="shared" si="19"/>
        <v>909007</v>
      </c>
      <c r="G158" s="55">
        <f t="shared" si="19"/>
        <v>909007</v>
      </c>
      <c r="H158" s="55">
        <f t="shared" si="19"/>
        <v>909007</v>
      </c>
      <c r="I158" s="55">
        <f t="shared" si="19"/>
        <v>0</v>
      </c>
      <c r="J158" s="56">
        <f t="shared" si="19"/>
        <v>0</v>
      </c>
    </row>
    <row r="159" spans="1:10" ht="14.25" customHeight="1">
      <c r="A159" s="32">
        <v>31</v>
      </c>
      <c r="B159" s="33">
        <v>1</v>
      </c>
      <c r="C159" s="33" t="s">
        <v>95</v>
      </c>
      <c r="D159" s="44" t="s">
        <v>256</v>
      </c>
      <c r="E159" s="40">
        <v>0</v>
      </c>
      <c r="F159" s="40">
        <v>0</v>
      </c>
      <c r="G159" s="55">
        <v>0</v>
      </c>
      <c r="H159" s="55">
        <v>0</v>
      </c>
      <c r="I159" s="55">
        <v>0</v>
      </c>
      <c r="J159" s="56">
        <v>0</v>
      </c>
    </row>
    <row r="160" spans="1:10" s="39" customFormat="1" ht="14.25" customHeight="1">
      <c r="A160" s="32">
        <v>31</v>
      </c>
      <c r="B160" s="33">
        <v>2</v>
      </c>
      <c r="C160" s="33" t="s">
        <v>95</v>
      </c>
      <c r="D160" s="41" t="s">
        <v>257</v>
      </c>
      <c r="E160" s="40">
        <f>G160+I160</f>
        <v>909007</v>
      </c>
      <c r="F160" s="40">
        <f>H160+J160</f>
        <v>909007</v>
      </c>
      <c r="G160" s="42">
        <v>909007</v>
      </c>
      <c r="H160" s="42">
        <v>909007</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85"/>
      <c r="H169" s="85"/>
      <c r="I169" s="85"/>
      <c r="J169" s="86"/>
    </row>
    <row r="170" spans="1:10" ht="14.25" customHeight="1">
      <c r="A170" s="32" t="s">
        <v>95</v>
      </c>
      <c r="B170" s="33" t="s">
        <v>95</v>
      </c>
      <c r="C170" s="33" t="s">
        <v>95</v>
      </c>
      <c r="D170" s="44" t="s">
        <v>213</v>
      </c>
      <c r="E170" s="40">
        <f>E155+E158</f>
        <v>23447058</v>
      </c>
      <c r="F170" s="40">
        <f>F155+F158</f>
        <v>37344293</v>
      </c>
      <c r="G170" s="85"/>
      <c r="H170" s="85"/>
      <c r="I170" s="85"/>
      <c r="J170" s="86"/>
    </row>
    <row r="171" spans="1:10" ht="14.25" customHeight="1">
      <c r="A171" s="32" t="s">
        <v>95</v>
      </c>
      <c r="B171" s="33" t="s">
        <v>95</v>
      </c>
      <c r="C171" s="33" t="s">
        <v>95</v>
      </c>
      <c r="D171" s="44" t="s">
        <v>214</v>
      </c>
      <c r="E171" s="40">
        <f>F48+F47-F170</f>
        <v>253193801</v>
      </c>
      <c r="F171" s="40">
        <f>E171</f>
        <v>253193801</v>
      </c>
      <c r="G171" s="85"/>
      <c r="H171" s="85"/>
      <c r="I171" s="85"/>
      <c r="J171" s="86"/>
    </row>
    <row r="172" spans="1:10" ht="14.25" customHeight="1">
      <c r="A172" s="32" t="s">
        <v>95</v>
      </c>
      <c r="B172" s="33" t="s">
        <v>95</v>
      </c>
      <c r="C172" s="33" t="s">
        <v>95</v>
      </c>
      <c r="D172" s="44" t="s">
        <v>215</v>
      </c>
      <c r="E172" s="40">
        <f>E170+E171</f>
        <v>276640859</v>
      </c>
      <c r="F172" s="40">
        <f>F171+F170</f>
        <v>290538094</v>
      </c>
      <c r="G172" s="85"/>
      <c r="H172" s="85"/>
      <c r="I172" s="85"/>
      <c r="J172" s="86"/>
    </row>
    <row r="173" spans="1:10" ht="14.25" customHeight="1">
      <c r="A173" s="32" t="s">
        <v>95</v>
      </c>
      <c r="B173" s="33" t="s">
        <v>95</v>
      </c>
      <c r="C173" s="33" t="s">
        <v>95</v>
      </c>
      <c r="D173" s="44" t="s">
        <v>216</v>
      </c>
      <c r="E173" s="42">
        <v>437136</v>
      </c>
      <c r="F173" s="40">
        <v>0</v>
      </c>
      <c r="G173" s="85"/>
      <c r="H173" s="85"/>
      <c r="I173" s="85"/>
      <c r="J173" s="86"/>
    </row>
    <row r="174" spans="1:10" ht="14.25" customHeight="1">
      <c r="A174" s="32" t="s">
        <v>95</v>
      </c>
      <c r="B174" s="33" t="s">
        <v>95</v>
      </c>
      <c r="C174" s="33" t="s">
        <v>95</v>
      </c>
      <c r="D174" s="44" t="s">
        <v>217</v>
      </c>
      <c r="E174" s="40">
        <f>E171+E173</f>
        <v>253630937</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6398000</v>
      </c>
      <c r="F176" s="81">
        <v>0</v>
      </c>
      <c r="G176" s="85"/>
      <c r="H176" s="85"/>
      <c r="I176" s="85"/>
      <c r="J176" s="86"/>
    </row>
    <row r="177" spans="1:10" ht="14.25" customHeight="1" thickBot="1">
      <c r="A177" s="47" t="s">
        <v>95</v>
      </c>
      <c r="B177" s="48" t="s">
        <v>95</v>
      </c>
      <c r="C177" s="48" t="s">
        <v>95</v>
      </c>
      <c r="D177" s="49" t="s">
        <v>148</v>
      </c>
      <c r="E177" s="67">
        <v>60615000</v>
      </c>
      <c r="F177" s="100">
        <v>0</v>
      </c>
      <c r="G177" s="83"/>
      <c r="H177" s="83"/>
      <c r="I177" s="83"/>
      <c r="J177" s="84"/>
    </row>
    <row r="178" spans="1:4" ht="16.5">
      <c r="A178" s="52" t="s">
        <v>218</v>
      </c>
      <c r="B178" s="52"/>
      <c r="C178" s="52"/>
      <c r="D178" s="52"/>
    </row>
    <row r="179" spans="1:9" ht="16.5">
      <c r="A179" s="52" t="s">
        <v>219</v>
      </c>
      <c r="B179" s="52"/>
      <c r="C179" s="52"/>
      <c r="D179" s="52"/>
      <c r="I179" s="52" t="s">
        <v>258</v>
      </c>
    </row>
    <row r="180" spans="1:4" ht="16.5">
      <c r="A180" s="98" t="s">
        <v>221</v>
      </c>
      <c r="B180" s="52"/>
      <c r="C180" s="52"/>
      <c r="D180" s="52"/>
    </row>
    <row r="181" spans="1:4" ht="16.5">
      <c r="A181" s="98" t="s">
        <v>222</v>
      </c>
      <c r="B181" s="52"/>
      <c r="C181" s="52"/>
      <c r="D181" s="52"/>
    </row>
    <row r="182" spans="1:4" ht="16.5">
      <c r="A182" s="52"/>
      <c r="B182" s="52"/>
      <c r="C182" s="52"/>
      <c r="D182" s="52"/>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228"/>
  <sheetViews>
    <sheetView zoomScalePageLayoutView="0" workbookViewId="0" topLeftCell="A1">
      <selection activeCell="E8" sqref="E8"/>
    </sheetView>
  </sheetViews>
  <sheetFormatPr defaultColWidth="9.00390625" defaultRowHeight="16.5"/>
  <cols>
    <col min="1" max="3" width="3.625" style="0" customWidth="1"/>
    <col min="4" max="4" width="23.125" style="0" customWidth="1"/>
    <col min="5" max="10" width="13.375" style="52" customWidth="1"/>
  </cols>
  <sheetData>
    <row r="1" spans="1:10" ht="16.5">
      <c r="A1" s="120" t="s">
        <v>75</v>
      </c>
      <c r="B1" s="120"/>
      <c r="C1" s="120"/>
      <c r="I1" s="121" t="s">
        <v>76</v>
      </c>
      <c r="J1" s="137"/>
    </row>
    <row r="2" spans="1:10" ht="16.5">
      <c r="A2" s="123" t="s">
        <v>77</v>
      </c>
      <c r="B2" s="123"/>
      <c r="C2" s="123"/>
      <c r="D2" s="124" t="s">
        <v>78</v>
      </c>
      <c r="E2" s="124"/>
      <c r="F2" s="124"/>
      <c r="G2" s="124"/>
      <c r="H2" s="124"/>
      <c r="I2" s="125" t="s">
        <v>259</v>
      </c>
      <c r="J2" s="140"/>
    </row>
    <row r="3" spans="5:10" ht="19.5">
      <c r="E3" s="127" t="s">
        <v>80</v>
      </c>
      <c r="F3" s="128"/>
      <c r="G3" s="128"/>
      <c r="H3" s="128"/>
      <c r="I3" s="142" t="s">
        <v>81</v>
      </c>
      <c r="J3" s="142"/>
    </row>
    <row r="4" spans="5:10" ht="17.25" thickBot="1">
      <c r="E4" s="130" t="s">
        <v>260</v>
      </c>
      <c r="F4" s="130"/>
      <c r="G4" s="130"/>
      <c r="H4" s="130"/>
      <c r="I4" s="131" t="s">
        <v>83</v>
      </c>
      <c r="J4" s="131"/>
    </row>
    <row r="5" spans="1:10" ht="14.25" customHeight="1">
      <c r="A5" s="132" t="s">
        <v>84</v>
      </c>
      <c r="B5" s="133"/>
      <c r="C5" s="133"/>
      <c r="D5" s="133"/>
      <c r="E5" s="133" t="s">
        <v>85</v>
      </c>
      <c r="F5" s="133"/>
      <c r="G5" s="134" t="s">
        <v>86</v>
      </c>
      <c r="H5" s="134"/>
      <c r="I5" s="134" t="s">
        <v>87</v>
      </c>
      <c r="J5" s="135"/>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12475345</v>
      </c>
      <c r="F7" s="37">
        <f t="shared" si="0"/>
        <v>49556058</v>
      </c>
      <c r="G7" s="37">
        <f>G8+G18+G19+G20+G21+G22+G25+G29+G39+G40+G41</f>
        <v>9864346</v>
      </c>
      <c r="H7" s="37">
        <f>H8+H18+H19+H20+H21+H22+H25+H29+H39+H40+H41</f>
        <v>39059732</v>
      </c>
      <c r="I7" s="37">
        <f>I8+I18+I19+I20+I21+I22+I25+I29+I39+I40+I41</f>
        <v>2610999</v>
      </c>
      <c r="J7" s="38">
        <f>J8+J18+J19+J20+J21+J22+J25+J29+J39+J40+J41</f>
        <v>10496326</v>
      </c>
    </row>
    <row r="8" spans="1:10" s="39" customFormat="1" ht="14.25" customHeight="1">
      <c r="A8" s="32">
        <v>1</v>
      </c>
      <c r="B8" s="34" t="s">
        <v>95</v>
      </c>
      <c r="C8" s="34" t="s">
        <v>95</v>
      </c>
      <c r="D8" s="36" t="s">
        <v>97</v>
      </c>
      <c r="E8" s="40">
        <f t="shared" si="0"/>
        <v>7147519</v>
      </c>
      <c r="F8" s="40">
        <f t="shared" si="0"/>
        <v>22778146</v>
      </c>
      <c r="G8" s="40">
        <f>G9+G10+G11+G12+G13+G16</f>
        <v>7149408</v>
      </c>
      <c r="H8" s="40">
        <f>H9+H10+H11+H12+H13+H16</f>
        <v>22783066</v>
      </c>
      <c r="I8" s="40">
        <f>SUM(I9:I13)</f>
        <v>-1889</v>
      </c>
      <c r="J8" s="40">
        <f>SUM(J9:J13)</f>
        <v>-4920</v>
      </c>
    </row>
    <row r="9" spans="1:10" s="39" customFormat="1" ht="14.25" customHeight="1">
      <c r="A9" s="32">
        <v>1</v>
      </c>
      <c r="B9" s="34">
        <v>1</v>
      </c>
      <c r="C9" s="34" t="s">
        <v>95</v>
      </c>
      <c r="D9" s="41" t="s">
        <v>98</v>
      </c>
      <c r="E9" s="40">
        <f t="shared" si="0"/>
        <v>27000</v>
      </c>
      <c r="F9" s="40">
        <f t="shared" si="0"/>
        <v>43445</v>
      </c>
      <c r="G9" s="42">
        <v>28430</v>
      </c>
      <c r="H9" s="42">
        <v>46155</v>
      </c>
      <c r="I9" s="42">
        <v>-1430</v>
      </c>
      <c r="J9" s="43">
        <v>-2710</v>
      </c>
    </row>
    <row r="10" spans="1:10" s="39" customFormat="1" ht="14.25" customHeight="1">
      <c r="A10" s="32">
        <v>1</v>
      </c>
      <c r="B10" s="34">
        <v>2</v>
      </c>
      <c r="C10" s="34" t="s">
        <v>95</v>
      </c>
      <c r="D10" s="41" t="s">
        <v>99</v>
      </c>
      <c r="E10" s="40">
        <f t="shared" si="0"/>
        <v>179679</v>
      </c>
      <c r="F10" s="40">
        <f t="shared" si="0"/>
        <v>255133</v>
      </c>
      <c r="G10" s="42">
        <v>179679</v>
      </c>
      <c r="H10" s="42">
        <v>255133</v>
      </c>
      <c r="I10" s="42">
        <v>0</v>
      </c>
      <c r="J10" s="43">
        <v>0</v>
      </c>
    </row>
    <row r="11" spans="1:10" s="39" customFormat="1" ht="14.25" customHeight="1">
      <c r="A11" s="32">
        <v>1</v>
      </c>
      <c r="B11" s="34">
        <v>4</v>
      </c>
      <c r="C11" s="34" t="s">
        <v>95</v>
      </c>
      <c r="D11" s="41" t="s">
        <v>100</v>
      </c>
      <c r="E11" s="40">
        <f t="shared" si="0"/>
        <v>12143</v>
      </c>
      <c r="F11" s="40">
        <f t="shared" si="0"/>
        <v>31249</v>
      </c>
      <c r="G11" s="42">
        <v>12143</v>
      </c>
      <c r="H11" s="42">
        <v>31249</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6082</v>
      </c>
      <c r="F13" s="40">
        <f t="shared" si="0"/>
        <v>33461</v>
      </c>
      <c r="G13" s="40">
        <f>G14+G15</f>
        <v>6541</v>
      </c>
      <c r="H13" s="40">
        <f>H14+H15</f>
        <v>35671</v>
      </c>
      <c r="I13" s="40">
        <f>SUM(I14:I15)</f>
        <v>-459</v>
      </c>
      <c r="J13" s="45">
        <f>SUM(J14:J15)</f>
        <v>-2210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6082</v>
      </c>
      <c r="F15" s="40">
        <f>H15+J15</f>
        <v>33461</v>
      </c>
      <c r="G15" s="42">
        <v>6541</v>
      </c>
      <c r="H15" s="42">
        <v>35671</v>
      </c>
      <c r="I15" s="42">
        <v>-459</v>
      </c>
      <c r="J15" s="43">
        <v>-2210</v>
      </c>
    </row>
    <row r="16" spans="1:10" s="39" customFormat="1" ht="14.25" customHeight="1">
      <c r="A16" s="32">
        <v>1</v>
      </c>
      <c r="B16" s="33">
        <v>7</v>
      </c>
      <c r="C16" s="33" t="s">
        <v>95</v>
      </c>
      <c r="D16" s="46" t="s">
        <v>105</v>
      </c>
      <c r="E16" s="40">
        <f>G16</f>
        <v>6922615</v>
      </c>
      <c r="F16" s="40">
        <f>H16</f>
        <v>22414858</v>
      </c>
      <c r="G16" s="42">
        <v>6922615</v>
      </c>
      <c r="H16" s="42">
        <v>22414858</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36923</v>
      </c>
      <c r="F19" s="40">
        <f>H19</f>
        <v>56179</v>
      </c>
      <c r="G19" s="42">
        <v>36923</v>
      </c>
      <c r="H19" s="42">
        <v>56179</v>
      </c>
      <c r="I19" s="42">
        <v>0</v>
      </c>
      <c r="J19" s="43">
        <v>0</v>
      </c>
    </row>
    <row r="20" spans="1:10" s="39" customFormat="1" ht="14.25" customHeight="1">
      <c r="A20" s="32">
        <v>4</v>
      </c>
      <c r="B20" s="33" t="s">
        <v>95</v>
      </c>
      <c r="C20" s="33" t="s">
        <v>95</v>
      </c>
      <c r="D20" s="46" t="s">
        <v>109</v>
      </c>
      <c r="E20" s="40">
        <f>G20</f>
        <v>1271242</v>
      </c>
      <c r="F20" s="40">
        <f>H20+J20</f>
        <v>2896663</v>
      </c>
      <c r="G20" s="42">
        <v>1271242</v>
      </c>
      <c r="H20" s="42">
        <v>2896663</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413677</v>
      </c>
      <c r="F22" s="40">
        <f>H22+J22</f>
        <v>2434470</v>
      </c>
      <c r="G22" s="40">
        <f>G23+G24</f>
        <v>413677</v>
      </c>
      <c r="H22" s="40">
        <f>H23+H24</f>
        <v>2434470</v>
      </c>
      <c r="I22" s="40">
        <v>0</v>
      </c>
      <c r="J22" s="45">
        <v>0</v>
      </c>
    </row>
    <row r="23" spans="1:10" s="39" customFormat="1" ht="14.25" customHeight="1">
      <c r="A23" s="32">
        <v>6</v>
      </c>
      <c r="B23" s="34">
        <v>1</v>
      </c>
      <c r="C23" s="34" t="s">
        <v>95</v>
      </c>
      <c r="D23" s="46" t="s">
        <v>112</v>
      </c>
      <c r="E23" s="40">
        <f>G23</f>
        <v>392542</v>
      </c>
      <c r="F23" s="40">
        <f>H23+J23</f>
        <v>2364286</v>
      </c>
      <c r="G23" s="42">
        <v>392542</v>
      </c>
      <c r="H23" s="42">
        <v>2364286</v>
      </c>
      <c r="I23" s="42">
        <v>0</v>
      </c>
      <c r="J23" s="43">
        <v>0</v>
      </c>
    </row>
    <row r="24" spans="1:10" s="39" customFormat="1" ht="14.25" customHeight="1">
      <c r="A24" s="32">
        <v>6</v>
      </c>
      <c r="B24" s="34">
        <v>5</v>
      </c>
      <c r="C24" s="34" t="s">
        <v>95</v>
      </c>
      <c r="D24" s="46" t="s">
        <v>113</v>
      </c>
      <c r="E24" s="40">
        <f>G24</f>
        <v>21135</v>
      </c>
      <c r="F24" s="40">
        <f>H24+J24</f>
        <v>70184</v>
      </c>
      <c r="G24" s="42">
        <v>21135</v>
      </c>
      <c r="H24" s="42">
        <v>70184</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261</v>
      </c>
      <c r="E29" s="40">
        <f aca="true" t="shared" si="1" ref="E29:J29">E30+E31</f>
        <v>2603864</v>
      </c>
      <c r="F29" s="40">
        <f t="shared" si="1"/>
        <v>19585844</v>
      </c>
      <c r="G29" s="42">
        <f t="shared" si="1"/>
        <v>0</v>
      </c>
      <c r="H29" s="42">
        <f t="shared" si="1"/>
        <v>9117845</v>
      </c>
      <c r="I29" s="42">
        <f t="shared" si="1"/>
        <v>2603864</v>
      </c>
      <c r="J29" s="43">
        <f t="shared" si="1"/>
        <v>10467999</v>
      </c>
    </row>
    <row r="30" spans="1:10" s="39" customFormat="1" ht="14.25" customHeight="1">
      <c r="A30" s="32">
        <v>8</v>
      </c>
      <c r="B30" s="34">
        <v>1</v>
      </c>
      <c r="C30" s="34" t="s">
        <v>95</v>
      </c>
      <c r="D30" s="36" t="s">
        <v>119</v>
      </c>
      <c r="E30" s="40">
        <f>G30+I30</f>
        <v>2603864</v>
      </c>
      <c r="F30" s="40">
        <f>H30+J30</f>
        <v>19585844</v>
      </c>
      <c r="G30" s="42">
        <v>0</v>
      </c>
      <c r="H30" s="42">
        <v>9117845</v>
      </c>
      <c r="I30" s="42">
        <v>2603864</v>
      </c>
      <c r="J30" s="43">
        <v>10467999</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36" t="s">
        <v>75</v>
      </c>
      <c r="B33" s="136"/>
      <c r="C33" s="136"/>
      <c r="D33" s="52"/>
      <c r="E33" s="39"/>
      <c r="F33" s="39"/>
      <c r="I33" s="121" t="s">
        <v>76</v>
      </c>
      <c r="J33" s="137"/>
    </row>
    <row r="34" spans="1:10" ht="16.5">
      <c r="A34" s="138" t="s">
        <v>77</v>
      </c>
      <c r="B34" s="138"/>
      <c r="C34" s="138"/>
      <c r="D34" s="139" t="s">
        <v>78</v>
      </c>
      <c r="E34" s="139"/>
      <c r="F34" s="139"/>
      <c r="G34" s="139"/>
      <c r="H34" s="139"/>
      <c r="I34" s="125" t="s">
        <v>262</v>
      </c>
      <c r="J34" s="140"/>
    </row>
    <row r="35" spans="1:10" ht="19.5">
      <c r="A35" s="52"/>
      <c r="B35" s="52"/>
      <c r="C35" s="52"/>
      <c r="D35" s="52"/>
      <c r="E35" s="127" t="s">
        <v>80</v>
      </c>
      <c r="F35" s="141"/>
      <c r="G35" s="141"/>
      <c r="H35" s="141"/>
      <c r="I35" s="142" t="s">
        <v>122</v>
      </c>
      <c r="J35" s="142"/>
    </row>
    <row r="36" spans="1:10" ht="17.25" thickBot="1">
      <c r="A36" s="52"/>
      <c r="B36" s="52"/>
      <c r="C36" s="52"/>
      <c r="D36" s="52"/>
      <c r="E36" s="130" t="str">
        <f>E4</f>
        <v>中華民國109年3月     (109年度 )</v>
      </c>
      <c r="F36" s="130"/>
      <c r="G36" s="130"/>
      <c r="H36" s="130"/>
      <c r="I36" s="143" t="s">
        <v>83</v>
      </c>
      <c r="J36" s="143"/>
    </row>
    <row r="37" spans="1:10" ht="14.25" customHeight="1">
      <c r="A37" s="132" t="s">
        <v>84</v>
      </c>
      <c r="B37" s="133"/>
      <c r="C37" s="133"/>
      <c r="D37" s="133"/>
      <c r="E37" s="134" t="s">
        <v>85</v>
      </c>
      <c r="F37" s="134"/>
      <c r="G37" s="133" t="s">
        <v>86</v>
      </c>
      <c r="H37" s="133"/>
      <c r="I37" s="133" t="s">
        <v>87</v>
      </c>
      <c r="J37" s="144"/>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0</v>
      </c>
      <c r="F39" s="40">
        <f>H39+J39</f>
        <v>29500</v>
      </c>
      <c r="G39" s="42">
        <v>0</v>
      </c>
      <c r="H39" s="42">
        <v>29500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1002120</v>
      </c>
      <c r="F41" s="40">
        <f>H41+J41</f>
        <v>1775256</v>
      </c>
      <c r="G41" s="42">
        <v>993096</v>
      </c>
      <c r="H41" s="42">
        <v>1742009</v>
      </c>
      <c r="I41" s="42">
        <v>9024</v>
      </c>
      <c r="J41" s="43">
        <v>33247</v>
      </c>
      <c r="K41" s="54"/>
    </row>
    <row r="42" spans="1:11" ht="14.25" customHeight="1">
      <c r="A42" s="32" t="s">
        <v>95</v>
      </c>
      <c r="B42" s="33" t="s">
        <v>95</v>
      </c>
      <c r="C42" s="33" t="s">
        <v>95</v>
      </c>
      <c r="D42" s="44" t="s">
        <v>126</v>
      </c>
      <c r="E42" s="40">
        <v>0</v>
      </c>
      <c r="F42" s="40">
        <v>0</v>
      </c>
      <c r="G42" s="55">
        <v>0</v>
      </c>
      <c r="H42" s="55">
        <v>0</v>
      </c>
      <c r="I42" s="55">
        <v>0</v>
      </c>
      <c r="J42" s="56">
        <v>0</v>
      </c>
      <c r="K42" s="104"/>
    </row>
    <row r="43" spans="1:11" ht="14.25" customHeight="1">
      <c r="A43" s="32">
        <v>6</v>
      </c>
      <c r="B43" s="33" t="s">
        <v>95</v>
      </c>
      <c r="C43" s="33" t="s">
        <v>95</v>
      </c>
      <c r="D43" s="44" t="s">
        <v>127</v>
      </c>
      <c r="E43" s="40">
        <v>0</v>
      </c>
      <c r="F43" s="40">
        <v>0</v>
      </c>
      <c r="G43" s="55">
        <v>0</v>
      </c>
      <c r="H43" s="55">
        <v>0</v>
      </c>
      <c r="I43" s="55">
        <v>0</v>
      </c>
      <c r="J43" s="56">
        <v>0</v>
      </c>
      <c r="K43" s="104"/>
    </row>
    <row r="44" spans="1:11" ht="14.25" customHeight="1">
      <c r="A44" s="32">
        <v>6</v>
      </c>
      <c r="B44" s="33">
        <v>2</v>
      </c>
      <c r="C44" s="33" t="s">
        <v>95</v>
      </c>
      <c r="D44" s="44" t="s">
        <v>128</v>
      </c>
      <c r="E44" s="40">
        <v>0</v>
      </c>
      <c r="F44" s="40">
        <v>0</v>
      </c>
      <c r="G44" s="55">
        <v>0</v>
      </c>
      <c r="H44" s="55">
        <v>0</v>
      </c>
      <c r="I44" s="55">
        <v>0</v>
      </c>
      <c r="J44" s="56">
        <v>0</v>
      </c>
      <c r="K44" s="104"/>
    </row>
    <row r="45" spans="1:11" ht="14.25" customHeight="1">
      <c r="A45" s="32">
        <v>6</v>
      </c>
      <c r="B45" s="33">
        <v>3</v>
      </c>
      <c r="C45" s="33" t="s">
        <v>95</v>
      </c>
      <c r="D45" s="44" t="s">
        <v>129</v>
      </c>
      <c r="E45" s="40">
        <v>0</v>
      </c>
      <c r="F45" s="40">
        <v>0</v>
      </c>
      <c r="G45" s="55">
        <v>0</v>
      </c>
      <c r="H45" s="55">
        <v>0</v>
      </c>
      <c r="I45" s="55">
        <v>0</v>
      </c>
      <c r="J45" s="56">
        <v>0</v>
      </c>
      <c r="K45" s="104"/>
    </row>
    <row r="46" spans="1:11" ht="14.25" customHeight="1">
      <c r="A46" s="32">
        <v>6</v>
      </c>
      <c r="B46" s="33">
        <v>4</v>
      </c>
      <c r="C46" s="33" t="s">
        <v>95</v>
      </c>
      <c r="D46" s="44" t="s">
        <v>130</v>
      </c>
      <c r="E46" s="40">
        <v>0</v>
      </c>
      <c r="F46" s="40">
        <v>0</v>
      </c>
      <c r="G46" s="55">
        <v>0</v>
      </c>
      <c r="H46" s="55">
        <v>0</v>
      </c>
      <c r="I46" s="55">
        <v>0</v>
      </c>
      <c r="J46" s="56">
        <v>0</v>
      </c>
      <c r="K46" s="104"/>
    </row>
    <row r="47" spans="1:11" ht="14.25" customHeight="1">
      <c r="A47" s="32" t="s">
        <v>95</v>
      </c>
      <c r="B47" s="33" t="s">
        <v>95</v>
      </c>
      <c r="C47" s="33" t="s">
        <v>95</v>
      </c>
      <c r="D47" s="58" t="s">
        <v>131</v>
      </c>
      <c r="E47" s="37">
        <f aca="true" t="shared" si="2" ref="E47:J47">E42+E7</f>
        <v>12475345</v>
      </c>
      <c r="F47" s="37">
        <f t="shared" si="2"/>
        <v>49556058</v>
      </c>
      <c r="G47" s="59">
        <f t="shared" si="2"/>
        <v>9864346</v>
      </c>
      <c r="H47" s="59">
        <f t="shared" si="2"/>
        <v>39059732</v>
      </c>
      <c r="I47" s="59">
        <f t="shared" si="2"/>
        <v>2610999</v>
      </c>
      <c r="J47" s="60">
        <f t="shared" si="2"/>
        <v>10496326</v>
      </c>
      <c r="K47" s="104"/>
    </row>
    <row r="48" spans="1:11" ht="14.25" customHeight="1">
      <c r="A48" s="32" t="s">
        <v>95</v>
      </c>
      <c r="B48" s="33" t="s">
        <v>95</v>
      </c>
      <c r="C48" s="33" t="s">
        <v>95</v>
      </c>
      <c r="D48" s="44" t="s">
        <v>132</v>
      </c>
      <c r="E48" s="40">
        <v>0</v>
      </c>
      <c r="F48" s="63">
        <v>253457381</v>
      </c>
      <c r="G48" s="55">
        <v>0</v>
      </c>
      <c r="H48" s="55">
        <v>0</v>
      </c>
      <c r="I48" s="55">
        <v>0</v>
      </c>
      <c r="J48" s="56">
        <v>0</v>
      </c>
      <c r="K48" s="104"/>
    </row>
    <row r="49" spans="1:11" ht="14.25" customHeight="1">
      <c r="A49" s="32">
        <v>30</v>
      </c>
      <c r="B49" s="33" t="s">
        <v>95</v>
      </c>
      <c r="C49" s="33" t="s">
        <v>95</v>
      </c>
      <c r="D49" s="44" t="s">
        <v>133</v>
      </c>
      <c r="E49" s="40">
        <v>0</v>
      </c>
      <c r="F49" s="40">
        <v>0</v>
      </c>
      <c r="G49" s="55">
        <v>0</v>
      </c>
      <c r="H49" s="55">
        <v>0</v>
      </c>
      <c r="I49" s="55">
        <v>0</v>
      </c>
      <c r="J49" s="56">
        <v>0</v>
      </c>
      <c r="K49" s="104"/>
    </row>
    <row r="50" spans="1:11" ht="14.25" customHeight="1">
      <c r="A50" s="32">
        <v>30</v>
      </c>
      <c r="B50" s="33">
        <v>1</v>
      </c>
      <c r="C50" s="33" t="s">
        <v>95</v>
      </c>
      <c r="D50" s="44" t="s">
        <v>134</v>
      </c>
      <c r="E50" s="40">
        <v>0</v>
      </c>
      <c r="F50" s="40">
        <v>0</v>
      </c>
      <c r="G50" s="55">
        <v>0</v>
      </c>
      <c r="H50" s="55">
        <v>0</v>
      </c>
      <c r="I50" s="55">
        <v>0</v>
      </c>
      <c r="J50" s="56">
        <v>0</v>
      </c>
      <c r="K50" s="104"/>
    </row>
    <row r="51" spans="1:11" ht="14.25" customHeight="1">
      <c r="A51" s="32">
        <v>31</v>
      </c>
      <c r="B51" s="33" t="s">
        <v>95</v>
      </c>
      <c r="C51" s="33" t="s">
        <v>95</v>
      </c>
      <c r="D51" s="44" t="s">
        <v>135</v>
      </c>
      <c r="E51" s="40">
        <v>0</v>
      </c>
      <c r="F51" s="40">
        <v>0</v>
      </c>
      <c r="G51" s="55">
        <v>0</v>
      </c>
      <c r="H51" s="55">
        <v>0</v>
      </c>
      <c r="I51" s="55">
        <v>0</v>
      </c>
      <c r="J51" s="56">
        <v>0</v>
      </c>
      <c r="K51" s="104"/>
    </row>
    <row r="52" spans="1:11" ht="14.25" customHeight="1">
      <c r="A52" s="32">
        <v>31</v>
      </c>
      <c r="B52" s="33">
        <v>1</v>
      </c>
      <c r="C52" s="33" t="s">
        <v>95</v>
      </c>
      <c r="D52" s="44" t="s">
        <v>136</v>
      </c>
      <c r="E52" s="40">
        <v>0</v>
      </c>
      <c r="F52" s="40">
        <v>0</v>
      </c>
      <c r="G52" s="55">
        <v>0</v>
      </c>
      <c r="H52" s="55">
        <v>0</v>
      </c>
      <c r="I52" s="55">
        <v>0</v>
      </c>
      <c r="J52" s="56">
        <v>0</v>
      </c>
      <c r="K52" s="104"/>
    </row>
    <row r="53" spans="1:11" ht="14.25" customHeight="1">
      <c r="A53" s="32">
        <v>31</v>
      </c>
      <c r="B53" s="33">
        <v>2</v>
      </c>
      <c r="C53" s="33" t="s">
        <v>95</v>
      </c>
      <c r="D53" s="44" t="s">
        <v>137</v>
      </c>
      <c r="E53" s="40">
        <v>0</v>
      </c>
      <c r="F53" s="40">
        <v>0</v>
      </c>
      <c r="G53" s="55">
        <v>0</v>
      </c>
      <c r="H53" s="55">
        <v>0</v>
      </c>
      <c r="I53" s="55">
        <v>0</v>
      </c>
      <c r="J53" s="56">
        <v>0</v>
      </c>
      <c r="K53" s="104"/>
    </row>
    <row r="54" spans="1:11" ht="14.25" customHeight="1">
      <c r="A54" s="32">
        <v>31</v>
      </c>
      <c r="B54" s="33">
        <v>3</v>
      </c>
      <c r="C54" s="33" t="s">
        <v>95</v>
      </c>
      <c r="D54" s="44" t="s">
        <v>138</v>
      </c>
      <c r="E54" s="40">
        <v>0</v>
      </c>
      <c r="F54" s="40">
        <v>0</v>
      </c>
      <c r="G54" s="55">
        <v>0</v>
      </c>
      <c r="H54" s="55">
        <v>0</v>
      </c>
      <c r="I54" s="55">
        <v>0</v>
      </c>
      <c r="J54" s="62">
        <v>0</v>
      </c>
      <c r="K54" s="104"/>
    </row>
    <row r="55" spans="1:11" ht="14.25" customHeight="1">
      <c r="A55" s="32">
        <v>31</v>
      </c>
      <c r="B55" s="33">
        <v>4</v>
      </c>
      <c r="C55" s="33" t="s">
        <v>95</v>
      </c>
      <c r="D55" s="44" t="s">
        <v>139</v>
      </c>
      <c r="E55" s="40">
        <v>0</v>
      </c>
      <c r="F55" s="40">
        <v>0</v>
      </c>
      <c r="G55" s="55">
        <v>0</v>
      </c>
      <c r="H55" s="55">
        <v>0</v>
      </c>
      <c r="I55" s="55">
        <v>0</v>
      </c>
      <c r="J55" s="56">
        <v>0</v>
      </c>
      <c r="K55" s="104"/>
    </row>
    <row r="56" spans="1:11" ht="14.25" customHeight="1">
      <c r="A56" s="32">
        <v>31</v>
      </c>
      <c r="B56" s="33">
        <v>5</v>
      </c>
      <c r="C56" s="33" t="s">
        <v>95</v>
      </c>
      <c r="D56" s="44" t="s">
        <v>140</v>
      </c>
      <c r="E56" s="40">
        <v>0</v>
      </c>
      <c r="F56" s="40">
        <v>0</v>
      </c>
      <c r="G56" s="55">
        <v>0</v>
      </c>
      <c r="H56" s="55">
        <v>0</v>
      </c>
      <c r="I56" s="55">
        <v>0</v>
      </c>
      <c r="J56" s="56">
        <v>0</v>
      </c>
      <c r="K56" s="104"/>
    </row>
    <row r="57" spans="1:11" ht="14.25" customHeight="1">
      <c r="A57" s="32">
        <v>31</v>
      </c>
      <c r="B57" s="33">
        <v>6</v>
      </c>
      <c r="C57" s="33" t="s">
        <v>95</v>
      </c>
      <c r="D57" s="44" t="s">
        <v>141</v>
      </c>
      <c r="E57" s="40">
        <v>0</v>
      </c>
      <c r="F57" s="40">
        <v>0</v>
      </c>
      <c r="G57" s="55">
        <v>0</v>
      </c>
      <c r="H57" s="55">
        <v>0</v>
      </c>
      <c r="I57" s="55">
        <v>0</v>
      </c>
      <c r="J57" s="56">
        <v>0</v>
      </c>
      <c r="K57" s="104"/>
    </row>
    <row r="58" spans="1:11" ht="14.25" customHeight="1">
      <c r="A58" s="32">
        <v>31</v>
      </c>
      <c r="B58" s="33">
        <v>7</v>
      </c>
      <c r="C58" s="33" t="s">
        <v>95</v>
      </c>
      <c r="D58" s="44" t="s">
        <v>142</v>
      </c>
      <c r="E58" s="40">
        <v>0</v>
      </c>
      <c r="F58" s="40">
        <v>0</v>
      </c>
      <c r="G58" s="55">
        <v>0</v>
      </c>
      <c r="H58" s="55">
        <v>0</v>
      </c>
      <c r="I58" s="55">
        <v>0</v>
      </c>
      <c r="J58" s="56">
        <v>0</v>
      </c>
      <c r="K58" s="104"/>
    </row>
    <row r="59" spans="1:11" ht="14.25" customHeight="1">
      <c r="A59" s="32"/>
      <c r="B59" s="33"/>
      <c r="C59" s="33"/>
      <c r="D59" s="44"/>
      <c r="E59" s="40"/>
      <c r="F59" s="40"/>
      <c r="G59" s="55"/>
      <c r="H59" s="55"/>
      <c r="I59" s="55"/>
      <c r="J59" s="56"/>
      <c r="K59" s="104"/>
    </row>
    <row r="60" spans="1:11" ht="14.25" customHeight="1">
      <c r="A60" s="32"/>
      <c r="B60" s="33"/>
      <c r="C60" s="33"/>
      <c r="D60" s="44"/>
      <c r="E60" s="40"/>
      <c r="F60" s="40"/>
      <c r="G60" s="55"/>
      <c r="H60" s="55"/>
      <c r="I60" s="55"/>
      <c r="J60" s="56"/>
      <c r="K60" s="104"/>
    </row>
    <row r="61" spans="1:11" ht="14.25" customHeight="1">
      <c r="A61" s="32"/>
      <c r="B61" s="33"/>
      <c r="C61" s="33"/>
      <c r="D61" s="44"/>
      <c r="E61" s="40"/>
      <c r="F61" s="40"/>
      <c r="G61" s="55"/>
      <c r="H61" s="55"/>
      <c r="I61" s="55"/>
      <c r="J61" s="56"/>
      <c r="K61" s="104"/>
    </row>
    <row r="62" spans="1:11" s="39" customFormat="1" ht="14.25" customHeight="1">
      <c r="A62" s="32" t="s">
        <v>95</v>
      </c>
      <c r="B62" s="34" t="s">
        <v>95</v>
      </c>
      <c r="C62" s="34" t="s">
        <v>95</v>
      </c>
      <c r="D62" s="36" t="s">
        <v>143</v>
      </c>
      <c r="E62" s="40">
        <f>E47+E48</f>
        <v>12475345</v>
      </c>
      <c r="F62" s="40">
        <f>F47+F48</f>
        <v>303013439</v>
      </c>
      <c r="G62" s="40"/>
      <c r="H62" s="40"/>
      <c r="I62" s="40"/>
      <c r="J62" s="45"/>
      <c r="K62" s="54"/>
    </row>
    <row r="63" spans="1:11" s="39" customFormat="1" ht="14.25" customHeight="1">
      <c r="A63" s="32" t="s">
        <v>95</v>
      </c>
      <c r="B63" s="34" t="s">
        <v>95</v>
      </c>
      <c r="C63" s="34" t="s">
        <v>95</v>
      </c>
      <c r="D63" s="36" t="s">
        <v>144</v>
      </c>
      <c r="E63" s="42">
        <v>253193801</v>
      </c>
      <c r="F63" s="40"/>
      <c r="G63" s="40"/>
      <c r="H63" s="40"/>
      <c r="I63" s="40"/>
      <c r="J63" s="45"/>
      <c r="K63" s="54"/>
    </row>
    <row r="64" spans="1:11" s="39" customFormat="1" ht="14.25" customHeight="1">
      <c r="A64" s="32" t="s">
        <v>95</v>
      </c>
      <c r="B64" s="34" t="s">
        <v>95</v>
      </c>
      <c r="C64" s="34" t="s">
        <v>95</v>
      </c>
      <c r="D64" s="36" t="s">
        <v>145</v>
      </c>
      <c r="E64" s="40">
        <f>E62+E63</f>
        <v>265669146</v>
      </c>
      <c r="F64" s="40">
        <f>F62</f>
        <v>303013439</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15662000</v>
      </c>
      <c r="F66" s="40">
        <v>0</v>
      </c>
      <c r="G66" s="40"/>
      <c r="H66" s="40"/>
      <c r="I66" s="40"/>
      <c r="J66" s="45"/>
      <c r="K66" s="54"/>
    </row>
    <row r="67" spans="1:11" s="39" customFormat="1" ht="14.25" customHeight="1" thickBot="1">
      <c r="A67" s="64" t="s">
        <v>95</v>
      </c>
      <c r="B67" s="65" t="s">
        <v>95</v>
      </c>
      <c r="C67" s="65" t="s">
        <v>95</v>
      </c>
      <c r="D67" s="66" t="s">
        <v>148</v>
      </c>
      <c r="E67" s="67">
        <v>28262000</v>
      </c>
      <c r="F67" s="68">
        <v>0</v>
      </c>
      <c r="G67" s="68"/>
      <c r="H67" s="68"/>
      <c r="I67" s="68"/>
      <c r="J67" s="69"/>
      <c r="K67" s="54"/>
    </row>
    <row r="68" spans="1:10" ht="16.5">
      <c r="A68" s="136" t="s">
        <v>75</v>
      </c>
      <c r="B68" s="136"/>
      <c r="C68" s="136"/>
      <c r="D68" s="52"/>
      <c r="E68" s="39"/>
      <c r="F68" s="39"/>
      <c r="I68" s="121" t="s">
        <v>76</v>
      </c>
      <c r="J68" s="137"/>
    </row>
    <row r="69" spans="1:10" ht="16.5">
      <c r="A69" s="138" t="s">
        <v>77</v>
      </c>
      <c r="B69" s="138"/>
      <c r="C69" s="138"/>
      <c r="D69" s="139" t="s">
        <v>78</v>
      </c>
      <c r="E69" s="139"/>
      <c r="F69" s="139"/>
      <c r="G69" s="139"/>
      <c r="H69" s="139"/>
      <c r="I69" s="125" t="s">
        <v>262</v>
      </c>
      <c r="J69" s="140"/>
    </row>
    <row r="70" spans="1:10" ht="19.5">
      <c r="A70" s="52"/>
      <c r="B70" s="52"/>
      <c r="C70" s="52"/>
      <c r="D70" s="52"/>
      <c r="E70" s="127" t="s">
        <v>80</v>
      </c>
      <c r="F70" s="141"/>
      <c r="G70" s="141"/>
      <c r="H70" s="141"/>
      <c r="I70" s="142" t="s">
        <v>149</v>
      </c>
      <c r="J70" s="142"/>
    </row>
    <row r="71" spans="1:10" ht="17.25" thickBot="1">
      <c r="A71" s="52"/>
      <c r="B71" s="52"/>
      <c r="C71" s="52"/>
      <c r="D71" s="52"/>
      <c r="E71" s="130" t="str">
        <f>E4</f>
        <v>中華民國109年3月     (109年度 )</v>
      </c>
      <c r="F71" s="130"/>
      <c r="G71" s="130"/>
      <c r="H71" s="130"/>
      <c r="I71" s="143" t="s">
        <v>83</v>
      </c>
      <c r="J71" s="143"/>
    </row>
    <row r="72" spans="1:10" ht="14.25" customHeight="1">
      <c r="A72" s="132" t="s">
        <v>84</v>
      </c>
      <c r="B72" s="133"/>
      <c r="C72" s="133"/>
      <c r="D72" s="133"/>
      <c r="E72" s="134" t="s">
        <v>85</v>
      </c>
      <c r="F72" s="134"/>
      <c r="G72" s="133" t="s">
        <v>150</v>
      </c>
      <c r="H72" s="133"/>
      <c r="I72" s="133" t="s">
        <v>151</v>
      </c>
      <c r="J72" s="144"/>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10219479</v>
      </c>
      <c r="F74" s="37">
        <f>H74+J74</f>
        <v>34433702</v>
      </c>
      <c r="G74" s="59">
        <f>G75+G80+G84+G89+G102+G105+G108+G111+G113</f>
        <v>10200078</v>
      </c>
      <c r="H74" s="59">
        <f>H75+H80+H84+H89+H102+H105+H108+H111+H113</f>
        <v>34109985</v>
      </c>
      <c r="I74" s="59">
        <f>I75+I80+I84+I89+I102+I105+I108+I111+I113</f>
        <v>19401</v>
      </c>
      <c r="J74" s="70">
        <f>J75+J80+J84+J89+J102+J105+J108+J111+J113</f>
        <v>323717</v>
      </c>
    </row>
    <row r="75" spans="1:10" s="39" customFormat="1" ht="14.25" customHeight="1">
      <c r="A75" s="32">
        <v>1</v>
      </c>
      <c r="B75" s="33" t="s">
        <v>95</v>
      </c>
      <c r="C75" s="33" t="s">
        <v>95</v>
      </c>
      <c r="D75" s="36" t="s">
        <v>153</v>
      </c>
      <c r="E75" s="40">
        <f aca="true" t="shared" si="3" ref="E75:J75">E76+E77+E78+E79</f>
        <v>10071257</v>
      </c>
      <c r="F75" s="40">
        <f t="shared" si="3"/>
        <v>42263407</v>
      </c>
      <c r="G75" s="40">
        <f t="shared" si="3"/>
        <v>5732172</v>
      </c>
      <c r="H75" s="40">
        <f t="shared" si="3"/>
        <v>20640218</v>
      </c>
      <c r="I75" s="40">
        <f t="shared" si="3"/>
        <v>0</v>
      </c>
      <c r="J75" s="71">
        <f t="shared" si="3"/>
        <v>208952</v>
      </c>
    </row>
    <row r="76" spans="1:10" s="39" customFormat="1" ht="14.25" customHeight="1">
      <c r="A76" s="32">
        <v>1</v>
      </c>
      <c r="B76" s="33">
        <v>1</v>
      </c>
      <c r="C76" s="33" t="s">
        <v>95</v>
      </c>
      <c r="D76" s="41" t="s">
        <v>154</v>
      </c>
      <c r="E76" s="40">
        <f>G76+I76</f>
        <v>978110</v>
      </c>
      <c r="F76" s="40">
        <f>H76+J76</f>
        <v>8278685</v>
      </c>
      <c r="G76" s="42">
        <v>978110</v>
      </c>
      <c r="H76" s="42">
        <v>8078685</v>
      </c>
      <c r="I76" s="42">
        <v>0</v>
      </c>
      <c r="J76" s="43">
        <v>200000</v>
      </c>
    </row>
    <row r="77" spans="1:10" s="39" customFormat="1" ht="14.25" customHeight="1">
      <c r="A77" s="32">
        <v>1</v>
      </c>
      <c r="B77" s="33">
        <v>2</v>
      </c>
      <c r="C77" s="33" t="s">
        <v>95</v>
      </c>
      <c r="D77" s="41" t="s">
        <v>155</v>
      </c>
      <c r="E77" s="40">
        <f>G77+I77</f>
        <v>1503136</v>
      </c>
      <c r="F77" s="40">
        <f>H77+J77</f>
        <v>4002735</v>
      </c>
      <c r="G77" s="42">
        <v>1503136</v>
      </c>
      <c r="H77" s="42">
        <v>3993783</v>
      </c>
      <c r="I77" s="42">
        <v>0</v>
      </c>
      <c r="J77" s="43">
        <v>8952</v>
      </c>
    </row>
    <row r="78" spans="1:10" s="39" customFormat="1" ht="14.25" customHeight="1">
      <c r="A78" s="32">
        <v>1</v>
      </c>
      <c r="B78" s="33">
        <v>3</v>
      </c>
      <c r="C78" s="33" t="s">
        <v>95</v>
      </c>
      <c r="D78" s="41" t="s">
        <v>156</v>
      </c>
      <c r="E78" s="40">
        <v>7364243</v>
      </c>
      <c r="F78" s="40">
        <v>27951834</v>
      </c>
      <c r="G78" s="42">
        <v>2980023</v>
      </c>
      <c r="H78" s="42">
        <v>7732396</v>
      </c>
      <c r="I78" s="42">
        <v>0</v>
      </c>
      <c r="J78" s="43">
        <v>0</v>
      </c>
    </row>
    <row r="79" spans="1:10" s="39" customFormat="1" ht="14.25" customHeight="1">
      <c r="A79" s="32">
        <v>1</v>
      </c>
      <c r="B79" s="33">
        <v>4</v>
      </c>
      <c r="C79" s="33" t="s">
        <v>95</v>
      </c>
      <c r="D79" s="41" t="s">
        <v>157</v>
      </c>
      <c r="E79" s="40">
        <v>225768</v>
      </c>
      <c r="F79" s="40">
        <v>2030153</v>
      </c>
      <c r="G79" s="42">
        <v>270903</v>
      </c>
      <c r="H79" s="42">
        <v>835354</v>
      </c>
      <c r="I79" s="42">
        <v>0</v>
      </c>
      <c r="J79" s="43">
        <v>0</v>
      </c>
    </row>
    <row r="80" spans="1:10" s="39" customFormat="1" ht="14.25" customHeight="1">
      <c r="A80" s="32">
        <v>2</v>
      </c>
      <c r="B80" s="33" t="s">
        <v>95</v>
      </c>
      <c r="C80" s="33" t="s">
        <v>95</v>
      </c>
      <c r="D80" s="36" t="s">
        <v>158</v>
      </c>
      <c r="E80" s="40">
        <f aca="true" t="shared" si="4" ref="E80:J80">E81+E82+E83</f>
        <v>396455</v>
      </c>
      <c r="F80" s="40">
        <f t="shared" si="4"/>
        <v>805782</v>
      </c>
      <c r="G80" s="40">
        <f t="shared" si="4"/>
        <v>396455</v>
      </c>
      <c r="H80" s="40">
        <f t="shared" si="4"/>
        <v>805782</v>
      </c>
      <c r="I80" s="40">
        <f t="shared" si="4"/>
        <v>0</v>
      </c>
      <c r="J80" s="45">
        <f t="shared" si="4"/>
        <v>0</v>
      </c>
    </row>
    <row r="81" spans="1:10" s="39" customFormat="1" ht="14.25" customHeight="1">
      <c r="A81" s="32">
        <v>2</v>
      </c>
      <c r="B81" s="33">
        <v>1</v>
      </c>
      <c r="C81" s="33" t="s">
        <v>95</v>
      </c>
      <c r="D81" s="41" t="s">
        <v>159</v>
      </c>
      <c r="E81" s="40">
        <f>G81+I81</f>
        <v>0</v>
      </c>
      <c r="F81" s="40">
        <f>H81+J81</f>
        <v>0</v>
      </c>
      <c r="G81" s="42">
        <v>0</v>
      </c>
      <c r="H81" s="42">
        <v>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396455</v>
      </c>
      <c r="F83" s="40">
        <f>H83+J83</f>
        <v>805782</v>
      </c>
      <c r="G83" s="42">
        <v>396455</v>
      </c>
      <c r="H83" s="42">
        <v>805782</v>
      </c>
      <c r="I83" s="42">
        <v>0</v>
      </c>
      <c r="J83" s="43">
        <v>0</v>
      </c>
    </row>
    <row r="84" spans="1:10" s="39" customFormat="1" ht="14.25" customHeight="1">
      <c r="A84" s="32">
        <v>3</v>
      </c>
      <c r="B84" s="33" t="s">
        <v>95</v>
      </c>
      <c r="C84" s="33" t="s">
        <v>95</v>
      </c>
      <c r="D84" s="36" t="s">
        <v>162</v>
      </c>
      <c r="E84" s="40">
        <f aca="true" t="shared" si="5" ref="E84:J84">E85+E86+E87+E88</f>
        <v>1432547</v>
      </c>
      <c r="F84" s="40">
        <f t="shared" si="5"/>
        <v>4051586</v>
      </c>
      <c r="G84" s="40">
        <f t="shared" si="5"/>
        <v>1432547</v>
      </c>
      <c r="H84" s="40">
        <f t="shared" si="5"/>
        <v>4051586</v>
      </c>
      <c r="I84" s="40">
        <f t="shared" si="5"/>
        <v>19401</v>
      </c>
      <c r="J84" s="45">
        <f t="shared" si="5"/>
        <v>114765</v>
      </c>
    </row>
    <row r="85" spans="1:10" s="39" customFormat="1" ht="14.25" customHeight="1">
      <c r="A85" s="32">
        <v>3</v>
      </c>
      <c r="B85" s="33">
        <v>1</v>
      </c>
      <c r="C85" s="33" t="s">
        <v>95</v>
      </c>
      <c r="D85" s="41" t="s">
        <v>163</v>
      </c>
      <c r="E85" s="40">
        <f>G85+I85</f>
        <v>719158</v>
      </c>
      <c r="F85" s="40">
        <f>H85+J85</f>
        <v>2331581</v>
      </c>
      <c r="G85" s="42">
        <v>719158</v>
      </c>
      <c r="H85" s="42">
        <v>2331581</v>
      </c>
      <c r="I85" s="42">
        <v>0</v>
      </c>
      <c r="J85" s="43">
        <v>0</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202568</v>
      </c>
      <c r="F87" s="40">
        <f>H87</f>
        <v>721807</v>
      </c>
      <c r="G87" s="42">
        <v>202568</v>
      </c>
      <c r="H87" s="42">
        <v>721807</v>
      </c>
      <c r="I87" s="42">
        <v>19401</v>
      </c>
      <c r="J87" s="43">
        <v>114765</v>
      </c>
    </row>
    <row r="88" spans="1:10" s="39" customFormat="1" ht="14.25" customHeight="1">
      <c r="A88" s="32">
        <v>3</v>
      </c>
      <c r="B88" s="33">
        <v>4</v>
      </c>
      <c r="C88" s="33" t="s">
        <v>95</v>
      </c>
      <c r="D88" s="41" t="s">
        <v>166</v>
      </c>
      <c r="E88" s="40">
        <f>G88+I88</f>
        <v>510821</v>
      </c>
      <c r="F88" s="40">
        <f>H88+J88</f>
        <v>998198</v>
      </c>
      <c r="G88" s="42">
        <v>510821</v>
      </c>
      <c r="H88" s="42">
        <v>998198</v>
      </c>
      <c r="I88" s="42">
        <v>0</v>
      </c>
      <c r="J88" s="43">
        <v>0</v>
      </c>
    </row>
    <row r="89" spans="1:10" s="39" customFormat="1" ht="14.25" customHeight="1">
      <c r="A89" s="32">
        <v>4</v>
      </c>
      <c r="B89" s="33" t="s">
        <v>95</v>
      </c>
      <c r="C89" s="33" t="s">
        <v>95</v>
      </c>
      <c r="D89" s="36" t="s">
        <v>167</v>
      </c>
      <c r="E89" s="40">
        <f aca="true" t="shared" si="6" ref="E89:J89">E90+E91+E92+E93+E94</f>
        <v>566067</v>
      </c>
      <c r="F89" s="40">
        <f t="shared" si="6"/>
        <v>1653141</v>
      </c>
      <c r="G89" s="40">
        <f t="shared" si="6"/>
        <v>566067</v>
      </c>
      <c r="H89" s="40">
        <f t="shared" si="6"/>
        <v>1653141</v>
      </c>
      <c r="I89" s="40">
        <f t="shared" si="6"/>
        <v>0</v>
      </c>
      <c r="J89" s="71">
        <f t="shared" si="6"/>
        <v>0</v>
      </c>
    </row>
    <row r="90" spans="1:10" s="39" customFormat="1" ht="14.25" customHeight="1">
      <c r="A90" s="32">
        <v>4</v>
      </c>
      <c r="B90" s="33">
        <v>1</v>
      </c>
      <c r="C90" s="33" t="s">
        <v>95</v>
      </c>
      <c r="D90" s="41" t="s">
        <v>168</v>
      </c>
      <c r="E90" s="40">
        <f aca="true" t="shared" si="7" ref="E90:F92">G90+I90</f>
        <v>345547</v>
      </c>
      <c r="F90" s="40">
        <f t="shared" si="7"/>
        <v>1001421</v>
      </c>
      <c r="G90" s="42">
        <v>345547</v>
      </c>
      <c r="H90" s="42">
        <v>1001421</v>
      </c>
      <c r="I90" s="42">
        <v>0</v>
      </c>
      <c r="J90" s="43">
        <v>0</v>
      </c>
    </row>
    <row r="91" spans="1:10" s="39" customFormat="1" ht="14.25" customHeight="1">
      <c r="A91" s="32">
        <v>4</v>
      </c>
      <c r="B91" s="33">
        <v>2</v>
      </c>
      <c r="C91" s="33" t="s">
        <v>95</v>
      </c>
      <c r="D91" s="41" t="s">
        <v>169</v>
      </c>
      <c r="E91" s="40">
        <f t="shared" si="7"/>
        <v>220520</v>
      </c>
      <c r="F91" s="40">
        <f t="shared" si="7"/>
        <v>651720</v>
      </c>
      <c r="G91" s="42">
        <v>220520</v>
      </c>
      <c r="H91" s="42">
        <v>651720</v>
      </c>
      <c r="I91" s="42">
        <v>0</v>
      </c>
      <c r="J91" s="43">
        <v>0</v>
      </c>
    </row>
    <row r="92" spans="1:10" s="39" customFormat="1" ht="14.25" customHeight="1">
      <c r="A92" s="32">
        <v>4</v>
      </c>
      <c r="B92" s="33">
        <v>3</v>
      </c>
      <c r="C92" s="33" t="s">
        <v>95</v>
      </c>
      <c r="D92" s="41" t="s">
        <v>170</v>
      </c>
      <c r="E92" s="40">
        <f t="shared" si="7"/>
        <v>0</v>
      </c>
      <c r="F92" s="40">
        <f t="shared" si="7"/>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36" t="s">
        <v>75</v>
      </c>
      <c r="B96" s="136"/>
      <c r="C96" s="136"/>
      <c r="D96" s="52"/>
      <c r="E96" s="39"/>
      <c r="F96" s="39"/>
      <c r="I96" s="121" t="s">
        <v>76</v>
      </c>
      <c r="J96" s="137"/>
    </row>
    <row r="97" spans="1:10" ht="16.5">
      <c r="A97" s="138" t="s">
        <v>77</v>
      </c>
      <c r="B97" s="138"/>
      <c r="C97" s="138"/>
      <c r="D97" s="139" t="s">
        <v>78</v>
      </c>
      <c r="E97" s="139"/>
      <c r="F97" s="139"/>
      <c r="G97" s="139"/>
      <c r="H97" s="139"/>
      <c r="I97" s="125" t="s">
        <v>262</v>
      </c>
      <c r="J97" s="140"/>
    </row>
    <row r="98" spans="1:10" ht="19.5">
      <c r="A98" s="52"/>
      <c r="B98" s="52"/>
      <c r="C98" s="52"/>
      <c r="D98" s="52"/>
      <c r="E98" s="127" t="s">
        <v>80</v>
      </c>
      <c r="F98" s="141"/>
      <c r="G98" s="141"/>
      <c r="H98" s="141"/>
      <c r="I98" s="142" t="s">
        <v>173</v>
      </c>
      <c r="J98" s="142"/>
    </row>
    <row r="99" spans="1:10" ht="17.25" thickBot="1">
      <c r="A99" s="52"/>
      <c r="B99" s="52"/>
      <c r="C99" s="52"/>
      <c r="D99" s="52"/>
      <c r="E99" s="130" t="str">
        <f>E4</f>
        <v>中華民國109年3月     (109年度 )</v>
      </c>
      <c r="F99" s="130"/>
      <c r="G99" s="130"/>
      <c r="H99" s="130"/>
      <c r="I99" s="143" t="s">
        <v>83</v>
      </c>
      <c r="J99" s="143"/>
    </row>
    <row r="100" spans="1:10" ht="14.25" customHeight="1">
      <c r="A100" s="132" t="s">
        <v>84</v>
      </c>
      <c r="B100" s="133"/>
      <c r="C100" s="133"/>
      <c r="D100" s="133"/>
      <c r="E100" s="134" t="s">
        <v>85</v>
      </c>
      <c r="F100" s="134"/>
      <c r="G100" s="133" t="s">
        <v>150</v>
      </c>
      <c r="H100" s="133"/>
      <c r="I100" s="133" t="s">
        <v>151</v>
      </c>
      <c r="J100" s="144"/>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1384975</v>
      </c>
      <c r="H102" s="55">
        <f t="shared" si="8"/>
        <v>3630371</v>
      </c>
      <c r="I102" s="55">
        <f t="shared" si="8"/>
        <v>0</v>
      </c>
      <c r="J102" s="56">
        <f t="shared" si="8"/>
        <v>0</v>
      </c>
    </row>
    <row r="103" spans="1:10" s="39" customFormat="1" ht="14.25" customHeight="1">
      <c r="A103" s="32">
        <v>5</v>
      </c>
      <c r="B103" s="33">
        <v>1</v>
      </c>
      <c r="C103" s="33" t="s">
        <v>95</v>
      </c>
      <c r="D103" s="41" t="s">
        <v>175</v>
      </c>
      <c r="E103" s="40">
        <v>274980</v>
      </c>
      <c r="F103" s="40">
        <v>1547879</v>
      </c>
      <c r="G103" s="42">
        <v>41627</v>
      </c>
      <c r="H103" s="42">
        <v>135209</v>
      </c>
      <c r="I103" s="42">
        <v>0</v>
      </c>
      <c r="J103" s="43">
        <v>0</v>
      </c>
    </row>
    <row r="104" spans="1:10" s="39" customFormat="1" ht="14.25" customHeight="1">
      <c r="A104" s="32">
        <v>5</v>
      </c>
      <c r="B104" s="33">
        <v>2</v>
      </c>
      <c r="C104" s="33" t="s">
        <v>95</v>
      </c>
      <c r="D104" s="41" t="s">
        <v>176</v>
      </c>
      <c r="E104" s="40">
        <v>2989833</v>
      </c>
      <c r="F104" s="40">
        <v>13839253</v>
      </c>
      <c r="G104" s="42">
        <v>1343348</v>
      </c>
      <c r="H104" s="42">
        <v>3495162</v>
      </c>
      <c r="I104" s="42">
        <v>0</v>
      </c>
      <c r="J104" s="43">
        <v>0</v>
      </c>
    </row>
    <row r="105" spans="1:10" s="39" customFormat="1" ht="14.25" customHeight="1">
      <c r="A105" s="32">
        <v>10</v>
      </c>
      <c r="B105" s="33" t="s">
        <v>95</v>
      </c>
      <c r="C105" s="33" t="s">
        <v>95</v>
      </c>
      <c r="D105" s="36" t="s">
        <v>177</v>
      </c>
      <c r="E105" s="40">
        <f aca="true" t="shared" si="9" ref="E105:J105">E106+E107</f>
        <v>687862</v>
      </c>
      <c r="F105" s="40">
        <f t="shared" si="9"/>
        <v>3326387</v>
      </c>
      <c r="G105" s="40">
        <f t="shared" si="9"/>
        <v>687862</v>
      </c>
      <c r="H105" s="40">
        <f t="shared" si="9"/>
        <v>3326387</v>
      </c>
      <c r="I105" s="40">
        <f t="shared" si="9"/>
        <v>0</v>
      </c>
      <c r="J105" s="45">
        <f t="shared" si="9"/>
        <v>0</v>
      </c>
    </row>
    <row r="106" spans="1:10" s="39" customFormat="1" ht="14.25" customHeight="1">
      <c r="A106" s="32">
        <v>10</v>
      </c>
      <c r="B106" s="33">
        <v>1</v>
      </c>
      <c r="C106" s="33" t="s">
        <v>95</v>
      </c>
      <c r="D106" s="41" t="s">
        <v>178</v>
      </c>
      <c r="E106" s="40">
        <f>G106+I106</f>
        <v>687862</v>
      </c>
      <c r="F106" s="40">
        <f>H106+J106</f>
        <v>3326387</v>
      </c>
      <c r="G106" s="42">
        <v>687862</v>
      </c>
      <c r="H106" s="42">
        <v>3326387</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36" t="s">
        <v>75</v>
      </c>
      <c r="B115" s="136"/>
      <c r="C115" s="136"/>
      <c r="D115" s="52"/>
      <c r="E115" s="39"/>
      <c r="F115" s="39"/>
      <c r="I115" s="121" t="s">
        <v>76</v>
      </c>
      <c r="J115" s="137"/>
    </row>
    <row r="116" spans="1:10" ht="16.5">
      <c r="A116" s="138" t="s">
        <v>77</v>
      </c>
      <c r="B116" s="138"/>
      <c r="C116" s="138"/>
      <c r="D116" s="139" t="s">
        <v>78</v>
      </c>
      <c r="E116" s="139"/>
      <c r="F116" s="139"/>
      <c r="G116" s="139"/>
      <c r="H116" s="139"/>
      <c r="I116" s="125" t="s">
        <v>262</v>
      </c>
      <c r="J116" s="140"/>
    </row>
    <row r="117" spans="1:10" ht="19.5">
      <c r="A117" s="52"/>
      <c r="B117" s="52"/>
      <c r="C117" s="52"/>
      <c r="D117" s="52"/>
      <c r="E117" s="127" t="s">
        <v>80</v>
      </c>
      <c r="F117" s="145"/>
      <c r="G117" s="145"/>
      <c r="H117" s="145"/>
      <c r="I117" s="146" t="s">
        <v>186</v>
      </c>
      <c r="J117" s="146"/>
    </row>
    <row r="118" spans="1:10" ht="17.25" thickBot="1">
      <c r="A118" s="52"/>
      <c r="B118" s="52"/>
      <c r="C118" s="52"/>
      <c r="D118" s="52"/>
      <c r="E118" s="147" t="str">
        <f>E4</f>
        <v>中華民國109年3月     (109年度 )</v>
      </c>
      <c r="F118" s="147"/>
      <c r="G118" s="147"/>
      <c r="H118" s="147"/>
      <c r="I118" s="131" t="s">
        <v>83</v>
      </c>
      <c r="J118" s="131"/>
    </row>
    <row r="119" spans="1:10" ht="14.25" customHeight="1">
      <c r="A119" s="132" t="s">
        <v>84</v>
      </c>
      <c r="B119" s="133"/>
      <c r="C119" s="133"/>
      <c r="D119" s="133"/>
      <c r="E119" s="133" t="s">
        <v>85</v>
      </c>
      <c r="F119" s="133"/>
      <c r="G119" s="134" t="s">
        <v>150</v>
      </c>
      <c r="H119" s="134"/>
      <c r="I119" s="134" t="s">
        <v>151</v>
      </c>
      <c r="J119" s="135"/>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E122+E127+E131+E136+E142+E154</f>
        <v>23638314</v>
      </c>
      <c r="F121" s="37">
        <f t="shared" si="10"/>
        <v>35859377</v>
      </c>
      <c r="G121" s="37">
        <f t="shared" si="10"/>
        <v>248310</v>
      </c>
      <c r="H121" s="37">
        <f t="shared" si="10"/>
        <v>555028</v>
      </c>
      <c r="I121" s="37">
        <f t="shared" si="10"/>
        <v>23390004</v>
      </c>
      <c r="J121" s="105">
        <f t="shared" si="10"/>
        <v>35304349</v>
      </c>
    </row>
    <row r="122" spans="1:10" ht="14.25" customHeight="1">
      <c r="A122" s="32">
        <v>1</v>
      </c>
      <c r="B122" s="33" t="s">
        <v>95</v>
      </c>
      <c r="C122" s="33" t="s">
        <v>95</v>
      </c>
      <c r="D122" s="44" t="s">
        <v>153</v>
      </c>
      <c r="E122" s="40">
        <f aca="true" t="shared" si="11" ref="E122:J122">E123+E124+E125+E126</f>
        <v>18054989</v>
      </c>
      <c r="F122" s="40">
        <f t="shared" si="11"/>
        <v>30261938</v>
      </c>
      <c r="G122" s="40">
        <f t="shared" si="11"/>
        <v>49500</v>
      </c>
      <c r="H122" s="40">
        <f t="shared" si="11"/>
        <v>350618</v>
      </c>
      <c r="I122" s="40">
        <f t="shared" si="11"/>
        <v>18005489</v>
      </c>
      <c r="J122" s="45">
        <f t="shared" si="11"/>
        <v>29911320</v>
      </c>
    </row>
    <row r="123" spans="1:10" s="39" customFormat="1" ht="14.25" customHeight="1">
      <c r="A123" s="32">
        <v>1</v>
      </c>
      <c r="B123" s="33">
        <v>1</v>
      </c>
      <c r="C123" s="33" t="s">
        <v>95</v>
      </c>
      <c r="D123" s="41" t="s">
        <v>188</v>
      </c>
      <c r="E123" s="40">
        <f aca="true" t="shared" si="12" ref="E123:F126">G123+I123</f>
        <v>18005489</v>
      </c>
      <c r="F123" s="40">
        <f t="shared" si="12"/>
        <v>30161320</v>
      </c>
      <c r="G123" s="42">
        <v>0</v>
      </c>
      <c r="H123" s="42">
        <v>250000</v>
      </c>
      <c r="I123" s="42">
        <v>18005489</v>
      </c>
      <c r="J123" s="43">
        <v>29911320</v>
      </c>
    </row>
    <row r="124" spans="1:10" s="39" customFormat="1" ht="14.25" customHeight="1">
      <c r="A124" s="32">
        <v>1</v>
      </c>
      <c r="B124" s="33">
        <v>2</v>
      </c>
      <c r="C124" s="33" t="s">
        <v>95</v>
      </c>
      <c r="D124" s="41" t="s">
        <v>189</v>
      </c>
      <c r="E124" s="40">
        <f t="shared" si="12"/>
        <v>0</v>
      </c>
      <c r="F124" s="40">
        <f t="shared" si="12"/>
        <v>51118</v>
      </c>
      <c r="G124" s="42">
        <v>0</v>
      </c>
      <c r="H124" s="42">
        <v>51118</v>
      </c>
      <c r="I124" s="42">
        <v>0</v>
      </c>
      <c r="J124" s="43">
        <v>0</v>
      </c>
    </row>
    <row r="125" spans="1:10" s="39" customFormat="1" ht="14.25" customHeight="1">
      <c r="A125" s="32">
        <v>1</v>
      </c>
      <c r="B125" s="33">
        <v>3</v>
      </c>
      <c r="C125" s="33" t="s">
        <v>95</v>
      </c>
      <c r="D125" s="41" t="s">
        <v>190</v>
      </c>
      <c r="E125" s="40">
        <f t="shared" si="12"/>
        <v>49500</v>
      </c>
      <c r="F125" s="40">
        <f t="shared" si="12"/>
        <v>49500</v>
      </c>
      <c r="G125" s="42">
        <v>49500</v>
      </c>
      <c r="H125" s="42">
        <v>49500</v>
      </c>
      <c r="I125" s="42">
        <v>0</v>
      </c>
      <c r="J125" s="43">
        <v>0</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0</v>
      </c>
      <c r="G127" s="40">
        <f t="shared" si="13"/>
        <v>0</v>
      </c>
      <c r="H127" s="40">
        <f t="shared" si="13"/>
        <v>0</v>
      </c>
      <c r="I127" s="40">
        <f t="shared" si="13"/>
        <v>0</v>
      </c>
      <c r="J127" s="45">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4" ref="E131:J131">E132+E133+E134+E135</f>
        <v>5571058</v>
      </c>
      <c r="F131" s="40">
        <f t="shared" si="14"/>
        <v>5579572</v>
      </c>
      <c r="G131" s="40">
        <f t="shared" si="14"/>
        <v>186543</v>
      </c>
      <c r="H131" s="40">
        <f t="shared" si="14"/>
        <v>186543</v>
      </c>
      <c r="I131" s="40">
        <f t="shared" si="14"/>
        <v>5384515</v>
      </c>
      <c r="J131" s="45">
        <f t="shared" si="14"/>
        <v>5393029</v>
      </c>
    </row>
    <row r="132" spans="1:10" s="39" customFormat="1" ht="14.25" customHeight="1">
      <c r="A132" s="32">
        <v>3</v>
      </c>
      <c r="B132" s="33">
        <v>1</v>
      </c>
      <c r="C132" s="33" t="s">
        <v>95</v>
      </c>
      <c r="D132" s="41" t="s">
        <v>195</v>
      </c>
      <c r="E132" s="40">
        <f>G132+I132</f>
        <v>0</v>
      </c>
      <c r="F132" s="40">
        <f>H132+J132</f>
        <v>0</v>
      </c>
      <c r="G132" s="42">
        <v>0</v>
      </c>
      <c r="H132" s="42">
        <v>0</v>
      </c>
      <c r="I132" s="42">
        <v>0</v>
      </c>
      <c r="J132" s="43">
        <v>0</v>
      </c>
    </row>
    <row r="133" spans="1:10" ht="14.25" customHeight="1">
      <c r="A133" s="32">
        <v>3</v>
      </c>
      <c r="B133" s="33">
        <v>2</v>
      </c>
      <c r="C133" s="33" t="s">
        <v>263</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5571058</v>
      </c>
      <c r="F135" s="40">
        <f>H135+J135</f>
        <v>5579572</v>
      </c>
      <c r="G135" s="42">
        <v>186543</v>
      </c>
      <c r="H135" s="42">
        <v>186543</v>
      </c>
      <c r="I135" s="42">
        <v>5384515</v>
      </c>
      <c r="J135" s="43">
        <v>5393029</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12267</v>
      </c>
      <c r="F142" s="40">
        <f t="shared" si="17"/>
        <v>12267</v>
      </c>
      <c r="G142" s="81">
        <f t="shared" si="17"/>
        <v>12267</v>
      </c>
      <c r="H142" s="81">
        <f t="shared" si="17"/>
        <v>12267</v>
      </c>
      <c r="I142" s="81">
        <f t="shared" si="17"/>
        <v>0</v>
      </c>
      <c r="J142" s="82">
        <f t="shared" si="17"/>
        <v>0</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264</v>
      </c>
      <c r="E144" s="40">
        <f t="shared" si="16"/>
        <v>12267</v>
      </c>
      <c r="F144" s="40">
        <f>H144+J144</f>
        <v>12267</v>
      </c>
      <c r="G144" s="42">
        <v>12267</v>
      </c>
      <c r="H144" s="42">
        <v>12267</v>
      </c>
      <c r="I144" s="42">
        <v>0</v>
      </c>
      <c r="J144" s="43">
        <v>0</v>
      </c>
    </row>
    <row r="145" spans="1:10" s="39" customFormat="1" ht="14.25" customHeight="1">
      <c r="A145" s="32">
        <v>7</v>
      </c>
      <c r="B145" s="33" t="s">
        <v>95</v>
      </c>
      <c r="C145" s="33" t="s">
        <v>95</v>
      </c>
      <c r="D145" s="41" t="s">
        <v>265</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36" t="s">
        <v>75</v>
      </c>
      <c r="B148" s="136"/>
      <c r="C148" s="136"/>
      <c r="D148" s="52"/>
      <c r="E148" s="39"/>
      <c r="F148" s="39"/>
      <c r="I148" s="121" t="s">
        <v>76</v>
      </c>
      <c r="J148" s="137"/>
    </row>
    <row r="149" spans="1:10" ht="16.5">
      <c r="A149" s="138" t="s">
        <v>77</v>
      </c>
      <c r="B149" s="138"/>
      <c r="C149" s="138"/>
      <c r="D149" s="139" t="s">
        <v>78</v>
      </c>
      <c r="E149" s="139"/>
      <c r="F149" s="139"/>
      <c r="G149" s="139"/>
      <c r="H149" s="139"/>
      <c r="I149" s="125" t="s">
        <v>262</v>
      </c>
      <c r="J149" s="140"/>
    </row>
    <row r="150" spans="1:10" ht="19.5">
      <c r="A150" s="52"/>
      <c r="B150" s="52"/>
      <c r="C150" s="52"/>
      <c r="D150" s="52"/>
      <c r="E150" s="127" t="s">
        <v>80</v>
      </c>
      <c r="F150" s="141"/>
      <c r="G150" s="141"/>
      <c r="H150" s="141"/>
      <c r="I150" s="142" t="s">
        <v>202</v>
      </c>
      <c r="J150" s="142"/>
    </row>
    <row r="151" spans="1:10" ht="17.25" thickBot="1">
      <c r="A151" s="52"/>
      <c r="B151" s="52"/>
      <c r="C151" s="52"/>
      <c r="D151" s="52"/>
      <c r="E151" s="130" t="str">
        <f>E4</f>
        <v>中華民國109年3月     (109年度 )</v>
      </c>
      <c r="F151" s="130"/>
      <c r="G151" s="130"/>
      <c r="H151" s="130"/>
      <c r="I151" s="143" t="s">
        <v>83</v>
      </c>
      <c r="J151" s="143"/>
    </row>
    <row r="152" spans="1:10" ht="14.25" customHeight="1">
      <c r="A152" s="132" t="s">
        <v>84</v>
      </c>
      <c r="B152" s="133"/>
      <c r="C152" s="133"/>
      <c r="D152" s="133"/>
      <c r="E152" s="134" t="s">
        <v>85</v>
      </c>
      <c r="F152" s="134"/>
      <c r="G152" s="133" t="s">
        <v>150</v>
      </c>
      <c r="H152" s="133"/>
      <c r="I152" s="133" t="s">
        <v>151</v>
      </c>
      <c r="J152" s="144"/>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5600</v>
      </c>
      <c r="G154" s="72">
        <v>0</v>
      </c>
      <c r="H154" s="72">
        <v>5600</v>
      </c>
      <c r="I154" s="72">
        <v>0</v>
      </c>
      <c r="J154" s="73">
        <v>0</v>
      </c>
    </row>
    <row r="155" spans="1:10" ht="14.25" customHeight="1">
      <c r="A155" s="32" t="s">
        <v>95</v>
      </c>
      <c r="B155" s="33" t="s">
        <v>95</v>
      </c>
      <c r="C155" s="33" t="s">
        <v>95</v>
      </c>
      <c r="D155" s="44" t="s">
        <v>203</v>
      </c>
      <c r="E155" s="37">
        <f aca="true" t="shared" si="18" ref="E155:J155">E121+E74</f>
        <v>33857793</v>
      </c>
      <c r="F155" s="37">
        <f t="shared" si="18"/>
        <v>70293079</v>
      </c>
      <c r="G155" s="59">
        <f t="shared" si="18"/>
        <v>10448388</v>
      </c>
      <c r="H155" s="59">
        <f t="shared" si="18"/>
        <v>34665013</v>
      </c>
      <c r="I155" s="59">
        <f t="shared" si="18"/>
        <v>23409405</v>
      </c>
      <c r="J155" s="60">
        <f t="shared" si="18"/>
        <v>35628066</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9" ref="E158:J158">E159+E160+E161+E162+E163+E164</f>
        <v>221622</v>
      </c>
      <c r="F158" s="40">
        <f t="shared" si="19"/>
        <v>1130629</v>
      </c>
      <c r="G158" s="55">
        <f t="shared" si="19"/>
        <v>221622</v>
      </c>
      <c r="H158" s="55">
        <f t="shared" si="19"/>
        <v>1130629</v>
      </c>
      <c r="I158" s="55">
        <f t="shared" si="19"/>
        <v>0</v>
      </c>
      <c r="J158" s="56">
        <f t="shared" si="19"/>
        <v>0</v>
      </c>
    </row>
    <row r="159" spans="1:10" ht="14.25" customHeight="1">
      <c r="A159" s="32">
        <v>31</v>
      </c>
      <c r="B159" s="33">
        <v>1</v>
      </c>
      <c r="C159" s="33" t="s">
        <v>95</v>
      </c>
      <c r="D159" s="44" t="s">
        <v>266</v>
      </c>
      <c r="E159" s="40">
        <v>0</v>
      </c>
      <c r="F159" s="40">
        <v>0</v>
      </c>
      <c r="G159" s="55">
        <v>0</v>
      </c>
      <c r="H159" s="55">
        <v>0</v>
      </c>
      <c r="I159" s="55">
        <v>0</v>
      </c>
      <c r="J159" s="56">
        <v>0</v>
      </c>
    </row>
    <row r="160" spans="1:10" s="39" customFormat="1" ht="14.25" customHeight="1">
      <c r="A160" s="32">
        <v>31</v>
      </c>
      <c r="B160" s="33">
        <v>2</v>
      </c>
      <c r="C160" s="33" t="s">
        <v>95</v>
      </c>
      <c r="D160" s="41" t="s">
        <v>267</v>
      </c>
      <c r="E160" s="40">
        <f>G160+I160</f>
        <v>221622</v>
      </c>
      <c r="F160" s="40">
        <f>H160+J160</f>
        <v>1130629</v>
      </c>
      <c r="G160" s="42">
        <v>221622</v>
      </c>
      <c r="H160" s="42">
        <v>1130629</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85"/>
      <c r="H169" s="85"/>
      <c r="I169" s="85"/>
      <c r="J169" s="86"/>
    </row>
    <row r="170" spans="1:10" ht="14.25" customHeight="1">
      <c r="A170" s="32" t="s">
        <v>95</v>
      </c>
      <c r="B170" s="33" t="s">
        <v>95</v>
      </c>
      <c r="C170" s="33" t="s">
        <v>95</v>
      </c>
      <c r="D170" s="44" t="s">
        <v>213</v>
      </c>
      <c r="E170" s="40">
        <f>E155+E158</f>
        <v>34079415</v>
      </c>
      <c r="F170" s="40">
        <f>F155+F158</f>
        <v>71423708</v>
      </c>
      <c r="G170" s="85"/>
      <c r="H170" s="85"/>
      <c r="I170" s="85"/>
      <c r="J170" s="86"/>
    </row>
    <row r="171" spans="1:10" ht="14.25" customHeight="1">
      <c r="A171" s="32" t="s">
        <v>95</v>
      </c>
      <c r="B171" s="33" t="s">
        <v>95</v>
      </c>
      <c r="C171" s="33" t="s">
        <v>95</v>
      </c>
      <c r="D171" s="44" t="s">
        <v>214</v>
      </c>
      <c r="E171" s="40">
        <f>F48+F47-F170</f>
        <v>231589731</v>
      </c>
      <c r="F171" s="40">
        <f>E171</f>
        <v>231589731</v>
      </c>
      <c r="G171" s="85"/>
      <c r="H171" s="85"/>
      <c r="I171" s="85"/>
      <c r="J171" s="86"/>
    </row>
    <row r="172" spans="1:10" ht="14.25" customHeight="1">
      <c r="A172" s="32" t="s">
        <v>95</v>
      </c>
      <c r="B172" s="33" t="s">
        <v>95</v>
      </c>
      <c r="C172" s="33" t="s">
        <v>95</v>
      </c>
      <c r="D172" s="44" t="s">
        <v>215</v>
      </c>
      <c r="E172" s="40">
        <f>E170+E171</f>
        <v>265669146</v>
      </c>
      <c r="F172" s="40">
        <f>F171+F170</f>
        <v>303013439</v>
      </c>
      <c r="G172" s="85"/>
      <c r="H172" s="85"/>
      <c r="I172" s="85"/>
      <c r="J172" s="86"/>
    </row>
    <row r="173" spans="1:10" ht="14.25" customHeight="1">
      <c r="A173" s="32" t="s">
        <v>95</v>
      </c>
      <c r="B173" s="33" t="s">
        <v>95</v>
      </c>
      <c r="C173" s="33" t="s">
        <v>95</v>
      </c>
      <c r="D173" s="44" t="s">
        <v>216</v>
      </c>
      <c r="E173" s="42">
        <v>565690</v>
      </c>
      <c r="F173" s="40">
        <v>0</v>
      </c>
      <c r="G173" s="85"/>
      <c r="H173" s="85"/>
      <c r="I173" s="85"/>
      <c r="J173" s="86"/>
    </row>
    <row r="174" spans="1:10" ht="14.25" customHeight="1">
      <c r="A174" s="32" t="s">
        <v>95</v>
      </c>
      <c r="B174" s="33" t="s">
        <v>95</v>
      </c>
      <c r="C174" s="33" t="s">
        <v>95</v>
      </c>
      <c r="D174" s="44" t="s">
        <v>217</v>
      </c>
      <c r="E174" s="40">
        <f>E171+E173</f>
        <v>232155421</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7177000</v>
      </c>
      <c r="F176" s="81">
        <v>0</v>
      </c>
      <c r="G176" s="85"/>
      <c r="H176" s="85"/>
      <c r="I176" s="85"/>
      <c r="J176" s="86"/>
    </row>
    <row r="177" spans="1:10" ht="14.25" customHeight="1" thickBot="1">
      <c r="A177" s="47" t="s">
        <v>95</v>
      </c>
      <c r="B177" s="48" t="s">
        <v>95</v>
      </c>
      <c r="C177" s="48" t="s">
        <v>95</v>
      </c>
      <c r="D177" s="49" t="s">
        <v>148</v>
      </c>
      <c r="E177" s="67">
        <v>67792000</v>
      </c>
      <c r="F177" s="100">
        <v>0</v>
      </c>
      <c r="G177" s="83"/>
      <c r="H177" s="83"/>
      <c r="I177" s="83"/>
      <c r="J177" s="84"/>
    </row>
    <row r="178" spans="1:4" ht="16.5">
      <c r="A178" s="52" t="s">
        <v>218</v>
      </c>
      <c r="B178" s="52"/>
      <c r="C178" s="52"/>
      <c r="D178" s="52"/>
    </row>
    <row r="179" spans="1:10" ht="16.5">
      <c r="A179" s="52" t="s">
        <v>219</v>
      </c>
      <c r="B179" s="52"/>
      <c r="C179" s="52"/>
      <c r="D179" s="52"/>
      <c r="I179" s="107" t="s">
        <v>268</v>
      </c>
      <c r="J179" s="107"/>
    </row>
    <row r="180" spans="1:4" ht="16.5">
      <c r="A180" s="98" t="s">
        <v>221</v>
      </c>
      <c r="B180" s="52"/>
      <c r="C180" s="52"/>
      <c r="D180" s="52"/>
    </row>
    <row r="181" spans="1:4" ht="16.5">
      <c r="A181" s="98" t="s">
        <v>222</v>
      </c>
      <c r="B181" s="52"/>
      <c r="C181" s="52"/>
      <c r="D181" s="52"/>
    </row>
    <row r="182" spans="1:4" ht="16.5">
      <c r="A182" s="52"/>
      <c r="B182" s="52"/>
      <c r="C182" s="52"/>
      <c r="D182" s="52"/>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28"/>
  <sheetViews>
    <sheetView zoomScalePageLayoutView="0" workbookViewId="0" topLeftCell="A1">
      <selection activeCell="E31" sqref="E31"/>
    </sheetView>
  </sheetViews>
  <sheetFormatPr defaultColWidth="9.00390625" defaultRowHeight="16.5"/>
  <cols>
    <col min="1" max="3" width="3.625" style="0" customWidth="1"/>
    <col min="4" max="4" width="23.125" style="0" customWidth="1"/>
    <col min="5" max="10" width="13.375" style="52" customWidth="1"/>
  </cols>
  <sheetData>
    <row r="1" spans="1:10" ht="16.5">
      <c r="A1" s="120" t="s">
        <v>75</v>
      </c>
      <c r="B1" s="120"/>
      <c r="C1" s="120"/>
      <c r="I1" s="121" t="s">
        <v>76</v>
      </c>
      <c r="J1" s="137"/>
    </row>
    <row r="2" spans="1:10" ht="16.5">
      <c r="A2" s="123" t="s">
        <v>77</v>
      </c>
      <c r="B2" s="123"/>
      <c r="C2" s="123"/>
      <c r="D2" s="124" t="s">
        <v>78</v>
      </c>
      <c r="E2" s="124"/>
      <c r="F2" s="124"/>
      <c r="G2" s="124"/>
      <c r="H2" s="124"/>
      <c r="I2" s="125" t="s">
        <v>269</v>
      </c>
      <c r="J2" s="140"/>
    </row>
    <row r="3" spans="5:10" ht="19.5">
      <c r="E3" s="127" t="s">
        <v>80</v>
      </c>
      <c r="F3" s="128"/>
      <c r="G3" s="128"/>
      <c r="H3" s="128"/>
      <c r="I3" s="142" t="s">
        <v>81</v>
      </c>
      <c r="J3" s="142"/>
    </row>
    <row r="4" spans="5:10" ht="17.25" thickBot="1">
      <c r="E4" s="130" t="s">
        <v>270</v>
      </c>
      <c r="F4" s="130"/>
      <c r="G4" s="130"/>
      <c r="H4" s="130"/>
      <c r="I4" s="131" t="s">
        <v>83</v>
      </c>
      <c r="J4" s="131"/>
    </row>
    <row r="5" spans="1:10" ht="14.25" customHeight="1">
      <c r="A5" s="132" t="s">
        <v>84</v>
      </c>
      <c r="B5" s="133"/>
      <c r="C5" s="133"/>
      <c r="D5" s="133"/>
      <c r="E5" s="133" t="s">
        <v>85</v>
      </c>
      <c r="F5" s="133"/>
      <c r="G5" s="134" t="s">
        <v>86</v>
      </c>
      <c r="H5" s="134"/>
      <c r="I5" s="134" t="s">
        <v>87</v>
      </c>
      <c r="J5" s="135"/>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20092626</v>
      </c>
      <c r="F7" s="37">
        <f t="shared" si="0"/>
        <v>69687184</v>
      </c>
      <c r="G7" s="37">
        <f>G8+G18+G19+G20+G21+G22+G25+G29+G39+G40+G41</f>
        <v>8416717</v>
      </c>
      <c r="H7" s="37">
        <f>H8+H18+H19+H20+H21+H22+H25+H29+H39+H40+H41</f>
        <v>47476449</v>
      </c>
      <c r="I7" s="37">
        <f>I8+I18+I19+I20+I21+I22+I25+I29+I39+I40+I41</f>
        <v>11675909</v>
      </c>
      <c r="J7" s="38">
        <f>J8+J18+J19+J20+J21+J22+J25+J29+J39+J40+J41</f>
        <v>22210735</v>
      </c>
    </row>
    <row r="8" spans="1:10" s="39" customFormat="1" ht="14.25" customHeight="1">
      <c r="A8" s="32">
        <v>1</v>
      </c>
      <c r="B8" s="34" t="s">
        <v>95</v>
      </c>
      <c r="C8" s="34" t="s">
        <v>95</v>
      </c>
      <c r="D8" s="36" t="s">
        <v>97</v>
      </c>
      <c r="E8" s="40">
        <f t="shared" si="0"/>
        <v>5503737</v>
      </c>
      <c r="F8" s="40">
        <f t="shared" si="0"/>
        <v>28286803</v>
      </c>
      <c r="G8" s="40">
        <f>G9+G10+G11+G12+G13+G16</f>
        <v>5503737</v>
      </c>
      <c r="H8" s="40">
        <f>H9+H10+H11+H12+H13+H16</f>
        <v>28286803</v>
      </c>
      <c r="I8" s="40">
        <f>SUM(I9:I13)</f>
        <v>0</v>
      </c>
      <c r="J8" s="40">
        <f>SUM(J9:J13)</f>
        <v>0</v>
      </c>
    </row>
    <row r="9" spans="1:10" s="39" customFormat="1" ht="14.25" customHeight="1">
      <c r="A9" s="32">
        <v>1</v>
      </c>
      <c r="B9" s="34">
        <v>1</v>
      </c>
      <c r="C9" s="34" t="s">
        <v>95</v>
      </c>
      <c r="D9" s="41" t="s">
        <v>98</v>
      </c>
      <c r="E9" s="40">
        <f t="shared" si="0"/>
        <v>5222</v>
      </c>
      <c r="F9" s="40">
        <f>H9+J9</f>
        <v>51377</v>
      </c>
      <c r="G9" s="42">
        <v>5222</v>
      </c>
      <c r="H9" s="42">
        <v>51377</v>
      </c>
      <c r="I9" s="42">
        <v>0</v>
      </c>
      <c r="J9" s="43">
        <v>0</v>
      </c>
    </row>
    <row r="10" spans="1:10" s="39" customFormat="1" ht="14.25" customHeight="1">
      <c r="A10" s="32">
        <v>1</v>
      </c>
      <c r="B10" s="34">
        <v>2</v>
      </c>
      <c r="C10" s="34" t="s">
        <v>95</v>
      </c>
      <c r="D10" s="41" t="s">
        <v>99</v>
      </c>
      <c r="E10" s="40">
        <f t="shared" si="0"/>
        <v>18627</v>
      </c>
      <c r="F10" s="40">
        <f t="shared" si="0"/>
        <v>273760</v>
      </c>
      <c r="G10" s="42">
        <v>18627</v>
      </c>
      <c r="H10" s="42">
        <v>273760</v>
      </c>
      <c r="I10" s="42">
        <v>0</v>
      </c>
      <c r="J10" s="43">
        <v>0</v>
      </c>
    </row>
    <row r="11" spans="1:10" s="39" customFormat="1" ht="14.25" customHeight="1">
      <c r="A11" s="32">
        <v>1</v>
      </c>
      <c r="B11" s="34">
        <v>4</v>
      </c>
      <c r="C11" s="34" t="s">
        <v>95</v>
      </c>
      <c r="D11" s="41" t="s">
        <v>100</v>
      </c>
      <c r="E11" s="40">
        <f t="shared" si="0"/>
        <v>17201</v>
      </c>
      <c r="F11" s="40">
        <f t="shared" si="0"/>
        <v>48450</v>
      </c>
      <c r="G11" s="42">
        <v>17201</v>
      </c>
      <c r="H11" s="42">
        <v>48450</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2557</v>
      </c>
      <c r="F13" s="40">
        <f t="shared" si="0"/>
        <v>38228</v>
      </c>
      <c r="G13" s="40">
        <f>G14+G15</f>
        <v>2557</v>
      </c>
      <c r="H13" s="40">
        <f>H14+H15</f>
        <v>38228</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2557</v>
      </c>
      <c r="F15" s="40">
        <f>H15+J15</f>
        <v>38228</v>
      </c>
      <c r="G15" s="42">
        <v>2557</v>
      </c>
      <c r="H15" s="42">
        <v>38228</v>
      </c>
      <c r="I15" s="42">
        <v>0</v>
      </c>
      <c r="J15" s="43">
        <v>0</v>
      </c>
    </row>
    <row r="16" spans="1:10" s="39" customFormat="1" ht="14.25" customHeight="1">
      <c r="A16" s="32">
        <v>1</v>
      </c>
      <c r="B16" s="33">
        <v>7</v>
      </c>
      <c r="C16" s="33" t="s">
        <v>95</v>
      </c>
      <c r="D16" s="46" t="s">
        <v>105</v>
      </c>
      <c r="E16" s="40">
        <f>G16</f>
        <v>5460130</v>
      </c>
      <c r="F16" s="40">
        <f>H16</f>
        <v>27874988</v>
      </c>
      <c r="G16" s="42">
        <v>5460130</v>
      </c>
      <c r="H16" s="42">
        <v>27874988</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22576</v>
      </c>
      <c r="F19" s="40">
        <f>H19</f>
        <v>78755</v>
      </c>
      <c r="G19" s="42">
        <v>22576</v>
      </c>
      <c r="H19" s="42">
        <v>78755</v>
      </c>
      <c r="I19" s="42">
        <v>0</v>
      </c>
      <c r="J19" s="43">
        <v>0</v>
      </c>
    </row>
    <row r="20" spans="1:10" s="39" customFormat="1" ht="14.25" customHeight="1">
      <c r="A20" s="32">
        <v>4</v>
      </c>
      <c r="B20" s="33" t="s">
        <v>95</v>
      </c>
      <c r="C20" s="33" t="s">
        <v>95</v>
      </c>
      <c r="D20" s="46" t="s">
        <v>109</v>
      </c>
      <c r="E20" s="40">
        <f>G20</f>
        <v>990841</v>
      </c>
      <c r="F20" s="40">
        <f>H20+J20</f>
        <v>3887504</v>
      </c>
      <c r="G20" s="42">
        <v>990841</v>
      </c>
      <c r="H20" s="42">
        <v>3887504</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162369</v>
      </c>
      <c r="F22" s="40">
        <f>H22+J22</f>
        <v>2596839</v>
      </c>
      <c r="G22" s="40">
        <f>G23+G24</f>
        <v>162369</v>
      </c>
      <c r="H22" s="40">
        <f>H23+H24</f>
        <v>2596839</v>
      </c>
      <c r="I22" s="40">
        <v>0</v>
      </c>
      <c r="J22" s="45">
        <v>0</v>
      </c>
    </row>
    <row r="23" spans="1:10" s="39" customFormat="1" ht="14.25" customHeight="1">
      <c r="A23" s="32">
        <v>6</v>
      </c>
      <c r="B23" s="34">
        <v>1</v>
      </c>
      <c r="C23" s="34" t="s">
        <v>95</v>
      </c>
      <c r="D23" s="46" t="s">
        <v>112</v>
      </c>
      <c r="E23" s="40">
        <f>G23</f>
        <v>142000</v>
      </c>
      <c r="F23" s="40">
        <f>H23+J23</f>
        <v>2506286</v>
      </c>
      <c r="G23" s="42">
        <v>142000</v>
      </c>
      <c r="H23" s="42">
        <v>2506286</v>
      </c>
      <c r="I23" s="42">
        <v>0</v>
      </c>
      <c r="J23" s="43">
        <v>0</v>
      </c>
    </row>
    <row r="24" spans="1:10" s="39" customFormat="1" ht="14.25" customHeight="1">
      <c r="A24" s="32">
        <v>6</v>
      </c>
      <c r="B24" s="34">
        <v>5</v>
      </c>
      <c r="C24" s="34" t="s">
        <v>95</v>
      </c>
      <c r="D24" s="46" t="s">
        <v>113</v>
      </c>
      <c r="E24" s="40">
        <f>G24</f>
        <v>20369</v>
      </c>
      <c r="F24" s="40">
        <f>H24+J24</f>
        <v>90553</v>
      </c>
      <c r="G24" s="42">
        <v>20369</v>
      </c>
      <c r="H24" s="42">
        <v>90553</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271</v>
      </c>
      <c r="E29" s="40">
        <f>E30+E31</f>
        <v>13204554</v>
      </c>
      <c r="F29" s="40">
        <f>F30+F31</f>
        <v>32823978</v>
      </c>
      <c r="G29" s="42">
        <v>1528645</v>
      </c>
      <c r="H29" s="42">
        <v>10646490</v>
      </c>
      <c r="I29" s="42">
        <v>11675909</v>
      </c>
      <c r="J29" s="43">
        <v>22177488</v>
      </c>
    </row>
    <row r="30" spans="1:10" s="39" customFormat="1" ht="14.25" customHeight="1">
      <c r="A30" s="32">
        <v>8</v>
      </c>
      <c r="B30" s="34">
        <v>1</v>
      </c>
      <c r="C30" s="34" t="s">
        <v>95</v>
      </c>
      <c r="D30" s="36" t="s">
        <v>119</v>
      </c>
      <c r="E30" s="40">
        <f>G30+I30</f>
        <v>13204554</v>
      </c>
      <c r="F30" s="40">
        <f>H30+J30</f>
        <v>32823978</v>
      </c>
      <c r="G30" s="42">
        <v>1528645</v>
      </c>
      <c r="H30" s="42">
        <v>10646490</v>
      </c>
      <c r="I30" s="42">
        <v>11675909</v>
      </c>
      <c r="J30" s="43">
        <v>22177488</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36" t="s">
        <v>75</v>
      </c>
      <c r="B33" s="136"/>
      <c r="C33" s="136"/>
      <c r="D33" s="52"/>
      <c r="E33" s="39"/>
      <c r="F33" s="39"/>
      <c r="I33" s="121" t="s">
        <v>76</v>
      </c>
      <c r="J33" s="137"/>
    </row>
    <row r="34" spans="1:10" ht="16.5">
      <c r="A34" s="138" t="s">
        <v>77</v>
      </c>
      <c r="B34" s="138"/>
      <c r="C34" s="138"/>
      <c r="D34" s="139" t="s">
        <v>78</v>
      </c>
      <c r="E34" s="139"/>
      <c r="F34" s="139"/>
      <c r="G34" s="139"/>
      <c r="H34" s="139"/>
      <c r="I34" s="125" t="s">
        <v>272</v>
      </c>
      <c r="J34" s="140"/>
    </row>
    <row r="35" spans="1:10" ht="19.5">
      <c r="A35" s="52"/>
      <c r="B35" s="52"/>
      <c r="C35" s="52"/>
      <c r="D35" s="52"/>
      <c r="E35" s="127" t="s">
        <v>80</v>
      </c>
      <c r="F35" s="141"/>
      <c r="G35" s="141"/>
      <c r="H35" s="141"/>
      <c r="I35" s="142" t="s">
        <v>122</v>
      </c>
      <c r="J35" s="142"/>
    </row>
    <row r="36" spans="1:10" ht="17.25" thickBot="1">
      <c r="A36" s="52"/>
      <c r="B36" s="52"/>
      <c r="C36" s="52"/>
      <c r="D36" s="52"/>
      <c r="E36" s="130" t="str">
        <f>E4</f>
        <v>中華民國109年4月     (109年度 )</v>
      </c>
      <c r="F36" s="130"/>
      <c r="G36" s="130"/>
      <c r="H36" s="130"/>
      <c r="I36" s="143" t="s">
        <v>83</v>
      </c>
      <c r="J36" s="143"/>
    </row>
    <row r="37" spans="1:10" ht="14.25" customHeight="1">
      <c r="A37" s="132" t="s">
        <v>84</v>
      </c>
      <c r="B37" s="133"/>
      <c r="C37" s="133"/>
      <c r="D37" s="133"/>
      <c r="E37" s="134" t="s">
        <v>85</v>
      </c>
      <c r="F37" s="134"/>
      <c r="G37" s="133" t="s">
        <v>86</v>
      </c>
      <c r="H37" s="133"/>
      <c r="I37" s="133" t="s">
        <v>87</v>
      </c>
      <c r="J37" s="144"/>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25183</v>
      </c>
      <c r="F39" s="40">
        <f>H39+J39</f>
        <v>54683</v>
      </c>
      <c r="G39" s="42">
        <v>25183</v>
      </c>
      <c r="H39" s="42">
        <v>54683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183366</v>
      </c>
      <c r="F41" s="40">
        <f>H41+J41</f>
        <v>1958622</v>
      </c>
      <c r="G41" s="42">
        <v>183366</v>
      </c>
      <c r="H41" s="42">
        <v>1925375</v>
      </c>
      <c r="I41" s="42">
        <v>0</v>
      </c>
      <c r="J41" s="43">
        <v>33247</v>
      </c>
      <c r="K41" s="54"/>
    </row>
    <row r="42" spans="1:11" ht="14.25" customHeight="1">
      <c r="A42" s="32" t="s">
        <v>95</v>
      </c>
      <c r="B42" s="33" t="s">
        <v>95</v>
      </c>
      <c r="C42" s="33" t="s">
        <v>95</v>
      </c>
      <c r="D42" s="44" t="s">
        <v>126</v>
      </c>
      <c r="E42" s="40">
        <v>0</v>
      </c>
      <c r="F42" s="40">
        <v>0</v>
      </c>
      <c r="G42" s="55">
        <v>0</v>
      </c>
      <c r="H42" s="55">
        <v>0</v>
      </c>
      <c r="I42" s="55">
        <v>0</v>
      </c>
      <c r="J42" s="56">
        <v>0</v>
      </c>
      <c r="K42" s="108"/>
    </row>
    <row r="43" spans="1:11" ht="14.25" customHeight="1">
      <c r="A43" s="32">
        <v>6</v>
      </c>
      <c r="B43" s="33" t="s">
        <v>95</v>
      </c>
      <c r="C43" s="33" t="s">
        <v>95</v>
      </c>
      <c r="D43" s="44" t="s">
        <v>127</v>
      </c>
      <c r="E43" s="40">
        <v>0</v>
      </c>
      <c r="F43" s="40">
        <v>0</v>
      </c>
      <c r="G43" s="55">
        <v>0</v>
      </c>
      <c r="H43" s="55">
        <v>0</v>
      </c>
      <c r="I43" s="55">
        <v>0</v>
      </c>
      <c r="J43" s="56">
        <v>0</v>
      </c>
      <c r="K43" s="108"/>
    </row>
    <row r="44" spans="1:11" ht="14.25" customHeight="1">
      <c r="A44" s="32">
        <v>6</v>
      </c>
      <c r="B44" s="33">
        <v>2</v>
      </c>
      <c r="C44" s="33" t="s">
        <v>95</v>
      </c>
      <c r="D44" s="44" t="s">
        <v>128</v>
      </c>
      <c r="E44" s="40">
        <v>0</v>
      </c>
      <c r="F44" s="40">
        <v>0</v>
      </c>
      <c r="G44" s="55">
        <v>0</v>
      </c>
      <c r="H44" s="55">
        <v>0</v>
      </c>
      <c r="I44" s="55">
        <v>0</v>
      </c>
      <c r="J44" s="56">
        <v>0</v>
      </c>
      <c r="K44" s="108"/>
    </row>
    <row r="45" spans="1:11" ht="14.25" customHeight="1">
      <c r="A45" s="32">
        <v>6</v>
      </c>
      <c r="B45" s="33">
        <v>3</v>
      </c>
      <c r="C45" s="33" t="s">
        <v>95</v>
      </c>
      <c r="D45" s="44" t="s">
        <v>129</v>
      </c>
      <c r="E45" s="40">
        <v>0</v>
      </c>
      <c r="F45" s="40">
        <v>0</v>
      </c>
      <c r="G45" s="55">
        <v>0</v>
      </c>
      <c r="H45" s="55">
        <v>0</v>
      </c>
      <c r="I45" s="55">
        <v>0</v>
      </c>
      <c r="J45" s="56">
        <v>0</v>
      </c>
      <c r="K45" s="108"/>
    </row>
    <row r="46" spans="1:11" ht="14.25" customHeight="1">
      <c r="A46" s="32">
        <v>6</v>
      </c>
      <c r="B46" s="33">
        <v>4</v>
      </c>
      <c r="C46" s="33" t="s">
        <v>95</v>
      </c>
      <c r="D46" s="44" t="s">
        <v>130</v>
      </c>
      <c r="E46" s="40">
        <v>0</v>
      </c>
      <c r="F46" s="40">
        <v>0</v>
      </c>
      <c r="G46" s="55">
        <v>0</v>
      </c>
      <c r="H46" s="55">
        <v>0</v>
      </c>
      <c r="I46" s="55">
        <v>0</v>
      </c>
      <c r="J46" s="56">
        <v>0</v>
      </c>
      <c r="K46" s="108"/>
    </row>
    <row r="47" spans="1:11" ht="14.25" customHeight="1">
      <c r="A47" s="32" t="s">
        <v>95</v>
      </c>
      <c r="B47" s="33" t="s">
        <v>95</v>
      </c>
      <c r="C47" s="33" t="s">
        <v>95</v>
      </c>
      <c r="D47" s="58" t="s">
        <v>131</v>
      </c>
      <c r="E47" s="37">
        <f aca="true" t="shared" si="1" ref="E47:J47">E42+E7</f>
        <v>20092626</v>
      </c>
      <c r="F47" s="37">
        <f t="shared" si="1"/>
        <v>69687184</v>
      </c>
      <c r="G47" s="59">
        <f t="shared" si="1"/>
        <v>8416717</v>
      </c>
      <c r="H47" s="59">
        <f t="shared" si="1"/>
        <v>47476449</v>
      </c>
      <c r="I47" s="59">
        <f t="shared" si="1"/>
        <v>11675909</v>
      </c>
      <c r="J47" s="60">
        <f t="shared" si="1"/>
        <v>22210735</v>
      </c>
      <c r="K47" s="108"/>
    </row>
    <row r="48" spans="1:11" ht="14.25" customHeight="1">
      <c r="A48" s="32" t="s">
        <v>95</v>
      </c>
      <c r="B48" s="33" t="s">
        <v>95</v>
      </c>
      <c r="C48" s="33" t="s">
        <v>95</v>
      </c>
      <c r="D48" s="44" t="s">
        <v>132</v>
      </c>
      <c r="E48" s="40">
        <v>0</v>
      </c>
      <c r="F48" s="63">
        <v>253457381</v>
      </c>
      <c r="G48" s="55">
        <v>0</v>
      </c>
      <c r="H48" s="55">
        <v>0</v>
      </c>
      <c r="I48" s="55">
        <v>0</v>
      </c>
      <c r="J48" s="56">
        <v>0</v>
      </c>
      <c r="K48" s="108"/>
    </row>
    <row r="49" spans="1:11" ht="14.25" customHeight="1">
      <c r="A49" s="32">
        <v>30</v>
      </c>
      <c r="B49" s="33" t="s">
        <v>95</v>
      </c>
      <c r="C49" s="33" t="s">
        <v>95</v>
      </c>
      <c r="D49" s="44" t="s">
        <v>133</v>
      </c>
      <c r="E49" s="40">
        <v>0</v>
      </c>
      <c r="F49" s="40">
        <v>0</v>
      </c>
      <c r="G49" s="55">
        <v>0</v>
      </c>
      <c r="H49" s="55">
        <v>0</v>
      </c>
      <c r="I49" s="55">
        <v>0</v>
      </c>
      <c r="J49" s="56">
        <v>0</v>
      </c>
      <c r="K49" s="108"/>
    </row>
    <row r="50" spans="1:11" ht="14.25" customHeight="1">
      <c r="A50" s="32">
        <v>30</v>
      </c>
      <c r="B50" s="33">
        <v>1</v>
      </c>
      <c r="C50" s="33" t="s">
        <v>95</v>
      </c>
      <c r="D50" s="44" t="s">
        <v>134</v>
      </c>
      <c r="E50" s="40">
        <v>0</v>
      </c>
      <c r="F50" s="40">
        <v>0</v>
      </c>
      <c r="G50" s="55">
        <v>0</v>
      </c>
      <c r="H50" s="55">
        <v>0</v>
      </c>
      <c r="I50" s="55">
        <v>0</v>
      </c>
      <c r="J50" s="56">
        <v>0</v>
      </c>
      <c r="K50" s="108"/>
    </row>
    <row r="51" spans="1:11" ht="14.25" customHeight="1">
      <c r="A51" s="32">
        <v>31</v>
      </c>
      <c r="B51" s="33" t="s">
        <v>95</v>
      </c>
      <c r="C51" s="33" t="s">
        <v>95</v>
      </c>
      <c r="D51" s="44" t="s">
        <v>135</v>
      </c>
      <c r="E51" s="40">
        <v>0</v>
      </c>
      <c r="F51" s="40">
        <v>0</v>
      </c>
      <c r="G51" s="55">
        <v>0</v>
      </c>
      <c r="H51" s="55">
        <v>0</v>
      </c>
      <c r="I51" s="55">
        <v>0</v>
      </c>
      <c r="J51" s="56">
        <v>0</v>
      </c>
      <c r="K51" s="108"/>
    </row>
    <row r="52" spans="1:11" ht="14.25" customHeight="1">
      <c r="A52" s="32">
        <v>31</v>
      </c>
      <c r="B52" s="33">
        <v>1</v>
      </c>
      <c r="C52" s="33" t="s">
        <v>95</v>
      </c>
      <c r="D52" s="44" t="s">
        <v>136</v>
      </c>
      <c r="E52" s="40">
        <v>0</v>
      </c>
      <c r="F52" s="40">
        <v>0</v>
      </c>
      <c r="G52" s="55">
        <v>0</v>
      </c>
      <c r="H52" s="55">
        <v>0</v>
      </c>
      <c r="I52" s="55">
        <v>0</v>
      </c>
      <c r="J52" s="56">
        <v>0</v>
      </c>
      <c r="K52" s="108"/>
    </row>
    <row r="53" spans="1:11" ht="14.25" customHeight="1">
      <c r="A53" s="32">
        <v>31</v>
      </c>
      <c r="B53" s="33">
        <v>2</v>
      </c>
      <c r="C53" s="33" t="s">
        <v>95</v>
      </c>
      <c r="D53" s="44" t="s">
        <v>137</v>
      </c>
      <c r="E53" s="40">
        <v>0</v>
      </c>
      <c r="F53" s="40">
        <v>0</v>
      </c>
      <c r="G53" s="55">
        <v>0</v>
      </c>
      <c r="H53" s="55">
        <v>0</v>
      </c>
      <c r="I53" s="55">
        <v>0</v>
      </c>
      <c r="J53" s="56">
        <v>0</v>
      </c>
      <c r="K53" s="108"/>
    </row>
    <row r="54" spans="1:11" ht="14.25" customHeight="1">
      <c r="A54" s="32">
        <v>31</v>
      </c>
      <c r="B54" s="33">
        <v>3</v>
      </c>
      <c r="C54" s="33" t="s">
        <v>95</v>
      </c>
      <c r="D54" s="44" t="s">
        <v>138</v>
      </c>
      <c r="E54" s="40">
        <v>0</v>
      </c>
      <c r="F54" s="40">
        <v>0</v>
      </c>
      <c r="G54" s="55">
        <v>0</v>
      </c>
      <c r="H54" s="55">
        <v>0</v>
      </c>
      <c r="I54" s="55">
        <v>0</v>
      </c>
      <c r="J54" s="62">
        <v>0</v>
      </c>
      <c r="K54" s="108"/>
    </row>
    <row r="55" spans="1:11" ht="14.25" customHeight="1">
      <c r="A55" s="32">
        <v>31</v>
      </c>
      <c r="B55" s="33">
        <v>4</v>
      </c>
      <c r="C55" s="33" t="s">
        <v>95</v>
      </c>
      <c r="D55" s="44" t="s">
        <v>139</v>
      </c>
      <c r="E55" s="40">
        <v>0</v>
      </c>
      <c r="F55" s="40">
        <v>0</v>
      </c>
      <c r="G55" s="55">
        <v>0</v>
      </c>
      <c r="H55" s="55">
        <v>0</v>
      </c>
      <c r="I55" s="55">
        <v>0</v>
      </c>
      <c r="J55" s="56">
        <v>0</v>
      </c>
      <c r="K55" s="108"/>
    </row>
    <row r="56" spans="1:11" ht="14.25" customHeight="1">
      <c r="A56" s="32">
        <v>31</v>
      </c>
      <c r="B56" s="33">
        <v>5</v>
      </c>
      <c r="C56" s="33" t="s">
        <v>95</v>
      </c>
      <c r="D56" s="44" t="s">
        <v>140</v>
      </c>
      <c r="E56" s="40">
        <v>0</v>
      </c>
      <c r="F56" s="40">
        <v>0</v>
      </c>
      <c r="G56" s="55">
        <v>0</v>
      </c>
      <c r="H56" s="55">
        <v>0</v>
      </c>
      <c r="I56" s="55">
        <v>0</v>
      </c>
      <c r="J56" s="56">
        <v>0</v>
      </c>
      <c r="K56" s="108"/>
    </row>
    <row r="57" spans="1:11" ht="14.25" customHeight="1">
      <c r="A57" s="32">
        <v>31</v>
      </c>
      <c r="B57" s="33">
        <v>6</v>
      </c>
      <c r="C57" s="33" t="s">
        <v>95</v>
      </c>
      <c r="D57" s="44" t="s">
        <v>141</v>
      </c>
      <c r="E57" s="40">
        <v>0</v>
      </c>
      <c r="F57" s="40">
        <v>0</v>
      </c>
      <c r="G57" s="55">
        <v>0</v>
      </c>
      <c r="H57" s="55">
        <v>0</v>
      </c>
      <c r="I57" s="55">
        <v>0</v>
      </c>
      <c r="J57" s="56">
        <v>0</v>
      </c>
      <c r="K57" s="108"/>
    </row>
    <row r="58" spans="1:11" ht="14.25" customHeight="1">
      <c r="A58" s="32">
        <v>31</v>
      </c>
      <c r="B58" s="33">
        <v>7</v>
      </c>
      <c r="C58" s="33" t="s">
        <v>95</v>
      </c>
      <c r="D58" s="44" t="s">
        <v>142</v>
      </c>
      <c r="E58" s="40">
        <v>0</v>
      </c>
      <c r="F58" s="40">
        <v>0</v>
      </c>
      <c r="G58" s="55">
        <v>0</v>
      </c>
      <c r="H58" s="55">
        <v>0</v>
      </c>
      <c r="I58" s="55">
        <v>0</v>
      </c>
      <c r="J58" s="56">
        <v>0</v>
      </c>
      <c r="K58" s="108"/>
    </row>
    <row r="59" spans="1:11" ht="14.25" customHeight="1">
      <c r="A59" s="32"/>
      <c r="B59" s="33"/>
      <c r="C59" s="33"/>
      <c r="D59" s="44"/>
      <c r="E59" s="40"/>
      <c r="F59" s="40"/>
      <c r="G59" s="55"/>
      <c r="H59" s="55"/>
      <c r="I59" s="55"/>
      <c r="J59" s="56"/>
      <c r="K59" s="108"/>
    </row>
    <row r="60" spans="1:11" ht="14.25" customHeight="1">
      <c r="A60" s="32"/>
      <c r="B60" s="33"/>
      <c r="C60" s="33"/>
      <c r="D60" s="44"/>
      <c r="E60" s="40"/>
      <c r="F60" s="40"/>
      <c r="G60" s="55"/>
      <c r="H60" s="55"/>
      <c r="I60" s="55"/>
      <c r="J60" s="56"/>
      <c r="K60" s="108"/>
    </row>
    <row r="61" spans="1:11" ht="14.25" customHeight="1">
      <c r="A61" s="32"/>
      <c r="B61" s="33"/>
      <c r="C61" s="33"/>
      <c r="D61" s="44"/>
      <c r="E61" s="40"/>
      <c r="F61" s="40"/>
      <c r="G61" s="55"/>
      <c r="H61" s="55"/>
      <c r="I61" s="55"/>
      <c r="J61" s="56"/>
      <c r="K61" s="108"/>
    </row>
    <row r="62" spans="1:11" s="39" customFormat="1" ht="14.25" customHeight="1">
      <c r="A62" s="32" t="s">
        <v>95</v>
      </c>
      <c r="B62" s="34" t="s">
        <v>95</v>
      </c>
      <c r="C62" s="34" t="s">
        <v>95</v>
      </c>
      <c r="D62" s="36" t="s">
        <v>143</v>
      </c>
      <c r="E62" s="40">
        <f>E47+E48</f>
        <v>20092626</v>
      </c>
      <c r="F62" s="40">
        <f>F47+F48</f>
        <v>323144565</v>
      </c>
      <c r="G62" s="40"/>
      <c r="H62" s="40"/>
      <c r="I62" s="40"/>
      <c r="J62" s="45"/>
      <c r="K62" s="54"/>
    </row>
    <row r="63" spans="1:11" s="39" customFormat="1" ht="14.25" customHeight="1">
      <c r="A63" s="32" t="s">
        <v>95</v>
      </c>
      <c r="B63" s="34" t="s">
        <v>95</v>
      </c>
      <c r="C63" s="34" t="s">
        <v>95</v>
      </c>
      <c r="D63" s="36" t="s">
        <v>144</v>
      </c>
      <c r="E63" s="42">
        <v>234589731</v>
      </c>
      <c r="F63" s="40"/>
      <c r="G63" s="40"/>
      <c r="H63" s="40"/>
      <c r="I63" s="40"/>
      <c r="J63" s="45"/>
      <c r="K63" s="54"/>
    </row>
    <row r="64" spans="1:11" s="39" customFormat="1" ht="14.25" customHeight="1">
      <c r="A64" s="32" t="s">
        <v>95</v>
      </c>
      <c r="B64" s="34" t="s">
        <v>95</v>
      </c>
      <c r="C64" s="34" t="s">
        <v>95</v>
      </c>
      <c r="D64" s="36" t="s">
        <v>145</v>
      </c>
      <c r="E64" s="40">
        <f>E62+E63</f>
        <v>254682357</v>
      </c>
      <c r="F64" s="40">
        <f>F62</f>
        <v>323144565</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6992000</v>
      </c>
      <c r="F66" s="40">
        <v>0</v>
      </c>
      <c r="G66" s="40"/>
      <c r="H66" s="40"/>
      <c r="I66" s="40"/>
      <c r="J66" s="45"/>
      <c r="K66" s="54"/>
    </row>
    <row r="67" spans="1:11" s="39" customFormat="1" ht="14.25" customHeight="1" thickBot="1">
      <c r="A67" s="64" t="s">
        <v>95</v>
      </c>
      <c r="B67" s="65" t="s">
        <v>95</v>
      </c>
      <c r="C67" s="65" t="s">
        <v>95</v>
      </c>
      <c r="D67" s="66" t="s">
        <v>148</v>
      </c>
      <c r="E67" s="67">
        <v>35254000</v>
      </c>
      <c r="F67" s="68">
        <v>0</v>
      </c>
      <c r="G67" s="68"/>
      <c r="H67" s="68"/>
      <c r="I67" s="68"/>
      <c r="J67" s="69"/>
      <c r="K67" s="54"/>
    </row>
    <row r="68" spans="1:10" ht="16.5">
      <c r="A68" s="136" t="s">
        <v>75</v>
      </c>
      <c r="B68" s="136"/>
      <c r="C68" s="136"/>
      <c r="D68" s="52"/>
      <c r="E68" s="39"/>
      <c r="F68" s="39"/>
      <c r="I68" s="121" t="s">
        <v>76</v>
      </c>
      <c r="J68" s="137"/>
    </row>
    <row r="69" spans="1:10" ht="16.5">
      <c r="A69" s="138" t="s">
        <v>77</v>
      </c>
      <c r="B69" s="138"/>
      <c r="C69" s="138"/>
      <c r="D69" s="139" t="s">
        <v>78</v>
      </c>
      <c r="E69" s="139"/>
      <c r="F69" s="139"/>
      <c r="G69" s="139"/>
      <c r="H69" s="139"/>
      <c r="I69" s="125" t="s">
        <v>272</v>
      </c>
      <c r="J69" s="140"/>
    </row>
    <row r="70" spans="1:10" ht="19.5">
      <c r="A70" s="52"/>
      <c r="B70" s="52"/>
      <c r="C70" s="52"/>
      <c r="D70" s="52"/>
      <c r="E70" s="127" t="s">
        <v>80</v>
      </c>
      <c r="F70" s="141"/>
      <c r="G70" s="141"/>
      <c r="H70" s="141"/>
      <c r="I70" s="142" t="s">
        <v>149</v>
      </c>
      <c r="J70" s="142"/>
    </row>
    <row r="71" spans="1:10" ht="17.25" thickBot="1">
      <c r="A71" s="52"/>
      <c r="B71" s="52"/>
      <c r="C71" s="52"/>
      <c r="D71" s="52"/>
      <c r="E71" s="130" t="str">
        <f>E4</f>
        <v>中華民國109年4月     (109年度 )</v>
      </c>
      <c r="F71" s="130"/>
      <c r="G71" s="130"/>
      <c r="H71" s="130"/>
      <c r="I71" s="143" t="s">
        <v>83</v>
      </c>
      <c r="J71" s="143"/>
    </row>
    <row r="72" spans="1:10" ht="14.25" customHeight="1">
      <c r="A72" s="132" t="s">
        <v>84</v>
      </c>
      <c r="B72" s="133"/>
      <c r="C72" s="133"/>
      <c r="D72" s="133"/>
      <c r="E72" s="134" t="s">
        <v>85</v>
      </c>
      <c r="F72" s="134"/>
      <c r="G72" s="133" t="s">
        <v>150</v>
      </c>
      <c r="H72" s="133"/>
      <c r="I72" s="133" t="s">
        <v>151</v>
      </c>
      <c r="J72" s="144"/>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7038865</v>
      </c>
      <c r="F74" s="37">
        <f>H74+J74</f>
        <v>41472567</v>
      </c>
      <c r="G74" s="59">
        <f>G75+G80+G84+G89+G102+G105+G108+G111+G113</f>
        <v>7038865</v>
      </c>
      <c r="H74" s="59">
        <f>H75+H80+H84+H89+H102+H105+H108+H111+H113</f>
        <v>41148850</v>
      </c>
      <c r="I74" s="59">
        <f>I75+I80+I84+I89+I102+I105+I108+I111+I113</f>
        <v>0</v>
      </c>
      <c r="J74" s="70">
        <f>J75+J80+J84+J89+J102+J105+J108+J111+J113</f>
        <v>323717</v>
      </c>
    </row>
    <row r="75" spans="1:10" s="39" customFormat="1" ht="14.25" customHeight="1">
      <c r="A75" s="32">
        <v>1</v>
      </c>
      <c r="B75" s="33" t="s">
        <v>95</v>
      </c>
      <c r="C75" s="33" t="s">
        <v>95</v>
      </c>
      <c r="D75" s="36" t="s">
        <v>153</v>
      </c>
      <c r="E75" s="40">
        <f aca="true" t="shared" si="2" ref="E75:J75">E76+E77+E78+E79</f>
        <v>9397449</v>
      </c>
      <c r="F75" s="40">
        <f t="shared" si="2"/>
        <v>43870845</v>
      </c>
      <c r="G75" s="40">
        <f t="shared" si="2"/>
        <v>3840004</v>
      </c>
      <c r="H75" s="40">
        <f t="shared" si="2"/>
        <v>24480222</v>
      </c>
      <c r="I75" s="40">
        <f t="shared" si="2"/>
        <v>0</v>
      </c>
      <c r="J75" s="71">
        <f t="shared" si="2"/>
        <v>208952</v>
      </c>
    </row>
    <row r="76" spans="1:10" s="39" customFormat="1" ht="14.25" customHeight="1">
      <c r="A76" s="32">
        <v>1</v>
      </c>
      <c r="B76" s="33">
        <v>1</v>
      </c>
      <c r="C76" s="33" t="s">
        <v>95</v>
      </c>
      <c r="D76" s="41" t="s">
        <v>154</v>
      </c>
      <c r="E76" s="40">
        <f>G76+I76</f>
        <v>938943</v>
      </c>
      <c r="F76" s="40">
        <f>H76+J76</f>
        <v>9017628</v>
      </c>
      <c r="G76" s="42">
        <v>938943</v>
      </c>
      <c r="H76" s="42">
        <v>9017628</v>
      </c>
      <c r="I76" s="42">
        <v>0</v>
      </c>
      <c r="J76" s="43">
        <v>0</v>
      </c>
    </row>
    <row r="77" spans="1:10" s="39" customFormat="1" ht="14.25" customHeight="1">
      <c r="A77" s="32">
        <v>1</v>
      </c>
      <c r="B77" s="33">
        <v>2</v>
      </c>
      <c r="C77" s="33" t="s">
        <v>95</v>
      </c>
      <c r="D77" s="41" t="s">
        <v>155</v>
      </c>
      <c r="E77" s="40">
        <f>G77+I77</f>
        <v>868495</v>
      </c>
      <c r="F77" s="40">
        <f>H77+J77</f>
        <v>4871230</v>
      </c>
      <c r="G77" s="42">
        <v>868495</v>
      </c>
      <c r="H77" s="42">
        <v>4862278</v>
      </c>
      <c r="I77" s="42">
        <v>0</v>
      </c>
      <c r="J77" s="43">
        <v>8952</v>
      </c>
    </row>
    <row r="78" spans="1:10" s="39" customFormat="1" ht="14.25" customHeight="1">
      <c r="A78" s="32">
        <v>1</v>
      </c>
      <c r="B78" s="33">
        <v>3</v>
      </c>
      <c r="C78" s="33" t="s">
        <v>95</v>
      </c>
      <c r="D78" s="41" t="s">
        <v>156</v>
      </c>
      <c r="E78" s="40">
        <v>7364243</v>
      </c>
      <c r="F78" s="40">
        <v>27951834</v>
      </c>
      <c r="G78" s="42">
        <v>1851577</v>
      </c>
      <c r="H78" s="42">
        <v>9583973</v>
      </c>
      <c r="I78" s="42">
        <v>0</v>
      </c>
      <c r="J78" s="43">
        <v>200000</v>
      </c>
    </row>
    <row r="79" spans="1:10" s="39" customFormat="1" ht="14.25" customHeight="1">
      <c r="A79" s="32">
        <v>1</v>
      </c>
      <c r="B79" s="33">
        <v>4</v>
      </c>
      <c r="C79" s="33" t="s">
        <v>95</v>
      </c>
      <c r="D79" s="41" t="s">
        <v>157</v>
      </c>
      <c r="E79" s="40">
        <v>225768</v>
      </c>
      <c r="F79" s="40">
        <v>2030153</v>
      </c>
      <c r="G79" s="42">
        <v>180989</v>
      </c>
      <c r="H79" s="42">
        <v>1016343</v>
      </c>
      <c r="I79" s="42">
        <v>0</v>
      </c>
      <c r="J79" s="43">
        <v>0</v>
      </c>
    </row>
    <row r="80" spans="1:10" s="39" customFormat="1" ht="14.25" customHeight="1">
      <c r="A80" s="32">
        <v>2</v>
      </c>
      <c r="B80" s="33" t="s">
        <v>95</v>
      </c>
      <c r="C80" s="33" t="s">
        <v>95</v>
      </c>
      <c r="D80" s="36" t="s">
        <v>158</v>
      </c>
      <c r="E80" s="40">
        <f aca="true" t="shared" si="3" ref="E80:J80">E81+E82+E83</f>
        <v>359127</v>
      </c>
      <c r="F80" s="40">
        <f t="shared" si="3"/>
        <v>1164909</v>
      </c>
      <c r="G80" s="40">
        <f t="shared" si="3"/>
        <v>359127</v>
      </c>
      <c r="H80" s="40">
        <f t="shared" si="3"/>
        <v>1164909</v>
      </c>
      <c r="I80" s="40">
        <f t="shared" si="3"/>
        <v>0</v>
      </c>
      <c r="J80" s="45">
        <f t="shared" si="3"/>
        <v>0</v>
      </c>
    </row>
    <row r="81" spans="1:10" s="39" customFormat="1" ht="14.25" customHeight="1">
      <c r="A81" s="32">
        <v>2</v>
      </c>
      <c r="B81" s="33">
        <v>1</v>
      </c>
      <c r="C81" s="33" t="s">
        <v>95</v>
      </c>
      <c r="D81" s="41" t="s">
        <v>159</v>
      </c>
      <c r="E81" s="40">
        <f>G81+I81</f>
        <v>28600</v>
      </c>
      <c r="F81" s="40">
        <f>H81+J81</f>
        <v>28600</v>
      </c>
      <c r="G81" s="42">
        <v>28600</v>
      </c>
      <c r="H81" s="42">
        <v>28600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330527</v>
      </c>
      <c r="F83" s="40">
        <f>H83+J83</f>
        <v>1136309</v>
      </c>
      <c r="G83" s="42">
        <v>330527</v>
      </c>
      <c r="H83" s="42">
        <v>1136309</v>
      </c>
      <c r="I83" s="42">
        <v>0</v>
      </c>
      <c r="J83" s="43">
        <v>0</v>
      </c>
    </row>
    <row r="84" spans="1:10" s="39" customFormat="1" ht="14.25" customHeight="1">
      <c r="A84" s="32">
        <v>3</v>
      </c>
      <c r="B84" s="33" t="s">
        <v>95</v>
      </c>
      <c r="C84" s="33" t="s">
        <v>95</v>
      </c>
      <c r="D84" s="36" t="s">
        <v>162</v>
      </c>
      <c r="E84" s="40">
        <f aca="true" t="shared" si="4" ref="E84:J84">E85+E86+E87+E88</f>
        <v>1148936</v>
      </c>
      <c r="F84" s="40">
        <f t="shared" si="4"/>
        <v>5315287</v>
      </c>
      <c r="G84" s="40">
        <f t="shared" si="4"/>
        <v>1148936</v>
      </c>
      <c r="H84" s="40">
        <f t="shared" si="4"/>
        <v>5200522</v>
      </c>
      <c r="I84" s="40">
        <f t="shared" si="4"/>
        <v>0</v>
      </c>
      <c r="J84" s="45">
        <f t="shared" si="4"/>
        <v>114765</v>
      </c>
    </row>
    <row r="85" spans="1:10" s="39" customFormat="1" ht="14.25" customHeight="1">
      <c r="A85" s="32">
        <v>3</v>
      </c>
      <c r="B85" s="33">
        <v>1</v>
      </c>
      <c r="C85" s="33" t="s">
        <v>95</v>
      </c>
      <c r="D85" s="41" t="s">
        <v>163</v>
      </c>
      <c r="E85" s="40">
        <f>G85+I85</f>
        <v>641328</v>
      </c>
      <c r="F85" s="40">
        <f>H85+J85</f>
        <v>3087674</v>
      </c>
      <c r="G85" s="42">
        <v>641328</v>
      </c>
      <c r="H85" s="42">
        <v>2972909</v>
      </c>
      <c r="I85" s="42">
        <v>0</v>
      </c>
      <c r="J85" s="43">
        <v>114765</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112955</v>
      </c>
      <c r="F87" s="40">
        <f>H87</f>
        <v>834762</v>
      </c>
      <c r="G87" s="42">
        <v>112955</v>
      </c>
      <c r="H87" s="42">
        <v>834762</v>
      </c>
      <c r="I87" s="42">
        <v>0</v>
      </c>
      <c r="J87" s="43">
        <v>0</v>
      </c>
    </row>
    <row r="88" spans="1:10" s="39" customFormat="1" ht="14.25" customHeight="1">
      <c r="A88" s="32">
        <v>3</v>
      </c>
      <c r="B88" s="33">
        <v>4</v>
      </c>
      <c r="C88" s="33" t="s">
        <v>95</v>
      </c>
      <c r="D88" s="41" t="s">
        <v>166</v>
      </c>
      <c r="E88" s="40">
        <f>G88+I88</f>
        <v>394653</v>
      </c>
      <c r="F88" s="40">
        <f>H88+J88</f>
        <v>1392851</v>
      </c>
      <c r="G88" s="42">
        <v>394653</v>
      </c>
      <c r="H88" s="42">
        <v>1392851</v>
      </c>
      <c r="I88" s="42">
        <v>0</v>
      </c>
      <c r="J88" s="43">
        <v>0</v>
      </c>
    </row>
    <row r="89" spans="1:10" s="39" customFormat="1" ht="14.25" customHeight="1">
      <c r="A89" s="32">
        <v>4</v>
      </c>
      <c r="B89" s="33" t="s">
        <v>95</v>
      </c>
      <c r="C89" s="33" t="s">
        <v>95</v>
      </c>
      <c r="D89" s="36" t="s">
        <v>167</v>
      </c>
      <c r="E89" s="40">
        <f aca="true" t="shared" si="5" ref="E89:J89">E90+E91+E92+E93+E94</f>
        <v>345657</v>
      </c>
      <c r="F89" s="40">
        <f t="shared" si="5"/>
        <v>1998798</v>
      </c>
      <c r="G89" s="40">
        <f t="shared" si="5"/>
        <v>345657</v>
      </c>
      <c r="H89" s="40">
        <f t="shared" si="5"/>
        <v>1998798</v>
      </c>
      <c r="I89" s="40">
        <f t="shared" si="5"/>
        <v>0</v>
      </c>
      <c r="J89" s="71">
        <f t="shared" si="5"/>
        <v>0</v>
      </c>
    </row>
    <row r="90" spans="1:10" s="39" customFormat="1" ht="14.25" customHeight="1">
      <c r="A90" s="32">
        <v>4</v>
      </c>
      <c r="B90" s="33">
        <v>1</v>
      </c>
      <c r="C90" s="33" t="s">
        <v>95</v>
      </c>
      <c r="D90" s="41" t="s">
        <v>168</v>
      </c>
      <c r="E90" s="40">
        <f aca="true" t="shared" si="6" ref="E90:F92">G90+I90</f>
        <v>215657</v>
      </c>
      <c r="F90" s="40">
        <f t="shared" si="6"/>
        <v>1217078</v>
      </c>
      <c r="G90" s="42">
        <v>215657</v>
      </c>
      <c r="H90" s="42">
        <v>1217078</v>
      </c>
      <c r="I90" s="42">
        <v>0</v>
      </c>
      <c r="J90" s="43">
        <v>0</v>
      </c>
    </row>
    <row r="91" spans="1:10" s="39" customFormat="1" ht="14.25" customHeight="1">
      <c r="A91" s="32">
        <v>4</v>
      </c>
      <c r="B91" s="33">
        <v>2</v>
      </c>
      <c r="C91" s="33" t="s">
        <v>95</v>
      </c>
      <c r="D91" s="41" t="s">
        <v>169</v>
      </c>
      <c r="E91" s="40">
        <f t="shared" si="6"/>
        <v>130000</v>
      </c>
      <c r="F91" s="40">
        <f t="shared" si="6"/>
        <v>781720</v>
      </c>
      <c r="G91" s="42">
        <v>130000</v>
      </c>
      <c r="H91" s="42">
        <v>781720</v>
      </c>
      <c r="I91" s="42">
        <v>0</v>
      </c>
      <c r="J91" s="43">
        <v>0</v>
      </c>
    </row>
    <row r="92" spans="1:10" s="39" customFormat="1" ht="14.25" customHeight="1">
      <c r="A92" s="32">
        <v>4</v>
      </c>
      <c r="B92" s="33">
        <v>3</v>
      </c>
      <c r="C92" s="33" t="s">
        <v>95</v>
      </c>
      <c r="D92" s="41" t="s">
        <v>170</v>
      </c>
      <c r="E92" s="40">
        <f t="shared" si="6"/>
        <v>0</v>
      </c>
      <c r="F92" s="40">
        <f t="shared" si="6"/>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36" t="s">
        <v>75</v>
      </c>
      <c r="B96" s="136"/>
      <c r="C96" s="136"/>
      <c r="D96" s="52"/>
      <c r="E96" s="39"/>
      <c r="F96" s="39"/>
      <c r="I96" s="121" t="s">
        <v>76</v>
      </c>
      <c r="J96" s="137"/>
    </row>
    <row r="97" spans="1:10" ht="16.5">
      <c r="A97" s="138" t="s">
        <v>77</v>
      </c>
      <c r="B97" s="138"/>
      <c r="C97" s="138"/>
      <c r="D97" s="139" t="s">
        <v>78</v>
      </c>
      <c r="E97" s="139"/>
      <c r="F97" s="139"/>
      <c r="G97" s="139"/>
      <c r="H97" s="139"/>
      <c r="I97" s="125" t="s">
        <v>272</v>
      </c>
      <c r="J97" s="140"/>
    </row>
    <row r="98" spans="1:10" ht="19.5">
      <c r="A98" s="52"/>
      <c r="B98" s="52"/>
      <c r="C98" s="52"/>
      <c r="D98" s="52"/>
      <c r="E98" s="127" t="s">
        <v>80</v>
      </c>
      <c r="F98" s="141"/>
      <c r="G98" s="141"/>
      <c r="H98" s="141"/>
      <c r="I98" s="142" t="s">
        <v>173</v>
      </c>
      <c r="J98" s="142"/>
    </row>
    <row r="99" spans="1:10" ht="17.25" thickBot="1">
      <c r="A99" s="52"/>
      <c r="B99" s="52"/>
      <c r="C99" s="52"/>
      <c r="D99" s="52"/>
      <c r="E99" s="130" t="str">
        <f>E4</f>
        <v>中華民國109年4月     (109年度 )</v>
      </c>
      <c r="F99" s="130"/>
      <c r="G99" s="130"/>
      <c r="H99" s="130"/>
      <c r="I99" s="143" t="s">
        <v>83</v>
      </c>
      <c r="J99" s="143"/>
    </row>
    <row r="100" spans="1:10" ht="14.25" customHeight="1">
      <c r="A100" s="132" t="s">
        <v>84</v>
      </c>
      <c r="B100" s="133"/>
      <c r="C100" s="133"/>
      <c r="D100" s="133"/>
      <c r="E100" s="134" t="s">
        <v>85</v>
      </c>
      <c r="F100" s="134"/>
      <c r="G100" s="133" t="s">
        <v>150</v>
      </c>
      <c r="H100" s="133"/>
      <c r="I100" s="133" t="s">
        <v>151</v>
      </c>
      <c r="J100" s="144"/>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7" ref="E102:J102">E103+E104</f>
        <v>3264813</v>
      </c>
      <c r="F102" s="40">
        <f t="shared" si="7"/>
        <v>15387132</v>
      </c>
      <c r="G102" s="55">
        <f t="shared" si="7"/>
        <v>984159</v>
      </c>
      <c r="H102" s="55">
        <f t="shared" si="7"/>
        <v>4614530</v>
      </c>
      <c r="I102" s="55">
        <f t="shared" si="7"/>
        <v>0</v>
      </c>
      <c r="J102" s="56">
        <f t="shared" si="7"/>
        <v>0</v>
      </c>
    </row>
    <row r="103" spans="1:10" s="39" customFormat="1" ht="14.25" customHeight="1">
      <c r="A103" s="32">
        <v>5</v>
      </c>
      <c r="B103" s="33">
        <v>1</v>
      </c>
      <c r="C103" s="33" t="s">
        <v>95</v>
      </c>
      <c r="D103" s="41" t="s">
        <v>175</v>
      </c>
      <c r="E103" s="40">
        <v>274980</v>
      </c>
      <c r="F103" s="40">
        <v>1547879</v>
      </c>
      <c r="G103" s="42">
        <v>51447</v>
      </c>
      <c r="H103" s="42">
        <v>186656</v>
      </c>
      <c r="I103" s="42">
        <v>0</v>
      </c>
      <c r="J103" s="43">
        <v>0</v>
      </c>
    </row>
    <row r="104" spans="1:10" s="39" customFormat="1" ht="14.25" customHeight="1">
      <c r="A104" s="32">
        <v>5</v>
      </c>
      <c r="B104" s="33">
        <v>2</v>
      </c>
      <c r="C104" s="33" t="s">
        <v>95</v>
      </c>
      <c r="D104" s="41" t="s">
        <v>176</v>
      </c>
      <c r="E104" s="40">
        <v>2989833</v>
      </c>
      <c r="F104" s="40">
        <v>13839253</v>
      </c>
      <c r="G104" s="42">
        <v>932712</v>
      </c>
      <c r="H104" s="42">
        <v>4427874</v>
      </c>
      <c r="I104" s="42">
        <v>0</v>
      </c>
      <c r="J104" s="43">
        <v>0</v>
      </c>
    </row>
    <row r="105" spans="1:10" s="39" customFormat="1" ht="14.25" customHeight="1">
      <c r="A105" s="32">
        <v>10</v>
      </c>
      <c r="B105" s="33" t="s">
        <v>95</v>
      </c>
      <c r="C105" s="33" t="s">
        <v>95</v>
      </c>
      <c r="D105" s="36" t="s">
        <v>177</v>
      </c>
      <c r="E105" s="40">
        <f aca="true" t="shared" si="8" ref="E105:J105">E106+E107</f>
        <v>360982</v>
      </c>
      <c r="F105" s="40">
        <f t="shared" si="8"/>
        <v>3687369</v>
      </c>
      <c r="G105" s="40">
        <f t="shared" si="8"/>
        <v>360982</v>
      </c>
      <c r="H105" s="40">
        <f t="shared" si="8"/>
        <v>3687369</v>
      </c>
      <c r="I105" s="40">
        <f t="shared" si="8"/>
        <v>0</v>
      </c>
      <c r="J105" s="45">
        <f t="shared" si="8"/>
        <v>0</v>
      </c>
    </row>
    <row r="106" spans="1:10" s="39" customFormat="1" ht="14.25" customHeight="1">
      <c r="A106" s="32">
        <v>10</v>
      </c>
      <c r="B106" s="33">
        <v>1</v>
      </c>
      <c r="C106" s="33" t="s">
        <v>95</v>
      </c>
      <c r="D106" s="41" t="s">
        <v>178</v>
      </c>
      <c r="E106" s="40">
        <f>G106+I106</f>
        <v>360982</v>
      </c>
      <c r="F106" s="40">
        <f>H106+J106</f>
        <v>3687369</v>
      </c>
      <c r="G106" s="42">
        <v>360982</v>
      </c>
      <c r="H106" s="42">
        <v>3687369</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36" t="s">
        <v>75</v>
      </c>
      <c r="B115" s="136"/>
      <c r="C115" s="136"/>
      <c r="D115" s="52"/>
      <c r="E115" s="39"/>
      <c r="F115" s="39"/>
      <c r="I115" s="121" t="s">
        <v>76</v>
      </c>
      <c r="J115" s="137"/>
    </row>
    <row r="116" spans="1:10" ht="16.5">
      <c r="A116" s="138" t="s">
        <v>77</v>
      </c>
      <c r="B116" s="138"/>
      <c r="C116" s="138"/>
      <c r="D116" s="139" t="s">
        <v>78</v>
      </c>
      <c r="E116" s="139"/>
      <c r="F116" s="139"/>
      <c r="G116" s="139"/>
      <c r="H116" s="139"/>
      <c r="I116" s="125" t="s">
        <v>272</v>
      </c>
      <c r="J116" s="140"/>
    </row>
    <row r="117" spans="1:10" ht="19.5">
      <c r="A117" s="52"/>
      <c r="B117" s="52"/>
      <c r="C117" s="52"/>
      <c r="D117" s="52"/>
      <c r="E117" s="127" t="s">
        <v>80</v>
      </c>
      <c r="F117" s="145"/>
      <c r="G117" s="145"/>
      <c r="H117" s="145"/>
      <c r="I117" s="146" t="s">
        <v>186</v>
      </c>
      <c r="J117" s="146"/>
    </row>
    <row r="118" spans="1:10" ht="17.25" thickBot="1">
      <c r="A118" s="52"/>
      <c r="B118" s="52"/>
      <c r="C118" s="52"/>
      <c r="D118" s="52"/>
      <c r="E118" s="147" t="str">
        <f>E4</f>
        <v>中華民國109年4月     (109年度 )</v>
      </c>
      <c r="F118" s="147"/>
      <c r="G118" s="147"/>
      <c r="H118" s="147"/>
      <c r="I118" s="131" t="s">
        <v>83</v>
      </c>
      <c r="J118" s="131"/>
    </row>
    <row r="119" spans="1:10" ht="14.25" customHeight="1">
      <c r="A119" s="132" t="s">
        <v>84</v>
      </c>
      <c r="B119" s="133"/>
      <c r="C119" s="133"/>
      <c r="D119" s="133"/>
      <c r="E119" s="133" t="s">
        <v>85</v>
      </c>
      <c r="F119" s="133"/>
      <c r="G119" s="134" t="s">
        <v>150</v>
      </c>
      <c r="H119" s="134"/>
      <c r="I119" s="134" t="s">
        <v>151</v>
      </c>
      <c r="J119" s="135"/>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9" ref="E121:J121">E122+E127+E131+E136+E142+E154</f>
        <v>18139276</v>
      </c>
      <c r="F121" s="37">
        <f t="shared" si="9"/>
        <v>53998653</v>
      </c>
      <c r="G121" s="37">
        <f t="shared" si="9"/>
        <v>220887</v>
      </c>
      <c r="H121" s="37">
        <f t="shared" si="9"/>
        <v>775915</v>
      </c>
      <c r="I121" s="37">
        <f t="shared" si="9"/>
        <v>17918389</v>
      </c>
      <c r="J121" s="105">
        <f t="shared" si="9"/>
        <v>53222738</v>
      </c>
    </row>
    <row r="122" spans="1:10" ht="14.25" customHeight="1">
      <c r="A122" s="32">
        <v>1</v>
      </c>
      <c r="B122" s="33" t="s">
        <v>95</v>
      </c>
      <c r="C122" s="33" t="s">
        <v>95</v>
      </c>
      <c r="D122" s="44" t="s">
        <v>153</v>
      </c>
      <c r="E122" s="40">
        <f aca="true" t="shared" si="10" ref="E122:J122">E123+E124+E125+E126</f>
        <v>17747224</v>
      </c>
      <c r="F122" s="40">
        <f t="shared" si="10"/>
        <v>48009162</v>
      </c>
      <c r="G122" s="40">
        <f t="shared" si="10"/>
        <v>45600</v>
      </c>
      <c r="H122" s="40">
        <f t="shared" si="10"/>
        <v>396218</v>
      </c>
      <c r="I122" s="40">
        <f t="shared" si="10"/>
        <v>17701624</v>
      </c>
      <c r="J122" s="45">
        <f t="shared" si="10"/>
        <v>47612944</v>
      </c>
    </row>
    <row r="123" spans="1:10" s="39" customFormat="1" ht="14.25" customHeight="1">
      <c r="A123" s="32">
        <v>1</v>
      </c>
      <c r="B123" s="33">
        <v>1</v>
      </c>
      <c r="C123" s="33" t="s">
        <v>95</v>
      </c>
      <c r="D123" s="41" t="s">
        <v>188</v>
      </c>
      <c r="E123" s="40">
        <f aca="true" t="shared" si="11" ref="E123:F126">G123+I123</f>
        <v>0</v>
      </c>
      <c r="F123" s="40">
        <f t="shared" si="11"/>
        <v>250000</v>
      </c>
      <c r="G123" s="42">
        <v>0</v>
      </c>
      <c r="H123" s="42">
        <v>250000</v>
      </c>
      <c r="I123" s="42">
        <v>0</v>
      </c>
      <c r="J123" s="43">
        <v>0</v>
      </c>
    </row>
    <row r="124" spans="1:10" s="39" customFormat="1" ht="14.25" customHeight="1">
      <c r="A124" s="32">
        <v>1</v>
      </c>
      <c r="B124" s="33">
        <v>2</v>
      </c>
      <c r="C124" s="33" t="s">
        <v>95</v>
      </c>
      <c r="D124" s="41" t="s">
        <v>189</v>
      </c>
      <c r="E124" s="40">
        <f t="shared" si="11"/>
        <v>30000</v>
      </c>
      <c r="F124" s="40">
        <f t="shared" si="11"/>
        <v>81118</v>
      </c>
      <c r="G124" s="42">
        <v>30000</v>
      </c>
      <c r="H124" s="42">
        <v>81118</v>
      </c>
      <c r="I124" s="42">
        <v>0</v>
      </c>
      <c r="J124" s="43">
        <v>0</v>
      </c>
    </row>
    <row r="125" spans="1:10" s="39" customFormat="1" ht="14.25" customHeight="1">
      <c r="A125" s="32">
        <v>1</v>
      </c>
      <c r="B125" s="33">
        <v>3</v>
      </c>
      <c r="C125" s="33" t="s">
        <v>95</v>
      </c>
      <c r="D125" s="41" t="s">
        <v>190</v>
      </c>
      <c r="E125" s="40">
        <f t="shared" si="11"/>
        <v>17717224</v>
      </c>
      <c r="F125" s="40">
        <f t="shared" si="11"/>
        <v>47678044</v>
      </c>
      <c r="G125" s="42">
        <v>15600</v>
      </c>
      <c r="H125" s="42">
        <v>65100</v>
      </c>
      <c r="I125" s="42">
        <v>17701624</v>
      </c>
      <c r="J125" s="43">
        <v>47612944</v>
      </c>
    </row>
    <row r="126" spans="1:10" s="39" customFormat="1" ht="14.25" customHeight="1">
      <c r="A126" s="32">
        <v>1</v>
      </c>
      <c r="B126" s="33">
        <v>4</v>
      </c>
      <c r="C126" s="33" t="s">
        <v>95</v>
      </c>
      <c r="D126" s="41" t="s">
        <v>191</v>
      </c>
      <c r="E126" s="40">
        <f t="shared" si="11"/>
        <v>0</v>
      </c>
      <c r="F126" s="40">
        <f t="shared" si="11"/>
        <v>0</v>
      </c>
      <c r="G126" s="42">
        <v>0</v>
      </c>
      <c r="H126" s="42">
        <v>0</v>
      </c>
      <c r="I126" s="42">
        <v>0</v>
      </c>
      <c r="J126" s="43">
        <v>0</v>
      </c>
    </row>
    <row r="127" spans="1:10" s="39" customFormat="1" ht="14.25" customHeight="1">
      <c r="A127" s="32">
        <v>2</v>
      </c>
      <c r="B127" s="33" t="s">
        <v>95</v>
      </c>
      <c r="C127" s="33" t="s">
        <v>95</v>
      </c>
      <c r="D127" s="36" t="s">
        <v>158</v>
      </c>
      <c r="E127" s="40">
        <f aca="true" t="shared" si="12" ref="E127:J127">E128+E129+E130</f>
        <v>0</v>
      </c>
      <c r="F127" s="40">
        <f t="shared" si="12"/>
        <v>0</v>
      </c>
      <c r="G127" s="40">
        <f t="shared" si="12"/>
        <v>0</v>
      </c>
      <c r="H127" s="40">
        <f t="shared" si="12"/>
        <v>0</v>
      </c>
      <c r="I127" s="40">
        <f t="shared" si="12"/>
        <v>0</v>
      </c>
      <c r="J127" s="45">
        <f t="shared" si="12"/>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3" ref="E131:J131">E132+E133+E134+E135</f>
        <v>392052</v>
      </c>
      <c r="F131" s="40">
        <f t="shared" si="13"/>
        <v>5971624</v>
      </c>
      <c r="G131" s="40">
        <f t="shared" si="13"/>
        <v>175287</v>
      </c>
      <c r="H131" s="40">
        <f t="shared" si="13"/>
        <v>361830</v>
      </c>
      <c r="I131" s="40">
        <f t="shared" si="13"/>
        <v>216765</v>
      </c>
      <c r="J131" s="45">
        <f t="shared" si="13"/>
        <v>5609794</v>
      </c>
    </row>
    <row r="132" spans="1:10" s="39" customFormat="1" ht="14.25" customHeight="1">
      <c r="A132" s="32">
        <v>3</v>
      </c>
      <c r="B132" s="33">
        <v>1</v>
      </c>
      <c r="C132" s="33" t="s">
        <v>95</v>
      </c>
      <c r="D132" s="41" t="s">
        <v>195</v>
      </c>
      <c r="E132" s="40">
        <f>G132+I132</f>
        <v>295</v>
      </c>
      <c r="F132" s="40">
        <f>H132+J132</f>
        <v>295</v>
      </c>
      <c r="G132" s="42">
        <v>0</v>
      </c>
      <c r="H132" s="42">
        <v>0</v>
      </c>
      <c r="I132" s="42">
        <v>295</v>
      </c>
      <c r="J132" s="43">
        <v>295</v>
      </c>
    </row>
    <row r="133" spans="1:10" ht="14.25" customHeight="1">
      <c r="A133" s="32">
        <v>3</v>
      </c>
      <c r="B133" s="33">
        <v>2</v>
      </c>
      <c r="C133" s="33" t="s">
        <v>273</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391757</v>
      </c>
      <c r="F135" s="40">
        <f>H135+J135</f>
        <v>5971329</v>
      </c>
      <c r="G135" s="42">
        <v>175287</v>
      </c>
      <c r="H135" s="42">
        <v>361830</v>
      </c>
      <c r="I135" s="42">
        <v>216470</v>
      </c>
      <c r="J135" s="43">
        <v>5609499</v>
      </c>
    </row>
    <row r="136" spans="1:10" ht="14.25" customHeight="1">
      <c r="A136" s="32">
        <v>4</v>
      </c>
      <c r="B136" s="33" t="s">
        <v>95</v>
      </c>
      <c r="C136" s="33" t="s">
        <v>95</v>
      </c>
      <c r="D136" s="44" t="s">
        <v>167</v>
      </c>
      <c r="E136" s="40">
        <f>SUM(E137:E141)</f>
        <v>0</v>
      </c>
      <c r="F136" s="40">
        <f aca="true" t="shared" si="1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4"/>
        <v>0</v>
      </c>
      <c r="G137" s="40">
        <v>0</v>
      </c>
      <c r="H137" s="40">
        <v>0</v>
      </c>
      <c r="I137" s="40">
        <v>0</v>
      </c>
      <c r="J137" s="45">
        <v>0</v>
      </c>
    </row>
    <row r="138" spans="1:10" ht="14.25" customHeight="1">
      <c r="A138" s="32">
        <v>4</v>
      </c>
      <c r="B138" s="33">
        <v>2</v>
      </c>
      <c r="C138" s="33" t="s">
        <v>95</v>
      </c>
      <c r="D138" s="44" t="s">
        <v>169</v>
      </c>
      <c r="E138" s="40">
        <v>0</v>
      </c>
      <c r="F138" s="40">
        <f t="shared" si="14"/>
        <v>0</v>
      </c>
      <c r="G138" s="40">
        <v>0</v>
      </c>
      <c r="H138" s="40">
        <v>0</v>
      </c>
      <c r="I138" s="40">
        <v>0</v>
      </c>
      <c r="J138" s="45">
        <v>0</v>
      </c>
    </row>
    <row r="139" spans="1:10" ht="14.25" customHeight="1">
      <c r="A139" s="32">
        <v>4</v>
      </c>
      <c r="B139" s="33">
        <v>3</v>
      </c>
      <c r="C139" s="33" t="s">
        <v>95</v>
      </c>
      <c r="D139" s="44" t="s">
        <v>170</v>
      </c>
      <c r="E139" s="40">
        <f aca="true" t="shared" si="15" ref="E139:E144">G139+I139</f>
        <v>0</v>
      </c>
      <c r="F139" s="40">
        <f t="shared" si="14"/>
        <v>0</v>
      </c>
      <c r="G139" s="81">
        <v>0</v>
      </c>
      <c r="H139" s="81">
        <v>0</v>
      </c>
      <c r="I139" s="81">
        <v>0</v>
      </c>
      <c r="J139" s="82">
        <v>0</v>
      </c>
    </row>
    <row r="140" spans="1:10" ht="14.25" customHeight="1">
      <c r="A140" s="32">
        <v>4</v>
      </c>
      <c r="B140" s="33">
        <v>4</v>
      </c>
      <c r="C140" s="33" t="s">
        <v>95</v>
      </c>
      <c r="D140" s="44" t="s">
        <v>171</v>
      </c>
      <c r="E140" s="40">
        <v>0</v>
      </c>
      <c r="F140" s="40">
        <f t="shared" si="14"/>
        <v>0</v>
      </c>
      <c r="G140" s="81">
        <v>0</v>
      </c>
      <c r="H140" s="81">
        <v>0</v>
      </c>
      <c r="I140" s="81">
        <v>0</v>
      </c>
      <c r="J140" s="82">
        <v>0</v>
      </c>
    </row>
    <row r="141" spans="1:10" ht="14.25" customHeight="1">
      <c r="A141" s="32">
        <v>4</v>
      </c>
      <c r="B141" s="33">
        <v>5</v>
      </c>
      <c r="C141" s="33" t="s">
        <v>95</v>
      </c>
      <c r="D141" s="44" t="s">
        <v>172</v>
      </c>
      <c r="E141" s="40">
        <v>0</v>
      </c>
      <c r="F141" s="40">
        <f t="shared" si="14"/>
        <v>0</v>
      </c>
      <c r="G141" s="81">
        <v>0</v>
      </c>
      <c r="H141" s="81">
        <v>0</v>
      </c>
      <c r="I141" s="81">
        <v>0</v>
      </c>
      <c r="J141" s="82">
        <v>0</v>
      </c>
    </row>
    <row r="142" spans="1:10" ht="14.25" customHeight="1">
      <c r="A142" s="32">
        <v>5</v>
      </c>
      <c r="B142" s="33" t="s">
        <v>95</v>
      </c>
      <c r="C142" s="33" t="s">
        <v>95</v>
      </c>
      <c r="D142" s="44" t="s">
        <v>174</v>
      </c>
      <c r="E142" s="40">
        <f aca="true" t="shared" si="16" ref="E142:J142">E143+E144</f>
        <v>0</v>
      </c>
      <c r="F142" s="40">
        <f t="shared" si="16"/>
        <v>12267</v>
      </c>
      <c r="G142" s="81">
        <f t="shared" si="16"/>
        <v>0</v>
      </c>
      <c r="H142" s="81">
        <f t="shared" si="16"/>
        <v>12267</v>
      </c>
      <c r="I142" s="81">
        <f t="shared" si="16"/>
        <v>0</v>
      </c>
      <c r="J142" s="82">
        <f t="shared" si="16"/>
        <v>0</v>
      </c>
    </row>
    <row r="143" spans="1:10" ht="14.25" customHeight="1">
      <c r="A143" s="32">
        <v>5</v>
      </c>
      <c r="B143" s="33">
        <v>1</v>
      </c>
      <c r="C143" s="33" t="s">
        <v>95</v>
      </c>
      <c r="D143" s="44" t="s">
        <v>175</v>
      </c>
      <c r="E143" s="40">
        <f t="shared" si="15"/>
        <v>0</v>
      </c>
      <c r="F143" s="40">
        <f t="shared" si="14"/>
        <v>0</v>
      </c>
      <c r="G143" s="81">
        <v>0</v>
      </c>
      <c r="H143" s="81">
        <v>0</v>
      </c>
      <c r="I143" s="81">
        <v>0</v>
      </c>
      <c r="J143" s="82">
        <v>0</v>
      </c>
    </row>
    <row r="144" spans="1:10" s="39" customFormat="1" ht="14.25" customHeight="1">
      <c r="A144" s="32">
        <v>5</v>
      </c>
      <c r="B144" s="33">
        <v>2</v>
      </c>
      <c r="C144" s="33" t="s">
        <v>95</v>
      </c>
      <c r="D144" s="41" t="s">
        <v>274</v>
      </c>
      <c r="E144" s="40">
        <f t="shared" si="15"/>
        <v>0</v>
      </c>
      <c r="F144" s="40">
        <f>H144+J144</f>
        <v>12267</v>
      </c>
      <c r="G144" s="42">
        <v>0</v>
      </c>
      <c r="H144" s="42">
        <v>12267</v>
      </c>
      <c r="I144" s="42">
        <v>0</v>
      </c>
      <c r="J144" s="43">
        <v>0</v>
      </c>
    </row>
    <row r="145" spans="1:10" s="39" customFormat="1" ht="14.25" customHeight="1">
      <c r="A145" s="32">
        <v>7</v>
      </c>
      <c r="B145" s="33" t="s">
        <v>95</v>
      </c>
      <c r="C145" s="33" t="s">
        <v>95</v>
      </c>
      <c r="D145" s="41" t="s">
        <v>275</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36" t="s">
        <v>75</v>
      </c>
      <c r="B148" s="136"/>
      <c r="C148" s="136"/>
      <c r="D148" s="52"/>
      <c r="E148" s="39"/>
      <c r="F148" s="39"/>
      <c r="I148" s="121" t="s">
        <v>76</v>
      </c>
      <c r="J148" s="137"/>
    </row>
    <row r="149" spans="1:10" ht="16.5">
      <c r="A149" s="138" t="s">
        <v>77</v>
      </c>
      <c r="B149" s="138"/>
      <c r="C149" s="138"/>
      <c r="D149" s="139" t="s">
        <v>78</v>
      </c>
      <c r="E149" s="139"/>
      <c r="F149" s="139"/>
      <c r="G149" s="139"/>
      <c r="H149" s="139"/>
      <c r="I149" s="125" t="s">
        <v>272</v>
      </c>
      <c r="J149" s="140"/>
    </row>
    <row r="150" spans="1:10" ht="19.5">
      <c r="A150" s="52"/>
      <c r="B150" s="52"/>
      <c r="C150" s="52"/>
      <c r="D150" s="52"/>
      <c r="E150" s="127" t="s">
        <v>80</v>
      </c>
      <c r="F150" s="141"/>
      <c r="G150" s="141"/>
      <c r="H150" s="141"/>
      <c r="I150" s="142" t="s">
        <v>202</v>
      </c>
      <c r="J150" s="142"/>
    </row>
    <row r="151" spans="1:10" ht="17.25" thickBot="1">
      <c r="A151" s="52"/>
      <c r="B151" s="52"/>
      <c r="C151" s="52"/>
      <c r="D151" s="52"/>
      <c r="E151" s="130" t="str">
        <f>E4</f>
        <v>中華民國109年4月     (109年度 )</v>
      </c>
      <c r="F151" s="130"/>
      <c r="G151" s="130"/>
      <c r="H151" s="130"/>
      <c r="I151" s="143" t="s">
        <v>83</v>
      </c>
      <c r="J151" s="143"/>
    </row>
    <row r="152" spans="1:10" ht="14.25" customHeight="1">
      <c r="A152" s="132" t="s">
        <v>84</v>
      </c>
      <c r="B152" s="133"/>
      <c r="C152" s="133"/>
      <c r="D152" s="133"/>
      <c r="E152" s="134" t="s">
        <v>85</v>
      </c>
      <c r="F152" s="134"/>
      <c r="G152" s="133" t="s">
        <v>150</v>
      </c>
      <c r="H152" s="133"/>
      <c r="I152" s="133" t="s">
        <v>151</v>
      </c>
      <c r="J152" s="144"/>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5600</v>
      </c>
      <c r="G154" s="72">
        <v>0</v>
      </c>
      <c r="H154" s="72">
        <v>5600</v>
      </c>
      <c r="I154" s="72">
        <v>0</v>
      </c>
      <c r="J154" s="73">
        <v>0</v>
      </c>
    </row>
    <row r="155" spans="1:10" ht="14.25" customHeight="1">
      <c r="A155" s="32" t="s">
        <v>95</v>
      </c>
      <c r="B155" s="33" t="s">
        <v>95</v>
      </c>
      <c r="C155" s="33" t="s">
        <v>95</v>
      </c>
      <c r="D155" s="44" t="s">
        <v>203</v>
      </c>
      <c r="E155" s="37">
        <f aca="true" t="shared" si="17" ref="E155:J155">E121+E74</f>
        <v>25178141</v>
      </c>
      <c r="F155" s="37">
        <f t="shared" si="17"/>
        <v>95471220</v>
      </c>
      <c r="G155" s="59">
        <f t="shared" si="17"/>
        <v>7259752</v>
      </c>
      <c r="H155" s="59">
        <f t="shared" si="17"/>
        <v>41924765</v>
      </c>
      <c r="I155" s="59">
        <f t="shared" si="17"/>
        <v>17918389</v>
      </c>
      <c r="J155" s="60">
        <f t="shared" si="17"/>
        <v>53546455</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8" ref="E158:J158">E159+E160+E161+E162+E163+E164</f>
        <v>186665</v>
      </c>
      <c r="F158" s="40">
        <f t="shared" si="18"/>
        <v>1355794</v>
      </c>
      <c r="G158" s="55">
        <f t="shared" si="18"/>
        <v>186665</v>
      </c>
      <c r="H158" s="55">
        <f t="shared" si="18"/>
        <v>1355794</v>
      </c>
      <c r="I158" s="55">
        <f t="shared" si="18"/>
        <v>0</v>
      </c>
      <c r="J158" s="56">
        <f t="shared" si="18"/>
        <v>0</v>
      </c>
    </row>
    <row r="159" spans="1:10" ht="14.25" customHeight="1">
      <c r="A159" s="32">
        <v>31</v>
      </c>
      <c r="B159" s="33">
        <v>1</v>
      </c>
      <c r="C159" s="33" t="s">
        <v>95</v>
      </c>
      <c r="D159" s="44" t="s">
        <v>276</v>
      </c>
      <c r="E159" s="40">
        <v>0</v>
      </c>
      <c r="F159" s="40">
        <v>0</v>
      </c>
      <c r="G159" s="55">
        <v>0</v>
      </c>
      <c r="H159" s="55">
        <v>0</v>
      </c>
      <c r="I159" s="55">
        <v>0</v>
      </c>
      <c r="J159" s="56">
        <v>0</v>
      </c>
    </row>
    <row r="160" spans="1:10" s="39" customFormat="1" ht="14.25" customHeight="1">
      <c r="A160" s="32">
        <v>31</v>
      </c>
      <c r="B160" s="33">
        <v>2</v>
      </c>
      <c r="C160" s="33" t="s">
        <v>95</v>
      </c>
      <c r="D160" s="41" t="s">
        <v>277</v>
      </c>
      <c r="E160" s="40">
        <f>G160+I160</f>
        <v>165701</v>
      </c>
      <c r="F160" s="40">
        <f>H160+J160</f>
        <v>1296330</v>
      </c>
      <c r="G160" s="42">
        <v>165701</v>
      </c>
      <c r="H160" s="42">
        <v>1296330</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20964</v>
      </c>
      <c r="F162" s="81">
        <f>H162+J1623</f>
        <v>59464</v>
      </c>
      <c r="G162" s="72">
        <v>20964</v>
      </c>
      <c r="H162" s="72">
        <v>59464</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25364806</v>
      </c>
      <c r="F170" s="40">
        <f>F155+F158</f>
        <v>96827014</v>
      </c>
      <c r="G170" s="85"/>
      <c r="H170" s="85"/>
      <c r="I170" s="85"/>
      <c r="J170" s="86"/>
    </row>
    <row r="171" spans="1:10" ht="14.25" customHeight="1">
      <c r="A171" s="32" t="s">
        <v>95</v>
      </c>
      <c r="B171" s="33" t="s">
        <v>95</v>
      </c>
      <c r="C171" s="33" t="s">
        <v>95</v>
      </c>
      <c r="D171" s="44" t="s">
        <v>214</v>
      </c>
      <c r="E171" s="40">
        <f>F48+F47-F170</f>
        <v>226317551</v>
      </c>
      <c r="F171" s="40">
        <f>E171</f>
        <v>226317551</v>
      </c>
      <c r="G171" s="85"/>
      <c r="H171" s="85"/>
      <c r="I171" s="85"/>
      <c r="J171" s="86"/>
    </row>
    <row r="172" spans="1:10" ht="14.25" customHeight="1">
      <c r="A172" s="32" t="s">
        <v>95</v>
      </c>
      <c r="B172" s="33" t="s">
        <v>95</v>
      </c>
      <c r="C172" s="33" t="s">
        <v>95</v>
      </c>
      <c r="D172" s="44" t="s">
        <v>215</v>
      </c>
      <c r="E172" s="40">
        <f>E170+E171</f>
        <v>251682357</v>
      </c>
      <c r="F172" s="40">
        <f>F171+F170</f>
        <v>323144565</v>
      </c>
      <c r="G172" s="85"/>
      <c r="H172" s="85"/>
      <c r="I172" s="85"/>
      <c r="J172" s="86"/>
    </row>
    <row r="173" spans="1:10" ht="14.25" customHeight="1">
      <c r="A173" s="32" t="s">
        <v>95</v>
      </c>
      <c r="B173" s="33" t="s">
        <v>95</v>
      </c>
      <c r="C173" s="33" t="s">
        <v>95</v>
      </c>
      <c r="D173" s="44" t="s">
        <v>216</v>
      </c>
      <c r="E173" s="42">
        <v>235942</v>
      </c>
      <c r="F173" s="40">
        <v>0</v>
      </c>
      <c r="G173" s="85"/>
      <c r="H173" s="85"/>
      <c r="I173" s="85"/>
      <c r="J173" s="86"/>
    </row>
    <row r="174" spans="1:10" ht="14.25" customHeight="1">
      <c r="A174" s="32" t="s">
        <v>95</v>
      </c>
      <c r="B174" s="33" t="s">
        <v>95</v>
      </c>
      <c r="C174" s="33" t="s">
        <v>95</v>
      </c>
      <c r="D174" s="44" t="s">
        <v>217</v>
      </c>
      <c r="E174" s="40">
        <f>E171+E173</f>
        <v>226553493</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21679000</v>
      </c>
      <c r="F176" s="81">
        <v>0</v>
      </c>
      <c r="G176" s="85"/>
      <c r="H176" s="85"/>
      <c r="I176" s="85"/>
      <c r="J176" s="86"/>
    </row>
    <row r="177" spans="1:10" ht="14.25" customHeight="1" thickBot="1">
      <c r="A177" s="47" t="s">
        <v>95</v>
      </c>
      <c r="B177" s="48" t="s">
        <v>95</v>
      </c>
      <c r="C177" s="48" t="s">
        <v>95</v>
      </c>
      <c r="D177" s="49" t="s">
        <v>148</v>
      </c>
      <c r="E177" s="67">
        <v>89471000</v>
      </c>
      <c r="F177" s="100">
        <v>0</v>
      </c>
      <c r="G177" s="83"/>
      <c r="H177" s="83"/>
      <c r="I177" s="83"/>
      <c r="J177" s="84"/>
    </row>
    <row r="178" spans="1:4" ht="16.5">
      <c r="A178" s="52" t="s">
        <v>218</v>
      </c>
      <c r="B178" s="52"/>
      <c r="C178" s="52"/>
      <c r="D178" s="52"/>
    </row>
    <row r="179" spans="1:10" ht="16.5">
      <c r="A179" s="52" t="s">
        <v>219</v>
      </c>
      <c r="B179" s="52"/>
      <c r="C179" s="52"/>
      <c r="D179" s="52"/>
      <c r="I179" s="107" t="s">
        <v>278</v>
      </c>
      <c r="J179" s="107"/>
    </row>
    <row r="180" spans="1:4" ht="16.5">
      <c r="A180" s="98" t="s">
        <v>221</v>
      </c>
      <c r="B180" s="52"/>
      <c r="C180" s="52"/>
      <c r="D180" s="52"/>
    </row>
    <row r="181" spans="1:4" ht="16.5">
      <c r="A181" s="98" t="s">
        <v>222</v>
      </c>
      <c r="B181" s="52"/>
      <c r="C181" s="52"/>
      <c r="D181" s="52"/>
    </row>
    <row r="182" spans="1:4" ht="16.5">
      <c r="A182" s="52"/>
      <c r="B182" s="52"/>
      <c r="C182" s="52"/>
      <c r="D182" s="52"/>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228"/>
  <sheetViews>
    <sheetView tabSelected="1" zoomScalePageLayoutView="0" workbookViewId="0" topLeftCell="A1">
      <selection activeCell="E75" sqref="E75"/>
    </sheetView>
  </sheetViews>
  <sheetFormatPr defaultColWidth="9.00390625" defaultRowHeight="16.5"/>
  <cols>
    <col min="1" max="3" width="3.625" style="0" customWidth="1"/>
    <col min="4" max="4" width="23.125" style="0" customWidth="1"/>
    <col min="5" max="10" width="13.375" style="52" customWidth="1"/>
  </cols>
  <sheetData>
    <row r="1" spans="1:10" ht="16.5">
      <c r="A1" s="120" t="s">
        <v>75</v>
      </c>
      <c r="B1" s="120"/>
      <c r="C1" s="120"/>
      <c r="I1" s="121" t="s">
        <v>76</v>
      </c>
      <c r="J1" s="137"/>
    </row>
    <row r="2" spans="1:10" ht="16.5">
      <c r="A2" s="123" t="s">
        <v>77</v>
      </c>
      <c r="B2" s="123"/>
      <c r="C2" s="123"/>
      <c r="D2" s="124" t="s">
        <v>78</v>
      </c>
      <c r="E2" s="124"/>
      <c r="F2" s="124"/>
      <c r="G2" s="124"/>
      <c r="H2" s="124"/>
      <c r="I2" s="125" t="s">
        <v>279</v>
      </c>
      <c r="J2" s="140"/>
    </row>
    <row r="3" spans="5:10" ht="19.5">
      <c r="E3" s="127" t="s">
        <v>80</v>
      </c>
      <c r="F3" s="128"/>
      <c r="G3" s="128"/>
      <c r="H3" s="128"/>
      <c r="I3" s="142" t="s">
        <v>81</v>
      </c>
      <c r="J3" s="142"/>
    </row>
    <row r="4" spans="5:10" ht="17.25" thickBot="1">
      <c r="E4" s="130" t="s">
        <v>280</v>
      </c>
      <c r="F4" s="130"/>
      <c r="G4" s="130"/>
      <c r="H4" s="130"/>
      <c r="I4" s="131" t="s">
        <v>83</v>
      </c>
      <c r="J4" s="131"/>
    </row>
    <row r="5" spans="1:10" ht="14.25" customHeight="1">
      <c r="A5" s="132" t="s">
        <v>84</v>
      </c>
      <c r="B5" s="133"/>
      <c r="C5" s="133"/>
      <c r="D5" s="133"/>
      <c r="E5" s="133" t="s">
        <v>85</v>
      </c>
      <c r="F5" s="133"/>
      <c r="G5" s="134" t="s">
        <v>86</v>
      </c>
      <c r="H5" s="134"/>
      <c r="I5" s="134" t="s">
        <v>87</v>
      </c>
      <c r="J5" s="135"/>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11643263</v>
      </c>
      <c r="F7" s="37">
        <f t="shared" si="0"/>
        <v>81330447</v>
      </c>
      <c r="G7" s="37">
        <f>G8+G18+G19+G20+G21+G22+G25+G29+G39+G40+G41</f>
        <v>11202068</v>
      </c>
      <c r="H7" s="37">
        <f>H8+H18+H19+H20+H21+H22+H25+H29+H39+H40+H41</f>
        <v>58678517</v>
      </c>
      <c r="I7" s="37">
        <f>I8+I18+I19+I20+I21+I22+I25+I29+I39+I40+I41</f>
        <v>441195</v>
      </c>
      <c r="J7" s="38">
        <f>J8+J18+J19+J20+J21+J22+J25+J29+J39+J40+J41</f>
        <v>22651930</v>
      </c>
    </row>
    <row r="8" spans="1:10" s="39" customFormat="1" ht="14.25" customHeight="1">
      <c r="A8" s="32">
        <v>1</v>
      </c>
      <c r="B8" s="34" t="s">
        <v>95</v>
      </c>
      <c r="C8" s="34" t="s">
        <v>95</v>
      </c>
      <c r="D8" s="36" t="s">
        <v>97</v>
      </c>
      <c r="E8" s="40">
        <f t="shared" si="0"/>
        <v>7086196</v>
      </c>
      <c r="F8" s="40">
        <f t="shared" si="0"/>
        <v>35372999</v>
      </c>
      <c r="G8" s="40">
        <f>G9+G10+G11+G12+G13+G16</f>
        <v>7086196</v>
      </c>
      <c r="H8" s="40">
        <f>H9+H10+H11+H12+H13+H16</f>
        <v>35372999</v>
      </c>
      <c r="I8" s="40">
        <f>SUM(I9:I13)</f>
        <v>0</v>
      </c>
      <c r="J8" s="40">
        <f>SUM(J9:J13)</f>
        <v>0</v>
      </c>
    </row>
    <row r="9" spans="1:10" s="39" customFormat="1" ht="14.25" customHeight="1">
      <c r="A9" s="32">
        <v>1</v>
      </c>
      <c r="B9" s="34">
        <v>1</v>
      </c>
      <c r="C9" s="34" t="s">
        <v>95</v>
      </c>
      <c r="D9" s="41" t="s">
        <v>98</v>
      </c>
      <c r="E9" s="40">
        <f t="shared" si="0"/>
        <v>1324915</v>
      </c>
      <c r="F9" s="40">
        <f>H9+J9</f>
        <v>1376292</v>
      </c>
      <c r="G9" s="42">
        <v>1324915</v>
      </c>
      <c r="H9" s="42">
        <v>1376292</v>
      </c>
      <c r="I9" s="42">
        <v>0</v>
      </c>
      <c r="J9" s="43">
        <v>0</v>
      </c>
    </row>
    <row r="10" spans="1:10" s="39" customFormat="1" ht="14.25" customHeight="1">
      <c r="A10" s="32">
        <v>1</v>
      </c>
      <c r="B10" s="34">
        <v>2</v>
      </c>
      <c r="C10" s="34" t="s">
        <v>95</v>
      </c>
      <c r="D10" s="41" t="s">
        <v>99</v>
      </c>
      <c r="E10" s="40">
        <f t="shared" si="0"/>
        <v>42523</v>
      </c>
      <c r="F10" s="40">
        <f t="shared" si="0"/>
        <v>316283</v>
      </c>
      <c r="G10" s="42">
        <v>42523</v>
      </c>
      <c r="H10" s="42">
        <v>316283</v>
      </c>
      <c r="I10" s="42">
        <v>0</v>
      </c>
      <c r="J10" s="43">
        <v>0</v>
      </c>
    </row>
    <row r="11" spans="1:10" s="39" customFormat="1" ht="14.25" customHeight="1">
      <c r="A11" s="32">
        <v>1</v>
      </c>
      <c r="B11" s="34">
        <v>4</v>
      </c>
      <c r="C11" s="34" t="s">
        <v>95</v>
      </c>
      <c r="D11" s="41" t="s">
        <v>100</v>
      </c>
      <c r="E11" s="40">
        <f t="shared" si="0"/>
        <v>9787</v>
      </c>
      <c r="F11" s="40">
        <f t="shared" si="0"/>
        <v>58237</v>
      </c>
      <c r="G11" s="42">
        <v>9787</v>
      </c>
      <c r="H11" s="42">
        <v>58237</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4971</v>
      </c>
      <c r="F13" s="40">
        <f t="shared" si="0"/>
        <v>43199</v>
      </c>
      <c r="G13" s="40">
        <f>G14+G15</f>
        <v>4971</v>
      </c>
      <c r="H13" s="40">
        <f>H14+H15</f>
        <v>43199</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4971</v>
      </c>
      <c r="F15" s="40">
        <f>H15+J15</f>
        <v>43199</v>
      </c>
      <c r="G15" s="42">
        <v>4971</v>
      </c>
      <c r="H15" s="42">
        <v>43199</v>
      </c>
      <c r="I15" s="42">
        <v>0</v>
      </c>
      <c r="J15" s="43">
        <v>0</v>
      </c>
    </row>
    <row r="16" spans="1:10" s="39" customFormat="1" ht="14.25" customHeight="1">
      <c r="A16" s="32">
        <v>1</v>
      </c>
      <c r="B16" s="33">
        <v>7</v>
      </c>
      <c r="C16" s="33" t="s">
        <v>95</v>
      </c>
      <c r="D16" s="46" t="s">
        <v>105</v>
      </c>
      <c r="E16" s="40">
        <f>G16</f>
        <v>5704000</v>
      </c>
      <c r="F16" s="40">
        <f>H16</f>
        <v>33578988</v>
      </c>
      <c r="G16" s="42">
        <v>5704000</v>
      </c>
      <c r="H16" s="42">
        <v>33578988</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13279</v>
      </c>
      <c r="F19" s="40">
        <f>H19</f>
        <v>92034</v>
      </c>
      <c r="G19" s="42">
        <v>13279</v>
      </c>
      <c r="H19" s="42">
        <v>92034</v>
      </c>
      <c r="I19" s="42">
        <v>0</v>
      </c>
      <c r="J19" s="43">
        <v>0</v>
      </c>
    </row>
    <row r="20" spans="1:10" s="39" customFormat="1" ht="14.25" customHeight="1">
      <c r="A20" s="32">
        <v>4</v>
      </c>
      <c r="B20" s="33" t="s">
        <v>95</v>
      </c>
      <c r="C20" s="33" t="s">
        <v>95</v>
      </c>
      <c r="D20" s="46" t="s">
        <v>109</v>
      </c>
      <c r="E20" s="40">
        <f>G20</f>
        <v>597146</v>
      </c>
      <c r="F20" s="40">
        <f>H20+J20</f>
        <v>4484650</v>
      </c>
      <c r="G20" s="42">
        <v>597146</v>
      </c>
      <c r="H20" s="42">
        <v>4484650</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459097</v>
      </c>
      <c r="F22" s="40">
        <f>H22+J22</f>
        <v>3055936</v>
      </c>
      <c r="G22" s="40">
        <f>G23+G24</f>
        <v>459097</v>
      </c>
      <c r="H22" s="40">
        <f>H23+H24</f>
        <v>3055936</v>
      </c>
      <c r="I22" s="40">
        <v>0</v>
      </c>
      <c r="J22" s="45">
        <v>0</v>
      </c>
    </row>
    <row r="23" spans="1:10" s="39" customFormat="1" ht="14.25" customHeight="1">
      <c r="A23" s="32">
        <v>6</v>
      </c>
      <c r="B23" s="34">
        <v>1</v>
      </c>
      <c r="C23" s="34" t="s">
        <v>95</v>
      </c>
      <c r="D23" s="46" t="s">
        <v>112</v>
      </c>
      <c r="E23" s="40">
        <f>G23</f>
        <v>428275</v>
      </c>
      <c r="F23" s="40">
        <f>H23+J23</f>
        <v>2934561</v>
      </c>
      <c r="G23" s="42">
        <v>428275</v>
      </c>
      <c r="H23" s="42">
        <v>2934561</v>
      </c>
      <c r="I23" s="42">
        <v>0</v>
      </c>
      <c r="J23" s="43">
        <v>0</v>
      </c>
    </row>
    <row r="24" spans="1:10" s="39" customFormat="1" ht="14.25" customHeight="1">
      <c r="A24" s="32">
        <v>6</v>
      </c>
      <c r="B24" s="34">
        <v>5</v>
      </c>
      <c r="C24" s="34" t="s">
        <v>95</v>
      </c>
      <c r="D24" s="46" t="s">
        <v>113</v>
      </c>
      <c r="E24" s="40">
        <f>G24</f>
        <v>30822</v>
      </c>
      <c r="F24" s="40">
        <f>H24+J24</f>
        <v>121375</v>
      </c>
      <c r="G24" s="42">
        <v>30822</v>
      </c>
      <c r="H24" s="42">
        <v>121375</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281</v>
      </c>
      <c r="E29" s="40">
        <f>E30+E31</f>
        <v>3044874</v>
      </c>
      <c r="F29" s="40">
        <f>F30+F31</f>
        <v>35868852</v>
      </c>
      <c r="G29" s="42">
        <v>2603679</v>
      </c>
      <c r="H29" s="42">
        <v>13250169</v>
      </c>
      <c r="I29" s="42">
        <v>441195</v>
      </c>
      <c r="J29" s="43">
        <v>22618683</v>
      </c>
    </row>
    <row r="30" spans="1:10" s="39" customFormat="1" ht="14.25" customHeight="1">
      <c r="A30" s="32">
        <v>8</v>
      </c>
      <c r="B30" s="34">
        <v>1</v>
      </c>
      <c r="C30" s="34" t="s">
        <v>95</v>
      </c>
      <c r="D30" s="36" t="s">
        <v>119</v>
      </c>
      <c r="E30" s="40">
        <f>G30+I30</f>
        <v>3044874</v>
      </c>
      <c r="F30" s="40">
        <f>H30+J30</f>
        <v>35868852</v>
      </c>
      <c r="G30" s="42">
        <v>2603679</v>
      </c>
      <c r="H30" s="42">
        <v>13250169</v>
      </c>
      <c r="I30" s="42">
        <v>441195</v>
      </c>
      <c r="J30" s="43">
        <v>22618683</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36" t="s">
        <v>75</v>
      </c>
      <c r="B33" s="136"/>
      <c r="C33" s="136"/>
      <c r="D33" s="52"/>
      <c r="E33" s="39"/>
      <c r="F33" s="39"/>
      <c r="I33" s="121" t="s">
        <v>76</v>
      </c>
      <c r="J33" s="137"/>
    </row>
    <row r="34" spans="1:10" ht="16.5">
      <c r="A34" s="138" t="s">
        <v>77</v>
      </c>
      <c r="B34" s="138"/>
      <c r="C34" s="138"/>
      <c r="D34" s="139" t="s">
        <v>78</v>
      </c>
      <c r="E34" s="139"/>
      <c r="F34" s="139"/>
      <c r="G34" s="139"/>
      <c r="H34" s="139"/>
      <c r="I34" s="125" t="s">
        <v>282</v>
      </c>
      <c r="J34" s="140"/>
    </row>
    <row r="35" spans="1:10" ht="19.5">
      <c r="A35" s="52"/>
      <c r="B35" s="52"/>
      <c r="C35" s="52"/>
      <c r="D35" s="52"/>
      <c r="E35" s="127" t="s">
        <v>80</v>
      </c>
      <c r="F35" s="141"/>
      <c r="G35" s="141"/>
      <c r="H35" s="141"/>
      <c r="I35" s="142" t="s">
        <v>122</v>
      </c>
      <c r="J35" s="142"/>
    </row>
    <row r="36" spans="1:10" ht="17.25" thickBot="1">
      <c r="A36" s="52"/>
      <c r="B36" s="52"/>
      <c r="C36" s="52"/>
      <c r="D36" s="52"/>
      <c r="E36" s="130" t="str">
        <f>E4</f>
        <v>中華民國109年5月     (109年度 )</v>
      </c>
      <c r="F36" s="130"/>
      <c r="G36" s="130"/>
      <c r="H36" s="130"/>
      <c r="I36" s="143" t="s">
        <v>83</v>
      </c>
      <c r="J36" s="143"/>
    </row>
    <row r="37" spans="1:10" ht="14.25" customHeight="1">
      <c r="A37" s="132" t="s">
        <v>84</v>
      </c>
      <c r="B37" s="133"/>
      <c r="C37" s="133"/>
      <c r="D37" s="133"/>
      <c r="E37" s="134" t="s">
        <v>85</v>
      </c>
      <c r="F37" s="134"/>
      <c r="G37" s="133" t="s">
        <v>86</v>
      </c>
      <c r="H37" s="133"/>
      <c r="I37" s="133" t="s">
        <v>87</v>
      </c>
      <c r="J37" s="144"/>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0</v>
      </c>
      <c r="F39" s="40">
        <f>H39+J39</f>
        <v>54683</v>
      </c>
      <c r="G39" s="42">
        <v>0</v>
      </c>
      <c r="H39" s="42">
        <v>54683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442671</v>
      </c>
      <c r="F41" s="40">
        <f>H41+J41</f>
        <v>2401293</v>
      </c>
      <c r="G41" s="42">
        <v>442671</v>
      </c>
      <c r="H41" s="42">
        <v>2368046</v>
      </c>
      <c r="I41" s="42">
        <v>0</v>
      </c>
      <c r="J41" s="43">
        <v>33247</v>
      </c>
      <c r="K41" s="54"/>
    </row>
    <row r="42" spans="1:11" ht="14.25" customHeight="1">
      <c r="A42" s="32" t="s">
        <v>95</v>
      </c>
      <c r="B42" s="33" t="s">
        <v>95</v>
      </c>
      <c r="C42" s="33" t="s">
        <v>95</v>
      </c>
      <c r="D42" s="44" t="s">
        <v>126</v>
      </c>
      <c r="E42" s="40">
        <v>0</v>
      </c>
      <c r="F42" s="40">
        <v>0</v>
      </c>
      <c r="G42" s="55">
        <v>0</v>
      </c>
      <c r="H42" s="55">
        <v>0</v>
      </c>
      <c r="I42" s="55">
        <v>0</v>
      </c>
      <c r="J42" s="56">
        <v>0</v>
      </c>
      <c r="K42" s="148"/>
    </row>
    <row r="43" spans="1:11" ht="14.25" customHeight="1">
      <c r="A43" s="32">
        <v>6</v>
      </c>
      <c r="B43" s="33" t="s">
        <v>95</v>
      </c>
      <c r="C43" s="33" t="s">
        <v>95</v>
      </c>
      <c r="D43" s="44" t="s">
        <v>127</v>
      </c>
      <c r="E43" s="40">
        <v>0</v>
      </c>
      <c r="F43" s="40">
        <v>0</v>
      </c>
      <c r="G43" s="55">
        <v>0</v>
      </c>
      <c r="H43" s="55">
        <v>0</v>
      </c>
      <c r="I43" s="55">
        <v>0</v>
      </c>
      <c r="J43" s="56">
        <v>0</v>
      </c>
      <c r="K43" s="148"/>
    </row>
    <row r="44" spans="1:11" ht="14.25" customHeight="1">
      <c r="A44" s="32">
        <v>6</v>
      </c>
      <c r="B44" s="33">
        <v>2</v>
      </c>
      <c r="C44" s="33" t="s">
        <v>95</v>
      </c>
      <c r="D44" s="44" t="s">
        <v>128</v>
      </c>
      <c r="E44" s="40">
        <v>0</v>
      </c>
      <c r="F44" s="40">
        <v>0</v>
      </c>
      <c r="G44" s="55">
        <v>0</v>
      </c>
      <c r="H44" s="55">
        <v>0</v>
      </c>
      <c r="I44" s="55">
        <v>0</v>
      </c>
      <c r="J44" s="56">
        <v>0</v>
      </c>
      <c r="K44" s="148"/>
    </row>
    <row r="45" spans="1:11" ht="14.25" customHeight="1">
      <c r="A45" s="32">
        <v>6</v>
      </c>
      <c r="B45" s="33">
        <v>3</v>
      </c>
      <c r="C45" s="33" t="s">
        <v>95</v>
      </c>
      <c r="D45" s="44" t="s">
        <v>129</v>
      </c>
      <c r="E45" s="40">
        <v>0</v>
      </c>
      <c r="F45" s="40">
        <v>0</v>
      </c>
      <c r="G45" s="55">
        <v>0</v>
      </c>
      <c r="H45" s="55">
        <v>0</v>
      </c>
      <c r="I45" s="55">
        <v>0</v>
      </c>
      <c r="J45" s="56">
        <v>0</v>
      </c>
      <c r="K45" s="148"/>
    </row>
    <row r="46" spans="1:11" ht="14.25" customHeight="1">
      <c r="A46" s="32">
        <v>6</v>
      </c>
      <c r="B46" s="33">
        <v>4</v>
      </c>
      <c r="C46" s="33" t="s">
        <v>95</v>
      </c>
      <c r="D46" s="44" t="s">
        <v>130</v>
      </c>
      <c r="E46" s="40">
        <v>0</v>
      </c>
      <c r="F46" s="40">
        <v>0</v>
      </c>
      <c r="G46" s="55">
        <v>0</v>
      </c>
      <c r="H46" s="55">
        <v>0</v>
      </c>
      <c r="I46" s="55">
        <v>0</v>
      </c>
      <c r="J46" s="56">
        <v>0</v>
      </c>
      <c r="K46" s="148"/>
    </row>
    <row r="47" spans="1:11" ht="14.25" customHeight="1">
      <c r="A47" s="32" t="s">
        <v>95</v>
      </c>
      <c r="B47" s="33" t="s">
        <v>95</v>
      </c>
      <c r="C47" s="33" t="s">
        <v>95</v>
      </c>
      <c r="D47" s="58" t="s">
        <v>131</v>
      </c>
      <c r="E47" s="37">
        <f>E42+E7</f>
        <v>11643263</v>
      </c>
      <c r="F47" s="37">
        <f>F42+F7</f>
        <v>81330447</v>
      </c>
      <c r="G47" s="59">
        <f>G42+G7</f>
        <v>11202068</v>
      </c>
      <c r="H47" s="59">
        <f>H42+H7</f>
        <v>58678517</v>
      </c>
      <c r="I47" s="59">
        <f>I42+I7</f>
        <v>441195</v>
      </c>
      <c r="J47" s="60">
        <f>J42+J7</f>
        <v>22651930</v>
      </c>
      <c r="K47" s="148"/>
    </row>
    <row r="48" spans="1:11" ht="14.25" customHeight="1">
      <c r="A48" s="32" t="s">
        <v>95</v>
      </c>
      <c r="B48" s="33" t="s">
        <v>95</v>
      </c>
      <c r="C48" s="33" t="s">
        <v>95</v>
      </c>
      <c r="D48" s="44" t="s">
        <v>132</v>
      </c>
      <c r="E48" s="40">
        <v>0</v>
      </c>
      <c r="F48" s="63">
        <v>253457381</v>
      </c>
      <c r="G48" s="55">
        <v>0</v>
      </c>
      <c r="H48" s="55">
        <v>0</v>
      </c>
      <c r="I48" s="55">
        <v>0</v>
      </c>
      <c r="J48" s="56">
        <v>0</v>
      </c>
      <c r="K48" s="148"/>
    </row>
    <row r="49" spans="1:11" ht="14.25" customHeight="1">
      <c r="A49" s="32">
        <v>30</v>
      </c>
      <c r="B49" s="33" t="s">
        <v>95</v>
      </c>
      <c r="C49" s="33" t="s">
        <v>95</v>
      </c>
      <c r="D49" s="44" t="s">
        <v>133</v>
      </c>
      <c r="E49" s="40">
        <v>0</v>
      </c>
      <c r="F49" s="40">
        <v>0</v>
      </c>
      <c r="G49" s="55">
        <v>0</v>
      </c>
      <c r="H49" s="55">
        <v>0</v>
      </c>
      <c r="I49" s="55">
        <v>0</v>
      </c>
      <c r="J49" s="56">
        <v>0</v>
      </c>
      <c r="K49" s="148"/>
    </row>
    <row r="50" spans="1:11" ht="14.25" customHeight="1">
      <c r="A50" s="32">
        <v>30</v>
      </c>
      <c r="B50" s="33">
        <v>1</v>
      </c>
      <c r="C50" s="33" t="s">
        <v>95</v>
      </c>
      <c r="D50" s="44" t="s">
        <v>134</v>
      </c>
      <c r="E50" s="40">
        <v>0</v>
      </c>
      <c r="F50" s="40">
        <v>0</v>
      </c>
      <c r="G50" s="55">
        <v>0</v>
      </c>
      <c r="H50" s="55">
        <v>0</v>
      </c>
      <c r="I50" s="55">
        <v>0</v>
      </c>
      <c r="J50" s="56">
        <v>0</v>
      </c>
      <c r="K50" s="148"/>
    </row>
    <row r="51" spans="1:11" ht="14.25" customHeight="1">
      <c r="A51" s="32">
        <v>31</v>
      </c>
      <c r="B51" s="33" t="s">
        <v>95</v>
      </c>
      <c r="C51" s="33" t="s">
        <v>95</v>
      </c>
      <c r="D51" s="44" t="s">
        <v>135</v>
      </c>
      <c r="E51" s="40">
        <v>0</v>
      </c>
      <c r="F51" s="40">
        <v>0</v>
      </c>
      <c r="G51" s="55">
        <v>0</v>
      </c>
      <c r="H51" s="55">
        <v>0</v>
      </c>
      <c r="I51" s="55">
        <v>0</v>
      </c>
      <c r="J51" s="56">
        <v>0</v>
      </c>
      <c r="K51" s="148"/>
    </row>
    <row r="52" spans="1:11" ht="14.25" customHeight="1">
      <c r="A52" s="32">
        <v>31</v>
      </c>
      <c r="B52" s="33">
        <v>1</v>
      </c>
      <c r="C52" s="33" t="s">
        <v>95</v>
      </c>
      <c r="D52" s="44" t="s">
        <v>136</v>
      </c>
      <c r="E52" s="40">
        <v>0</v>
      </c>
      <c r="F52" s="40">
        <v>0</v>
      </c>
      <c r="G52" s="55">
        <v>0</v>
      </c>
      <c r="H52" s="55">
        <v>0</v>
      </c>
      <c r="I52" s="55">
        <v>0</v>
      </c>
      <c r="J52" s="56">
        <v>0</v>
      </c>
      <c r="K52" s="148"/>
    </row>
    <row r="53" spans="1:11" ht="14.25" customHeight="1">
      <c r="A53" s="32">
        <v>31</v>
      </c>
      <c r="B53" s="33">
        <v>2</v>
      </c>
      <c r="C53" s="33" t="s">
        <v>95</v>
      </c>
      <c r="D53" s="44" t="s">
        <v>137</v>
      </c>
      <c r="E53" s="40">
        <v>0</v>
      </c>
      <c r="F53" s="40">
        <v>0</v>
      </c>
      <c r="G53" s="55">
        <v>0</v>
      </c>
      <c r="H53" s="55">
        <v>0</v>
      </c>
      <c r="I53" s="55">
        <v>0</v>
      </c>
      <c r="J53" s="56">
        <v>0</v>
      </c>
      <c r="K53" s="148"/>
    </row>
    <row r="54" spans="1:11" ht="14.25" customHeight="1">
      <c r="A54" s="32">
        <v>31</v>
      </c>
      <c r="B54" s="33">
        <v>3</v>
      </c>
      <c r="C54" s="33" t="s">
        <v>95</v>
      </c>
      <c r="D54" s="44" t="s">
        <v>138</v>
      </c>
      <c r="E54" s="40">
        <v>0</v>
      </c>
      <c r="F54" s="40">
        <v>0</v>
      </c>
      <c r="G54" s="55">
        <v>0</v>
      </c>
      <c r="H54" s="55">
        <v>0</v>
      </c>
      <c r="I54" s="55">
        <v>0</v>
      </c>
      <c r="J54" s="62">
        <v>0</v>
      </c>
      <c r="K54" s="148"/>
    </row>
    <row r="55" spans="1:11" ht="14.25" customHeight="1">
      <c r="A55" s="32">
        <v>31</v>
      </c>
      <c r="B55" s="33">
        <v>4</v>
      </c>
      <c r="C55" s="33" t="s">
        <v>95</v>
      </c>
      <c r="D55" s="44" t="s">
        <v>139</v>
      </c>
      <c r="E55" s="40">
        <v>0</v>
      </c>
      <c r="F55" s="40">
        <v>0</v>
      </c>
      <c r="G55" s="55">
        <v>0</v>
      </c>
      <c r="H55" s="55">
        <v>0</v>
      </c>
      <c r="I55" s="55">
        <v>0</v>
      </c>
      <c r="J55" s="56">
        <v>0</v>
      </c>
      <c r="K55" s="148"/>
    </row>
    <row r="56" spans="1:11" ht="14.25" customHeight="1">
      <c r="A56" s="32">
        <v>31</v>
      </c>
      <c r="B56" s="33">
        <v>5</v>
      </c>
      <c r="C56" s="33" t="s">
        <v>95</v>
      </c>
      <c r="D56" s="44" t="s">
        <v>140</v>
      </c>
      <c r="E56" s="40">
        <v>0</v>
      </c>
      <c r="F56" s="40">
        <v>0</v>
      </c>
      <c r="G56" s="55">
        <v>0</v>
      </c>
      <c r="H56" s="55">
        <v>0</v>
      </c>
      <c r="I56" s="55">
        <v>0</v>
      </c>
      <c r="J56" s="56">
        <v>0</v>
      </c>
      <c r="K56" s="148"/>
    </row>
    <row r="57" spans="1:11" ht="14.25" customHeight="1">
      <c r="A57" s="32">
        <v>31</v>
      </c>
      <c r="B57" s="33">
        <v>6</v>
      </c>
      <c r="C57" s="33" t="s">
        <v>95</v>
      </c>
      <c r="D57" s="44" t="s">
        <v>141</v>
      </c>
      <c r="E57" s="40">
        <v>0</v>
      </c>
      <c r="F57" s="40">
        <v>0</v>
      </c>
      <c r="G57" s="55">
        <v>0</v>
      </c>
      <c r="H57" s="55">
        <v>0</v>
      </c>
      <c r="I57" s="55">
        <v>0</v>
      </c>
      <c r="J57" s="56">
        <v>0</v>
      </c>
      <c r="K57" s="148"/>
    </row>
    <row r="58" spans="1:11" ht="14.25" customHeight="1">
      <c r="A58" s="32">
        <v>31</v>
      </c>
      <c r="B58" s="33">
        <v>7</v>
      </c>
      <c r="C58" s="33" t="s">
        <v>95</v>
      </c>
      <c r="D58" s="44" t="s">
        <v>142</v>
      </c>
      <c r="E58" s="40">
        <v>0</v>
      </c>
      <c r="F58" s="40">
        <v>0</v>
      </c>
      <c r="G58" s="55">
        <v>0</v>
      </c>
      <c r="H58" s="55">
        <v>0</v>
      </c>
      <c r="I58" s="55">
        <v>0</v>
      </c>
      <c r="J58" s="56">
        <v>0</v>
      </c>
      <c r="K58" s="148"/>
    </row>
    <row r="59" spans="1:11" ht="14.25" customHeight="1">
      <c r="A59" s="32"/>
      <c r="B59" s="33"/>
      <c r="C59" s="33"/>
      <c r="D59" s="44"/>
      <c r="E59" s="40"/>
      <c r="F59" s="40"/>
      <c r="G59" s="55"/>
      <c r="H59" s="55"/>
      <c r="I59" s="55"/>
      <c r="J59" s="56"/>
      <c r="K59" s="148"/>
    </row>
    <row r="60" spans="1:11" ht="14.25" customHeight="1">
      <c r="A60" s="32"/>
      <c r="B60" s="33"/>
      <c r="C60" s="33"/>
      <c r="D60" s="44"/>
      <c r="E60" s="40"/>
      <c r="F60" s="40"/>
      <c r="G60" s="55"/>
      <c r="H60" s="55"/>
      <c r="I60" s="55"/>
      <c r="J60" s="56"/>
      <c r="K60" s="148"/>
    </row>
    <row r="61" spans="1:11" ht="14.25" customHeight="1">
      <c r="A61" s="32"/>
      <c r="B61" s="33"/>
      <c r="C61" s="33"/>
      <c r="D61" s="44"/>
      <c r="E61" s="40"/>
      <c r="F61" s="40"/>
      <c r="G61" s="55"/>
      <c r="H61" s="55"/>
      <c r="I61" s="55"/>
      <c r="J61" s="56"/>
      <c r="K61" s="148"/>
    </row>
    <row r="62" spans="1:11" s="39" customFormat="1" ht="14.25" customHeight="1">
      <c r="A62" s="32" t="s">
        <v>95</v>
      </c>
      <c r="B62" s="34" t="s">
        <v>95</v>
      </c>
      <c r="C62" s="34" t="s">
        <v>95</v>
      </c>
      <c r="D62" s="36" t="s">
        <v>143</v>
      </c>
      <c r="E62" s="40">
        <f>E47+E48</f>
        <v>11643263</v>
      </c>
      <c r="F62" s="40">
        <f>F47+F48</f>
        <v>334787828</v>
      </c>
      <c r="G62" s="40"/>
      <c r="H62" s="40"/>
      <c r="I62" s="40"/>
      <c r="J62" s="45"/>
      <c r="K62" s="54"/>
    </row>
    <row r="63" spans="1:11" s="39" customFormat="1" ht="14.25" customHeight="1">
      <c r="A63" s="32" t="s">
        <v>95</v>
      </c>
      <c r="B63" s="34" t="s">
        <v>95</v>
      </c>
      <c r="C63" s="34" t="s">
        <v>95</v>
      </c>
      <c r="D63" s="36" t="s">
        <v>144</v>
      </c>
      <c r="E63" s="42">
        <v>226317551</v>
      </c>
      <c r="F63" s="40"/>
      <c r="G63" s="40"/>
      <c r="H63" s="40"/>
      <c r="I63" s="40"/>
      <c r="J63" s="45"/>
      <c r="K63" s="54"/>
    </row>
    <row r="64" spans="1:11" s="39" customFormat="1" ht="14.25" customHeight="1">
      <c r="A64" s="32" t="s">
        <v>95</v>
      </c>
      <c r="B64" s="34" t="s">
        <v>95</v>
      </c>
      <c r="C64" s="34" t="s">
        <v>95</v>
      </c>
      <c r="D64" s="36" t="s">
        <v>145</v>
      </c>
      <c r="E64" s="40">
        <f>E62+E63</f>
        <v>237960814</v>
      </c>
      <c r="F64" s="40">
        <f>F62</f>
        <v>334787828</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7745000</v>
      </c>
      <c r="F66" s="40">
        <v>0</v>
      </c>
      <c r="G66" s="40"/>
      <c r="H66" s="40"/>
      <c r="I66" s="40"/>
      <c r="J66" s="45"/>
      <c r="K66" s="54"/>
    </row>
    <row r="67" spans="1:11" s="39" customFormat="1" ht="14.25" customHeight="1" thickBot="1">
      <c r="A67" s="64" t="s">
        <v>95</v>
      </c>
      <c r="B67" s="65" t="s">
        <v>95</v>
      </c>
      <c r="C67" s="65" t="s">
        <v>95</v>
      </c>
      <c r="D67" s="66" t="s">
        <v>148</v>
      </c>
      <c r="E67" s="67">
        <v>42999000</v>
      </c>
      <c r="F67" s="68">
        <v>0</v>
      </c>
      <c r="G67" s="68"/>
      <c r="H67" s="68"/>
      <c r="I67" s="68"/>
      <c r="J67" s="69"/>
      <c r="K67" s="54"/>
    </row>
    <row r="68" spans="1:10" ht="16.5">
      <c r="A68" s="136" t="s">
        <v>75</v>
      </c>
      <c r="B68" s="136"/>
      <c r="C68" s="136"/>
      <c r="D68" s="52"/>
      <c r="E68" s="39"/>
      <c r="F68" s="39"/>
      <c r="I68" s="121" t="s">
        <v>76</v>
      </c>
      <c r="J68" s="137"/>
    </row>
    <row r="69" spans="1:10" ht="16.5">
      <c r="A69" s="138" t="s">
        <v>77</v>
      </c>
      <c r="B69" s="138"/>
      <c r="C69" s="138"/>
      <c r="D69" s="139" t="s">
        <v>78</v>
      </c>
      <c r="E69" s="139"/>
      <c r="F69" s="139"/>
      <c r="G69" s="139"/>
      <c r="H69" s="139"/>
      <c r="I69" s="125" t="s">
        <v>282</v>
      </c>
      <c r="J69" s="140"/>
    </row>
    <row r="70" spans="1:10" ht="19.5">
      <c r="A70" s="52"/>
      <c r="B70" s="52"/>
      <c r="C70" s="52"/>
      <c r="D70" s="52"/>
      <c r="E70" s="127" t="s">
        <v>80</v>
      </c>
      <c r="F70" s="141"/>
      <c r="G70" s="141"/>
      <c r="H70" s="141"/>
      <c r="I70" s="142" t="s">
        <v>149</v>
      </c>
      <c r="J70" s="142"/>
    </row>
    <row r="71" spans="1:10" ht="17.25" thickBot="1">
      <c r="A71" s="52"/>
      <c r="B71" s="52"/>
      <c r="C71" s="52"/>
      <c r="D71" s="52"/>
      <c r="E71" s="130" t="str">
        <f>E4</f>
        <v>中華民國109年5月     (109年度 )</v>
      </c>
      <c r="F71" s="130"/>
      <c r="G71" s="130"/>
      <c r="H71" s="130"/>
      <c r="I71" s="143" t="s">
        <v>83</v>
      </c>
      <c r="J71" s="143"/>
    </row>
    <row r="72" spans="1:10" ht="14.25" customHeight="1">
      <c r="A72" s="132" t="s">
        <v>84</v>
      </c>
      <c r="B72" s="133"/>
      <c r="C72" s="133"/>
      <c r="D72" s="133"/>
      <c r="E72" s="134" t="s">
        <v>85</v>
      </c>
      <c r="F72" s="134"/>
      <c r="G72" s="133" t="s">
        <v>150</v>
      </c>
      <c r="H72" s="133"/>
      <c r="I72" s="133" t="s">
        <v>151</v>
      </c>
      <c r="J72" s="144"/>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8774281</v>
      </c>
      <c r="F74" s="37">
        <f>H74+J74</f>
        <v>50246848</v>
      </c>
      <c r="G74" s="59">
        <f>G75+G80+G84+G89+G102+G105+G108+G111+G113</f>
        <v>7630319</v>
      </c>
      <c r="H74" s="59">
        <f>H75+H80+H84+H89+H102+H105+H108+H111+H113</f>
        <v>48779169</v>
      </c>
      <c r="I74" s="59">
        <f>I75+I80+I84+I89+I102+I105+I108+I111+I113</f>
        <v>1143962</v>
      </c>
      <c r="J74" s="70">
        <f>J75+J80+J84+J89+J102+J105+J108+J111+J113</f>
        <v>1467679</v>
      </c>
    </row>
    <row r="75" spans="1:10" s="39" customFormat="1" ht="14.25" customHeight="1">
      <c r="A75" s="32">
        <v>1</v>
      </c>
      <c r="B75" s="33" t="s">
        <v>95</v>
      </c>
      <c r="C75" s="33" t="s">
        <v>95</v>
      </c>
      <c r="D75" s="36" t="s">
        <v>153</v>
      </c>
      <c r="E75" s="40">
        <f>E76+E77+E78+E79</f>
        <v>10177103</v>
      </c>
      <c r="F75" s="40">
        <f>F76+F77+F78+F79</f>
        <v>46457937</v>
      </c>
      <c r="G75" s="40">
        <f>G76+G77+G78+G79</f>
        <v>3917499</v>
      </c>
      <c r="H75" s="40">
        <f>H76+H77+H78+H79</f>
        <v>28397721</v>
      </c>
      <c r="I75" s="40">
        <f>I76+I77+I78+I79</f>
        <v>721280</v>
      </c>
      <c r="J75" s="71">
        <f>J76+J77+J78+J79</f>
        <v>930232</v>
      </c>
    </row>
    <row r="76" spans="1:10" s="39" customFormat="1" ht="14.25" customHeight="1">
      <c r="A76" s="32">
        <v>1</v>
      </c>
      <c r="B76" s="33">
        <v>1</v>
      </c>
      <c r="C76" s="33" t="s">
        <v>95</v>
      </c>
      <c r="D76" s="41" t="s">
        <v>154</v>
      </c>
      <c r="E76" s="40">
        <f>G76+I76</f>
        <v>938943</v>
      </c>
      <c r="F76" s="40">
        <f>H76+J76</f>
        <v>9956571</v>
      </c>
      <c r="G76" s="42">
        <v>938943</v>
      </c>
      <c r="H76" s="42">
        <v>9956571</v>
      </c>
      <c r="I76" s="42">
        <v>0</v>
      </c>
      <c r="J76" s="43">
        <v>0</v>
      </c>
    </row>
    <row r="77" spans="1:10" s="39" customFormat="1" ht="14.25" customHeight="1">
      <c r="A77" s="32">
        <v>1</v>
      </c>
      <c r="B77" s="33">
        <v>2</v>
      </c>
      <c r="C77" s="33" t="s">
        <v>95</v>
      </c>
      <c r="D77" s="41" t="s">
        <v>155</v>
      </c>
      <c r="E77" s="40">
        <f>G77+I77</f>
        <v>1648149</v>
      </c>
      <c r="F77" s="40">
        <f>H77+J77</f>
        <v>6519379</v>
      </c>
      <c r="G77" s="42">
        <v>926869</v>
      </c>
      <c r="H77" s="42">
        <v>5789147</v>
      </c>
      <c r="I77" s="42">
        <v>721280</v>
      </c>
      <c r="J77" s="43">
        <v>730232</v>
      </c>
    </row>
    <row r="78" spans="1:10" s="39" customFormat="1" ht="14.25" customHeight="1">
      <c r="A78" s="32">
        <v>1</v>
      </c>
      <c r="B78" s="33">
        <v>3</v>
      </c>
      <c r="C78" s="33" t="s">
        <v>95</v>
      </c>
      <c r="D78" s="41" t="s">
        <v>156</v>
      </c>
      <c r="E78" s="40">
        <v>7364243</v>
      </c>
      <c r="F78" s="40">
        <v>27951834</v>
      </c>
      <c r="G78" s="42">
        <v>1899736</v>
      </c>
      <c r="H78" s="42">
        <v>11483709</v>
      </c>
      <c r="I78" s="42">
        <v>0</v>
      </c>
      <c r="J78" s="43">
        <v>200000</v>
      </c>
    </row>
    <row r="79" spans="1:10" s="39" customFormat="1" ht="14.25" customHeight="1">
      <c r="A79" s="32">
        <v>1</v>
      </c>
      <c r="B79" s="33">
        <v>4</v>
      </c>
      <c r="C79" s="33" t="s">
        <v>95</v>
      </c>
      <c r="D79" s="41" t="s">
        <v>157</v>
      </c>
      <c r="E79" s="40">
        <v>225768</v>
      </c>
      <c r="F79" s="40">
        <v>2030153</v>
      </c>
      <c r="G79" s="42">
        <v>151951</v>
      </c>
      <c r="H79" s="42">
        <v>1168294</v>
      </c>
      <c r="I79" s="42">
        <v>0</v>
      </c>
      <c r="J79" s="43">
        <v>0</v>
      </c>
    </row>
    <row r="80" spans="1:10" s="39" customFormat="1" ht="14.25" customHeight="1">
      <c r="A80" s="32">
        <v>2</v>
      </c>
      <c r="B80" s="33" t="s">
        <v>95</v>
      </c>
      <c r="C80" s="33" t="s">
        <v>95</v>
      </c>
      <c r="D80" s="36" t="s">
        <v>158</v>
      </c>
      <c r="E80" s="40">
        <f>E81+E82+E83</f>
        <v>296317</v>
      </c>
      <c r="F80" s="40">
        <f>F81+F82+F83</f>
        <v>1461226</v>
      </c>
      <c r="G80" s="40">
        <f>G81+G82+G83</f>
        <v>296317</v>
      </c>
      <c r="H80" s="40">
        <f>H81+H82+H83</f>
        <v>1461226</v>
      </c>
      <c r="I80" s="40">
        <f>I81+I82+I83</f>
        <v>0</v>
      </c>
      <c r="J80" s="45">
        <f>J81+J82+J83</f>
        <v>0</v>
      </c>
    </row>
    <row r="81" spans="1:10" s="39" customFormat="1" ht="14.25" customHeight="1">
      <c r="A81" s="32">
        <v>2</v>
      </c>
      <c r="B81" s="33">
        <v>1</v>
      </c>
      <c r="C81" s="33" t="s">
        <v>95</v>
      </c>
      <c r="D81" s="41" t="s">
        <v>159</v>
      </c>
      <c r="E81" s="40">
        <f>G81+I81</f>
        <v>0</v>
      </c>
      <c r="F81" s="40">
        <f>H81+J81</f>
        <v>28600</v>
      </c>
      <c r="G81" s="42">
        <v>0</v>
      </c>
      <c r="H81" s="42">
        <v>28600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296317</v>
      </c>
      <c r="F83" s="40">
        <f>H83+J83</f>
        <v>1432626</v>
      </c>
      <c r="G83" s="42">
        <v>296317</v>
      </c>
      <c r="H83" s="42">
        <v>1432626</v>
      </c>
      <c r="I83" s="42">
        <v>0</v>
      </c>
      <c r="J83" s="43">
        <v>0</v>
      </c>
    </row>
    <row r="84" spans="1:10" s="39" customFormat="1" ht="14.25" customHeight="1">
      <c r="A84" s="32">
        <v>3</v>
      </c>
      <c r="B84" s="33" t="s">
        <v>95</v>
      </c>
      <c r="C84" s="33" t="s">
        <v>95</v>
      </c>
      <c r="D84" s="36" t="s">
        <v>162</v>
      </c>
      <c r="E84" s="40">
        <f>E85+E86+E87+E88</f>
        <v>1593829</v>
      </c>
      <c r="F84" s="40">
        <f>F85+F86+F87+F88</f>
        <v>6909116</v>
      </c>
      <c r="G84" s="40">
        <f>G85+G86+G87+G88</f>
        <v>1171147</v>
      </c>
      <c r="H84" s="40">
        <f>H85+H86+H87+H88</f>
        <v>6371669</v>
      </c>
      <c r="I84" s="40">
        <f>I85+I86+I87+I88</f>
        <v>422682</v>
      </c>
      <c r="J84" s="45">
        <f>J85+J86+J87+J88</f>
        <v>537447</v>
      </c>
    </row>
    <row r="85" spans="1:10" s="39" customFormat="1" ht="14.25" customHeight="1">
      <c r="A85" s="32">
        <v>3</v>
      </c>
      <c r="B85" s="33">
        <v>1</v>
      </c>
      <c r="C85" s="33" t="s">
        <v>95</v>
      </c>
      <c r="D85" s="41" t="s">
        <v>163</v>
      </c>
      <c r="E85" s="40">
        <f>G85+I85</f>
        <v>1297103</v>
      </c>
      <c r="F85" s="40">
        <f>H85+J85</f>
        <v>4384777</v>
      </c>
      <c r="G85" s="42">
        <v>874421</v>
      </c>
      <c r="H85" s="42">
        <v>3847330</v>
      </c>
      <c r="I85" s="42">
        <v>422682</v>
      </c>
      <c r="J85" s="43">
        <v>537447</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89461</v>
      </c>
      <c r="F87" s="40">
        <f>H87</f>
        <v>924223</v>
      </c>
      <c r="G87" s="42">
        <v>89461</v>
      </c>
      <c r="H87" s="42">
        <v>924223</v>
      </c>
      <c r="I87" s="42">
        <v>0</v>
      </c>
      <c r="J87" s="43">
        <v>0</v>
      </c>
    </row>
    <row r="88" spans="1:10" s="39" customFormat="1" ht="14.25" customHeight="1">
      <c r="A88" s="32">
        <v>3</v>
      </c>
      <c r="B88" s="33">
        <v>4</v>
      </c>
      <c r="C88" s="33" t="s">
        <v>95</v>
      </c>
      <c r="D88" s="41" t="s">
        <v>166</v>
      </c>
      <c r="E88" s="40">
        <f>G88+I88</f>
        <v>207265</v>
      </c>
      <c r="F88" s="40">
        <f>H88+J88</f>
        <v>1600116</v>
      </c>
      <c r="G88" s="42">
        <v>207265</v>
      </c>
      <c r="H88" s="42">
        <v>1600116</v>
      </c>
      <c r="I88" s="42">
        <v>0</v>
      </c>
      <c r="J88" s="43">
        <v>0</v>
      </c>
    </row>
    <row r="89" spans="1:10" s="39" customFormat="1" ht="14.25" customHeight="1">
      <c r="A89" s="32">
        <v>4</v>
      </c>
      <c r="B89" s="33" t="s">
        <v>95</v>
      </c>
      <c r="C89" s="33" t="s">
        <v>95</v>
      </c>
      <c r="D89" s="36" t="s">
        <v>167</v>
      </c>
      <c r="E89" s="40">
        <f>E90+E91+E92+E93+E94</f>
        <v>661657</v>
      </c>
      <c r="F89" s="40">
        <f>F90+F91+F92+F93+F94</f>
        <v>2660455</v>
      </c>
      <c r="G89" s="40">
        <f>G90+G91+G92+G93+G94</f>
        <v>661657</v>
      </c>
      <c r="H89" s="40">
        <f>H90+H91+H92+H93+H94</f>
        <v>2660455</v>
      </c>
      <c r="I89" s="40">
        <f>I90+I91+I92+I93+I94</f>
        <v>0</v>
      </c>
      <c r="J89" s="71">
        <f>J90+J91+J92+J93+J94</f>
        <v>0</v>
      </c>
    </row>
    <row r="90" spans="1:10" s="39" customFormat="1" ht="14.25" customHeight="1">
      <c r="A90" s="32">
        <v>4</v>
      </c>
      <c r="B90" s="33">
        <v>1</v>
      </c>
      <c r="C90" s="33" t="s">
        <v>95</v>
      </c>
      <c r="D90" s="41" t="s">
        <v>168</v>
      </c>
      <c r="E90" s="40">
        <f aca="true" t="shared" si="1" ref="E90:F92">G90+I90</f>
        <v>231657</v>
      </c>
      <c r="F90" s="40">
        <f t="shared" si="1"/>
        <v>1448735</v>
      </c>
      <c r="G90" s="42">
        <v>231657</v>
      </c>
      <c r="H90" s="42">
        <v>1448735</v>
      </c>
      <c r="I90" s="42">
        <v>0</v>
      </c>
      <c r="J90" s="43">
        <v>0</v>
      </c>
    </row>
    <row r="91" spans="1:10" s="39" customFormat="1" ht="14.25" customHeight="1">
      <c r="A91" s="32">
        <v>4</v>
      </c>
      <c r="B91" s="33">
        <v>2</v>
      </c>
      <c r="C91" s="33" t="s">
        <v>95</v>
      </c>
      <c r="D91" s="41" t="s">
        <v>169</v>
      </c>
      <c r="E91" s="40">
        <f t="shared" si="1"/>
        <v>430000</v>
      </c>
      <c r="F91" s="40">
        <f t="shared" si="1"/>
        <v>1211720</v>
      </c>
      <c r="G91" s="42">
        <v>430000</v>
      </c>
      <c r="H91" s="42">
        <v>1211720</v>
      </c>
      <c r="I91" s="42">
        <v>0</v>
      </c>
      <c r="J91" s="43">
        <v>0</v>
      </c>
    </row>
    <row r="92" spans="1:10" s="39" customFormat="1" ht="14.25" customHeight="1">
      <c r="A92" s="32">
        <v>4</v>
      </c>
      <c r="B92" s="33">
        <v>3</v>
      </c>
      <c r="C92" s="33" t="s">
        <v>95</v>
      </c>
      <c r="D92" s="41" t="s">
        <v>170</v>
      </c>
      <c r="E92" s="40">
        <f t="shared" si="1"/>
        <v>0</v>
      </c>
      <c r="F92" s="40">
        <f t="shared" si="1"/>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36" t="s">
        <v>75</v>
      </c>
      <c r="B96" s="136"/>
      <c r="C96" s="136"/>
      <c r="D96" s="52"/>
      <c r="E96" s="39"/>
      <c r="F96" s="39"/>
      <c r="I96" s="121" t="s">
        <v>76</v>
      </c>
      <c r="J96" s="137"/>
    </row>
    <row r="97" spans="1:10" ht="16.5">
      <c r="A97" s="138" t="s">
        <v>77</v>
      </c>
      <c r="B97" s="138"/>
      <c r="C97" s="138"/>
      <c r="D97" s="139" t="s">
        <v>78</v>
      </c>
      <c r="E97" s="139"/>
      <c r="F97" s="139"/>
      <c r="G97" s="139"/>
      <c r="H97" s="139"/>
      <c r="I97" s="125" t="s">
        <v>282</v>
      </c>
      <c r="J97" s="140"/>
    </row>
    <row r="98" spans="1:10" ht="19.5">
      <c r="A98" s="52"/>
      <c r="B98" s="52"/>
      <c r="C98" s="52"/>
      <c r="D98" s="52"/>
      <c r="E98" s="127" t="s">
        <v>80</v>
      </c>
      <c r="F98" s="141"/>
      <c r="G98" s="141"/>
      <c r="H98" s="141"/>
      <c r="I98" s="142" t="s">
        <v>173</v>
      </c>
      <c r="J98" s="142"/>
    </row>
    <row r="99" spans="1:10" ht="17.25" thickBot="1">
      <c r="A99" s="52"/>
      <c r="B99" s="52"/>
      <c r="C99" s="52"/>
      <c r="D99" s="52"/>
      <c r="E99" s="130" t="str">
        <f>E4</f>
        <v>中華民國109年5月     (109年度 )</v>
      </c>
      <c r="F99" s="130"/>
      <c r="G99" s="130"/>
      <c r="H99" s="130"/>
      <c r="I99" s="143" t="s">
        <v>83</v>
      </c>
      <c r="J99" s="143"/>
    </row>
    <row r="100" spans="1:10" ht="14.25" customHeight="1">
      <c r="A100" s="132" t="s">
        <v>84</v>
      </c>
      <c r="B100" s="133"/>
      <c r="C100" s="133"/>
      <c r="D100" s="133"/>
      <c r="E100" s="134" t="s">
        <v>85</v>
      </c>
      <c r="F100" s="134"/>
      <c r="G100" s="133" t="s">
        <v>150</v>
      </c>
      <c r="H100" s="133"/>
      <c r="I100" s="133" t="s">
        <v>151</v>
      </c>
      <c r="J100" s="144"/>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E103+E104</f>
        <v>3264813</v>
      </c>
      <c r="F102" s="40">
        <f>F103+F104</f>
        <v>15387132</v>
      </c>
      <c r="G102" s="55">
        <f>G103+G104</f>
        <v>978847</v>
      </c>
      <c r="H102" s="55">
        <f>H103+H104</f>
        <v>5593377</v>
      </c>
      <c r="I102" s="55">
        <f>I103+I104</f>
        <v>0</v>
      </c>
      <c r="J102" s="56">
        <f>J103+J104</f>
        <v>0</v>
      </c>
    </row>
    <row r="103" spans="1:10" s="39" customFormat="1" ht="14.25" customHeight="1">
      <c r="A103" s="32">
        <v>5</v>
      </c>
      <c r="B103" s="33">
        <v>1</v>
      </c>
      <c r="C103" s="33" t="s">
        <v>95</v>
      </c>
      <c r="D103" s="41" t="s">
        <v>175</v>
      </c>
      <c r="E103" s="40">
        <v>274980</v>
      </c>
      <c r="F103" s="40">
        <v>1547879</v>
      </c>
      <c r="G103" s="42">
        <v>41627</v>
      </c>
      <c r="H103" s="42">
        <v>228283</v>
      </c>
      <c r="I103" s="42">
        <v>0</v>
      </c>
      <c r="J103" s="43">
        <v>0</v>
      </c>
    </row>
    <row r="104" spans="1:10" s="39" customFormat="1" ht="14.25" customHeight="1">
      <c r="A104" s="32">
        <v>5</v>
      </c>
      <c r="B104" s="33">
        <v>2</v>
      </c>
      <c r="C104" s="33" t="s">
        <v>95</v>
      </c>
      <c r="D104" s="41" t="s">
        <v>176</v>
      </c>
      <c r="E104" s="40">
        <v>2989833</v>
      </c>
      <c r="F104" s="40">
        <v>13839253</v>
      </c>
      <c r="G104" s="42">
        <v>937220</v>
      </c>
      <c r="H104" s="42">
        <v>5365094</v>
      </c>
      <c r="I104" s="42">
        <v>0</v>
      </c>
      <c r="J104" s="43">
        <v>0</v>
      </c>
    </row>
    <row r="105" spans="1:10" s="39" customFormat="1" ht="14.25" customHeight="1">
      <c r="A105" s="32">
        <v>10</v>
      </c>
      <c r="B105" s="33" t="s">
        <v>95</v>
      </c>
      <c r="C105" s="33" t="s">
        <v>95</v>
      </c>
      <c r="D105" s="36" t="s">
        <v>177</v>
      </c>
      <c r="E105" s="40">
        <f>E106+E107</f>
        <v>604852</v>
      </c>
      <c r="F105" s="40">
        <f>F106+F107</f>
        <v>4292221</v>
      </c>
      <c r="G105" s="40">
        <f>G106+G107</f>
        <v>604852</v>
      </c>
      <c r="H105" s="40">
        <f>H106+H107</f>
        <v>4292221</v>
      </c>
      <c r="I105" s="40">
        <f>I106+I107</f>
        <v>0</v>
      </c>
      <c r="J105" s="45">
        <f>J106+J107</f>
        <v>0</v>
      </c>
    </row>
    <row r="106" spans="1:10" s="39" customFormat="1" ht="14.25" customHeight="1">
      <c r="A106" s="32">
        <v>10</v>
      </c>
      <c r="B106" s="33">
        <v>1</v>
      </c>
      <c r="C106" s="33" t="s">
        <v>95</v>
      </c>
      <c r="D106" s="41" t="s">
        <v>178</v>
      </c>
      <c r="E106" s="40">
        <f>G106+I106</f>
        <v>604852</v>
      </c>
      <c r="F106" s="40">
        <f>H106+J106</f>
        <v>4292221</v>
      </c>
      <c r="G106" s="42">
        <v>604852</v>
      </c>
      <c r="H106" s="42">
        <v>4292221</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36" t="s">
        <v>75</v>
      </c>
      <c r="B115" s="136"/>
      <c r="C115" s="136"/>
      <c r="D115" s="52"/>
      <c r="E115" s="39"/>
      <c r="F115" s="39"/>
      <c r="I115" s="121" t="s">
        <v>76</v>
      </c>
      <c r="J115" s="137"/>
    </row>
    <row r="116" spans="1:10" ht="16.5">
      <c r="A116" s="138" t="s">
        <v>77</v>
      </c>
      <c r="B116" s="138"/>
      <c r="C116" s="138"/>
      <c r="D116" s="139" t="s">
        <v>78</v>
      </c>
      <c r="E116" s="139"/>
      <c r="F116" s="139"/>
      <c r="G116" s="139"/>
      <c r="H116" s="139"/>
      <c r="I116" s="125" t="s">
        <v>282</v>
      </c>
      <c r="J116" s="140"/>
    </row>
    <row r="117" spans="1:10" ht="19.5">
      <c r="A117" s="52"/>
      <c r="B117" s="52"/>
      <c r="C117" s="52"/>
      <c r="D117" s="52"/>
      <c r="E117" s="127" t="s">
        <v>80</v>
      </c>
      <c r="F117" s="145"/>
      <c r="G117" s="145"/>
      <c r="H117" s="145"/>
      <c r="I117" s="146" t="s">
        <v>186</v>
      </c>
      <c r="J117" s="146"/>
    </row>
    <row r="118" spans="1:10" ht="17.25" thickBot="1">
      <c r="A118" s="52"/>
      <c r="B118" s="52"/>
      <c r="C118" s="52"/>
      <c r="D118" s="52"/>
      <c r="E118" s="147" t="str">
        <f>E4</f>
        <v>中華民國109年5月     (109年度 )</v>
      </c>
      <c r="F118" s="147"/>
      <c r="G118" s="147"/>
      <c r="H118" s="147"/>
      <c r="I118" s="131" t="s">
        <v>83</v>
      </c>
      <c r="J118" s="131"/>
    </row>
    <row r="119" spans="1:10" ht="14.25" customHeight="1">
      <c r="A119" s="132" t="s">
        <v>84</v>
      </c>
      <c r="B119" s="133"/>
      <c r="C119" s="133"/>
      <c r="D119" s="133"/>
      <c r="E119" s="133" t="s">
        <v>85</v>
      </c>
      <c r="F119" s="133"/>
      <c r="G119" s="134" t="s">
        <v>150</v>
      </c>
      <c r="H119" s="134"/>
      <c r="I119" s="134" t="s">
        <v>151</v>
      </c>
      <c r="J119" s="135"/>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2" ref="E121:J121">E122+E127+E131+E136+E142+E154</f>
        <v>13591147</v>
      </c>
      <c r="F121" s="37">
        <f t="shared" si="2"/>
        <v>67589800</v>
      </c>
      <c r="G121" s="37">
        <f t="shared" si="2"/>
        <v>496555</v>
      </c>
      <c r="H121" s="37">
        <f t="shared" si="2"/>
        <v>1272470</v>
      </c>
      <c r="I121" s="37">
        <f t="shared" si="2"/>
        <v>13094592</v>
      </c>
      <c r="J121" s="105">
        <f t="shared" si="2"/>
        <v>66317330</v>
      </c>
    </row>
    <row r="122" spans="1:10" ht="14.25" customHeight="1">
      <c r="A122" s="32">
        <v>1</v>
      </c>
      <c r="B122" s="33" t="s">
        <v>95</v>
      </c>
      <c r="C122" s="33" t="s">
        <v>95</v>
      </c>
      <c r="D122" s="44" t="s">
        <v>153</v>
      </c>
      <c r="E122" s="40">
        <f>E123+E124+E125+E126</f>
        <v>8689086</v>
      </c>
      <c r="F122" s="40">
        <f>F123+F124+F125+F126</f>
        <v>56698248</v>
      </c>
      <c r="G122" s="40">
        <f>G123+G124+G125+G126</f>
        <v>2070</v>
      </c>
      <c r="H122" s="40">
        <f>H123+H124+H125+H126</f>
        <v>398288</v>
      </c>
      <c r="I122" s="40">
        <f>I123+I124+I125+I126</f>
        <v>8687016</v>
      </c>
      <c r="J122" s="45">
        <f>J123+J124+J125+J126</f>
        <v>56299960</v>
      </c>
    </row>
    <row r="123" spans="1:10" s="39" customFormat="1" ht="14.25" customHeight="1">
      <c r="A123" s="32">
        <v>1</v>
      </c>
      <c r="B123" s="33">
        <v>1</v>
      </c>
      <c r="C123" s="33" t="s">
        <v>95</v>
      </c>
      <c r="D123" s="41" t="s">
        <v>188</v>
      </c>
      <c r="E123" s="40">
        <f aca="true" t="shared" si="3" ref="E123:F126">G123+I123</f>
        <v>0</v>
      </c>
      <c r="F123" s="40">
        <f t="shared" si="3"/>
        <v>250000</v>
      </c>
      <c r="G123" s="42">
        <v>0</v>
      </c>
      <c r="H123" s="42">
        <v>250000</v>
      </c>
      <c r="I123" s="42">
        <v>0</v>
      </c>
      <c r="J123" s="43">
        <v>0</v>
      </c>
    </row>
    <row r="124" spans="1:10" s="39" customFormat="1" ht="14.25" customHeight="1">
      <c r="A124" s="32">
        <v>1</v>
      </c>
      <c r="B124" s="33">
        <v>2</v>
      </c>
      <c r="C124" s="33" t="s">
        <v>95</v>
      </c>
      <c r="D124" s="41" t="s">
        <v>189</v>
      </c>
      <c r="E124" s="40">
        <f t="shared" si="3"/>
        <v>0</v>
      </c>
      <c r="F124" s="40">
        <f t="shared" si="3"/>
        <v>81118</v>
      </c>
      <c r="G124" s="42">
        <v>0</v>
      </c>
      <c r="H124" s="42">
        <v>81118</v>
      </c>
      <c r="I124" s="42">
        <v>0</v>
      </c>
      <c r="J124" s="43">
        <v>0</v>
      </c>
    </row>
    <row r="125" spans="1:10" s="39" customFormat="1" ht="14.25" customHeight="1">
      <c r="A125" s="32">
        <v>1</v>
      </c>
      <c r="B125" s="33">
        <v>3</v>
      </c>
      <c r="C125" s="33" t="s">
        <v>95</v>
      </c>
      <c r="D125" s="41" t="s">
        <v>190</v>
      </c>
      <c r="E125" s="40">
        <f t="shared" si="3"/>
        <v>8689086</v>
      </c>
      <c r="F125" s="40">
        <f t="shared" si="3"/>
        <v>56367130</v>
      </c>
      <c r="G125" s="42">
        <v>2070</v>
      </c>
      <c r="H125" s="42">
        <v>67170</v>
      </c>
      <c r="I125" s="42">
        <v>8687016</v>
      </c>
      <c r="J125" s="43">
        <v>56299960</v>
      </c>
    </row>
    <row r="126" spans="1:10" s="39" customFormat="1" ht="14.25" customHeight="1">
      <c r="A126" s="32">
        <v>1</v>
      </c>
      <c r="B126" s="33">
        <v>4</v>
      </c>
      <c r="C126" s="33" t="s">
        <v>95</v>
      </c>
      <c r="D126" s="41" t="s">
        <v>191</v>
      </c>
      <c r="E126" s="40">
        <f t="shared" si="3"/>
        <v>0</v>
      </c>
      <c r="F126" s="40">
        <f t="shared" si="3"/>
        <v>0</v>
      </c>
      <c r="G126" s="42">
        <v>0</v>
      </c>
      <c r="H126" s="42">
        <v>0</v>
      </c>
      <c r="I126" s="42">
        <v>0</v>
      </c>
      <c r="J126" s="43">
        <v>0</v>
      </c>
    </row>
    <row r="127" spans="1:10" s="39" customFormat="1" ht="14.25" customHeight="1">
      <c r="A127" s="32">
        <v>2</v>
      </c>
      <c r="B127" s="33" t="s">
        <v>95</v>
      </c>
      <c r="C127" s="33" t="s">
        <v>95</v>
      </c>
      <c r="D127" s="36" t="s">
        <v>158</v>
      </c>
      <c r="E127" s="40">
        <f>E128+E129+E130</f>
        <v>0</v>
      </c>
      <c r="F127" s="40">
        <f>F128+F129+F130</f>
        <v>0</v>
      </c>
      <c r="G127" s="40">
        <f>G128+G129+G130</f>
        <v>0</v>
      </c>
      <c r="H127" s="40">
        <f>H128+H129+H130</f>
        <v>0</v>
      </c>
      <c r="I127" s="40">
        <f>I128+I129+I130</f>
        <v>0</v>
      </c>
      <c r="J127" s="45">
        <f>J128+J129+J130</f>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E132+E133+E134+E135</f>
        <v>4902061</v>
      </c>
      <c r="F131" s="40">
        <f>F132+F133+F134+F135</f>
        <v>10873685</v>
      </c>
      <c r="G131" s="40">
        <f>G132+G133+G134+G135</f>
        <v>494485</v>
      </c>
      <c r="H131" s="40">
        <f>H132+H133+H134+H135</f>
        <v>856315</v>
      </c>
      <c r="I131" s="40">
        <f>I132+I133+I134+I135</f>
        <v>4407576</v>
      </c>
      <c r="J131" s="45">
        <f>J132+J133+J134+J135</f>
        <v>10017370</v>
      </c>
    </row>
    <row r="132" spans="1:10" s="39" customFormat="1" ht="14.25" customHeight="1">
      <c r="A132" s="32">
        <v>3</v>
      </c>
      <c r="B132" s="33">
        <v>1</v>
      </c>
      <c r="C132" s="33" t="s">
        <v>95</v>
      </c>
      <c r="D132" s="41" t="s">
        <v>195</v>
      </c>
      <c r="E132" s="40">
        <f>G132+I132</f>
        <v>99900</v>
      </c>
      <c r="F132" s="40">
        <f>H132+J132</f>
        <v>100195</v>
      </c>
      <c r="G132" s="42">
        <v>99900</v>
      </c>
      <c r="H132" s="42">
        <v>99900</v>
      </c>
      <c r="I132" s="42">
        <v>0</v>
      </c>
      <c r="J132" s="43">
        <v>295</v>
      </c>
    </row>
    <row r="133" spans="1:10" ht="14.25" customHeight="1">
      <c r="A133" s="32">
        <v>3</v>
      </c>
      <c r="B133" s="33">
        <v>2</v>
      </c>
      <c r="C133" s="33" t="s">
        <v>283</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4802161</v>
      </c>
      <c r="F135" s="40">
        <f>H135+J135</f>
        <v>10773490</v>
      </c>
      <c r="G135" s="42">
        <v>394585</v>
      </c>
      <c r="H135" s="42">
        <v>756415</v>
      </c>
      <c r="I135" s="42">
        <v>4407576</v>
      </c>
      <c r="J135" s="43">
        <v>10017075</v>
      </c>
    </row>
    <row r="136" spans="1:10" ht="14.25" customHeight="1">
      <c r="A136" s="32">
        <v>4</v>
      </c>
      <c r="B136" s="33" t="s">
        <v>95</v>
      </c>
      <c r="C136" s="33" t="s">
        <v>95</v>
      </c>
      <c r="D136" s="44" t="s">
        <v>167</v>
      </c>
      <c r="E136" s="40">
        <f>SUM(E137:E141)</f>
        <v>0</v>
      </c>
      <c r="F136" s="40">
        <f aca="true" t="shared" si="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4"/>
        <v>0</v>
      </c>
      <c r="G137" s="40">
        <v>0</v>
      </c>
      <c r="H137" s="40">
        <v>0</v>
      </c>
      <c r="I137" s="40">
        <v>0</v>
      </c>
      <c r="J137" s="45">
        <v>0</v>
      </c>
    </row>
    <row r="138" spans="1:10" ht="14.25" customHeight="1">
      <c r="A138" s="32">
        <v>4</v>
      </c>
      <c r="B138" s="33">
        <v>2</v>
      </c>
      <c r="C138" s="33" t="s">
        <v>95</v>
      </c>
      <c r="D138" s="44" t="s">
        <v>169</v>
      </c>
      <c r="E138" s="40">
        <v>0</v>
      </c>
      <c r="F138" s="40">
        <f t="shared" si="4"/>
        <v>0</v>
      </c>
      <c r="G138" s="40">
        <v>0</v>
      </c>
      <c r="H138" s="40">
        <v>0</v>
      </c>
      <c r="I138" s="40">
        <v>0</v>
      </c>
      <c r="J138" s="45">
        <v>0</v>
      </c>
    </row>
    <row r="139" spans="1:10" ht="14.25" customHeight="1">
      <c r="A139" s="32">
        <v>4</v>
      </c>
      <c r="B139" s="33">
        <v>3</v>
      </c>
      <c r="C139" s="33" t="s">
        <v>95</v>
      </c>
      <c r="D139" s="44" t="s">
        <v>170</v>
      </c>
      <c r="E139" s="40">
        <f aca="true" t="shared" si="5" ref="E139:E144">G139+I139</f>
        <v>0</v>
      </c>
      <c r="F139" s="40">
        <f t="shared" si="4"/>
        <v>0</v>
      </c>
      <c r="G139" s="81">
        <v>0</v>
      </c>
      <c r="H139" s="81">
        <v>0</v>
      </c>
      <c r="I139" s="81">
        <v>0</v>
      </c>
      <c r="J139" s="82">
        <v>0</v>
      </c>
    </row>
    <row r="140" spans="1:10" ht="14.25" customHeight="1">
      <c r="A140" s="32">
        <v>4</v>
      </c>
      <c r="B140" s="33">
        <v>4</v>
      </c>
      <c r="C140" s="33" t="s">
        <v>95</v>
      </c>
      <c r="D140" s="44" t="s">
        <v>171</v>
      </c>
      <c r="E140" s="40">
        <v>0</v>
      </c>
      <c r="F140" s="40">
        <f t="shared" si="4"/>
        <v>0</v>
      </c>
      <c r="G140" s="81">
        <v>0</v>
      </c>
      <c r="H140" s="81">
        <v>0</v>
      </c>
      <c r="I140" s="81">
        <v>0</v>
      </c>
      <c r="J140" s="82">
        <v>0</v>
      </c>
    </row>
    <row r="141" spans="1:10" ht="14.25" customHeight="1">
      <c r="A141" s="32">
        <v>4</v>
      </c>
      <c r="B141" s="33">
        <v>5</v>
      </c>
      <c r="C141" s="33" t="s">
        <v>95</v>
      </c>
      <c r="D141" s="44" t="s">
        <v>172</v>
      </c>
      <c r="E141" s="40">
        <v>0</v>
      </c>
      <c r="F141" s="40">
        <f t="shared" si="4"/>
        <v>0</v>
      </c>
      <c r="G141" s="81">
        <v>0</v>
      </c>
      <c r="H141" s="81">
        <v>0</v>
      </c>
      <c r="I141" s="81">
        <v>0</v>
      </c>
      <c r="J141" s="82">
        <v>0</v>
      </c>
    </row>
    <row r="142" spans="1:10" ht="14.25" customHeight="1">
      <c r="A142" s="32">
        <v>5</v>
      </c>
      <c r="B142" s="33" t="s">
        <v>95</v>
      </c>
      <c r="C142" s="33" t="s">
        <v>95</v>
      </c>
      <c r="D142" s="44" t="s">
        <v>174</v>
      </c>
      <c r="E142" s="40">
        <f>E143+E144</f>
        <v>0</v>
      </c>
      <c r="F142" s="40">
        <f>F143+F144</f>
        <v>12267</v>
      </c>
      <c r="G142" s="81">
        <f>G143+G144</f>
        <v>0</v>
      </c>
      <c r="H142" s="81">
        <f>H143+H144</f>
        <v>12267</v>
      </c>
      <c r="I142" s="81">
        <f>I143+I144</f>
        <v>0</v>
      </c>
      <c r="J142" s="82">
        <f>J143+J144</f>
        <v>0</v>
      </c>
    </row>
    <row r="143" spans="1:10" ht="14.25" customHeight="1">
      <c r="A143" s="32">
        <v>5</v>
      </c>
      <c r="B143" s="33">
        <v>1</v>
      </c>
      <c r="C143" s="33" t="s">
        <v>95</v>
      </c>
      <c r="D143" s="44" t="s">
        <v>175</v>
      </c>
      <c r="E143" s="40">
        <f t="shared" si="5"/>
        <v>0</v>
      </c>
      <c r="F143" s="40">
        <f t="shared" si="4"/>
        <v>0</v>
      </c>
      <c r="G143" s="81">
        <v>0</v>
      </c>
      <c r="H143" s="81">
        <v>0</v>
      </c>
      <c r="I143" s="81">
        <v>0</v>
      </c>
      <c r="J143" s="82">
        <v>0</v>
      </c>
    </row>
    <row r="144" spans="1:10" s="39" customFormat="1" ht="14.25" customHeight="1">
      <c r="A144" s="32">
        <v>5</v>
      </c>
      <c r="B144" s="33">
        <v>2</v>
      </c>
      <c r="C144" s="33" t="s">
        <v>95</v>
      </c>
      <c r="D144" s="41" t="s">
        <v>284</v>
      </c>
      <c r="E144" s="40">
        <f t="shared" si="5"/>
        <v>0</v>
      </c>
      <c r="F144" s="40">
        <f>H144+J144</f>
        <v>12267</v>
      </c>
      <c r="G144" s="42">
        <v>0</v>
      </c>
      <c r="H144" s="42">
        <v>12267</v>
      </c>
      <c r="I144" s="42">
        <v>0</v>
      </c>
      <c r="J144" s="43">
        <v>0</v>
      </c>
    </row>
    <row r="145" spans="1:10" s="39" customFormat="1" ht="14.25" customHeight="1">
      <c r="A145" s="32">
        <v>7</v>
      </c>
      <c r="B145" s="33" t="s">
        <v>95</v>
      </c>
      <c r="C145" s="33" t="s">
        <v>95</v>
      </c>
      <c r="D145" s="41" t="s">
        <v>285</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36" t="s">
        <v>75</v>
      </c>
      <c r="B148" s="136"/>
      <c r="C148" s="136"/>
      <c r="D148" s="52"/>
      <c r="E148" s="39"/>
      <c r="F148" s="39"/>
      <c r="I148" s="121" t="s">
        <v>76</v>
      </c>
      <c r="J148" s="137"/>
    </row>
    <row r="149" spans="1:10" ht="16.5">
      <c r="A149" s="138" t="s">
        <v>77</v>
      </c>
      <c r="B149" s="138"/>
      <c r="C149" s="138"/>
      <c r="D149" s="139" t="s">
        <v>78</v>
      </c>
      <c r="E149" s="139"/>
      <c r="F149" s="139"/>
      <c r="G149" s="139"/>
      <c r="H149" s="139"/>
      <c r="I149" s="125" t="s">
        <v>282</v>
      </c>
      <c r="J149" s="140"/>
    </row>
    <row r="150" spans="1:10" ht="19.5">
      <c r="A150" s="52"/>
      <c r="B150" s="52"/>
      <c r="C150" s="52"/>
      <c r="D150" s="52"/>
      <c r="E150" s="127" t="s">
        <v>80</v>
      </c>
      <c r="F150" s="141"/>
      <c r="G150" s="141"/>
      <c r="H150" s="141"/>
      <c r="I150" s="142" t="s">
        <v>202</v>
      </c>
      <c r="J150" s="142"/>
    </row>
    <row r="151" spans="1:10" ht="17.25" thickBot="1">
      <c r="A151" s="52"/>
      <c r="B151" s="52"/>
      <c r="C151" s="52"/>
      <c r="D151" s="52"/>
      <c r="E151" s="130" t="str">
        <f>E4</f>
        <v>中華民國109年5月     (109年度 )</v>
      </c>
      <c r="F151" s="130"/>
      <c r="G151" s="130"/>
      <c r="H151" s="130"/>
      <c r="I151" s="143" t="s">
        <v>83</v>
      </c>
      <c r="J151" s="143"/>
    </row>
    <row r="152" spans="1:10" ht="14.25" customHeight="1">
      <c r="A152" s="132" t="s">
        <v>84</v>
      </c>
      <c r="B152" s="133"/>
      <c r="C152" s="133"/>
      <c r="D152" s="133"/>
      <c r="E152" s="134" t="s">
        <v>85</v>
      </c>
      <c r="F152" s="134"/>
      <c r="G152" s="133" t="s">
        <v>150</v>
      </c>
      <c r="H152" s="133"/>
      <c r="I152" s="133" t="s">
        <v>151</v>
      </c>
      <c r="J152" s="144"/>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5600</v>
      </c>
      <c r="G154" s="72">
        <v>0</v>
      </c>
      <c r="H154" s="72">
        <v>5600</v>
      </c>
      <c r="I154" s="72">
        <v>0</v>
      </c>
      <c r="J154" s="73">
        <v>0</v>
      </c>
    </row>
    <row r="155" spans="1:10" ht="14.25" customHeight="1">
      <c r="A155" s="32" t="s">
        <v>95</v>
      </c>
      <c r="B155" s="33" t="s">
        <v>95</v>
      </c>
      <c r="C155" s="33" t="s">
        <v>95</v>
      </c>
      <c r="D155" s="44" t="s">
        <v>203</v>
      </c>
      <c r="E155" s="37">
        <f>E121+E74</f>
        <v>22365428</v>
      </c>
      <c r="F155" s="37">
        <f>F121+F74</f>
        <v>117836648</v>
      </c>
      <c r="G155" s="59">
        <f>G121+G74</f>
        <v>8126874</v>
      </c>
      <c r="H155" s="59">
        <f>H121+H74</f>
        <v>50051639</v>
      </c>
      <c r="I155" s="59">
        <f>I121+I74</f>
        <v>14238554</v>
      </c>
      <c r="J155" s="60">
        <f>J121+J74</f>
        <v>67785009</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E159+E160+E161+E162+E163+E164</f>
        <v>2655586</v>
      </c>
      <c r="F158" s="40">
        <f>F159+F160+F161+F162+F163+F164</f>
        <v>4011380</v>
      </c>
      <c r="G158" s="55">
        <f>G159+G160+G161+G162+G163+G164</f>
        <v>2655586</v>
      </c>
      <c r="H158" s="55">
        <f>H159+H160+H161+H162+H163+H164</f>
        <v>4011380</v>
      </c>
      <c r="I158" s="55">
        <f>I159+I160+I161+I162+I163+I164</f>
        <v>0</v>
      </c>
      <c r="J158" s="56">
        <f>J159+J160+J161+J162+J163+J164</f>
        <v>0</v>
      </c>
    </row>
    <row r="159" spans="1:10" ht="14.25" customHeight="1">
      <c r="A159" s="32">
        <v>31</v>
      </c>
      <c r="B159" s="33">
        <v>1</v>
      </c>
      <c r="C159" s="33" t="s">
        <v>95</v>
      </c>
      <c r="D159" s="44" t="s">
        <v>286</v>
      </c>
      <c r="E159" s="40">
        <v>0</v>
      </c>
      <c r="F159" s="40">
        <v>0</v>
      </c>
      <c r="G159" s="55">
        <v>0</v>
      </c>
      <c r="H159" s="55">
        <v>0</v>
      </c>
      <c r="I159" s="55">
        <v>0</v>
      </c>
      <c r="J159" s="56">
        <v>0</v>
      </c>
    </row>
    <row r="160" spans="1:10" s="39" customFormat="1" ht="14.25" customHeight="1">
      <c r="A160" s="32">
        <v>31</v>
      </c>
      <c r="B160" s="33">
        <v>2</v>
      </c>
      <c r="C160" s="33" t="s">
        <v>95</v>
      </c>
      <c r="D160" s="41" t="s">
        <v>287</v>
      </c>
      <c r="E160" s="40">
        <f>G160+I160</f>
        <v>2655243</v>
      </c>
      <c r="F160" s="40">
        <f>H160+J160</f>
        <v>3951573</v>
      </c>
      <c r="G160" s="42">
        <v>2655243</v>
      </c>
      <c r="H160" s="42">
        <v>3951573</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343</v>
      </c>
      <c r="F162" s="81">
        <f>H162+J1623</f>
        <v>59807</v>
      </c>
      <c r="G162" s="72">
        <v>343</v>
      </c>
      <c r="H162" s="72">
        <v>59807</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25021014</v>
      </c>
      <c r="F170" s="40">
        <f>F155+F158</f>
        <v>121848028</v>
      </c>
      <c r="G170" s="85"/>
      <c r="H170" s="85"/>
      <c r="I170" s="85"/>
      <c r="J170" s="86"/>
    </row>
    <row r="171" spans="1:10" ht="14.25" customHeight="1">
      <c r="A171" s="32" t="s">
        <v>95</v>
      </c>
      <c r="B171" s="33" t="s">
        <v>95</v>
      </c>
      <c r="C171" s="33" t="s">
        <v>95</v>
      </c>
      <c r="D171" s="44" t="s">
        <v>214</v>
      </c>
      <c r="E171" s="40">
        <f>F48+F47-F170</f>
        <v>212939800</v>
      </c>
      <c r="F171" s="40">
        <f>E171</f>
        <v>212939800</v>
      </c>
      <c r="G171" s="85"/>
      <c r="H171" s="85"/>
      <c r="I171" s="85"/>
      <c r="J171" s="86"/>
    </row>
    <row r="172" spans="1:10" ht="14.25" customHeight="1">
      <c r="A172" s="32" t="s">
        <v>95</v>
      </c>
      <c r="B172" s="33" t="s">
        <v>95</v>
      </c>
      <c r="C172" s="33" t="s">
        <v>95</v>
      </c>
      <c r="D172" s="44" t="s">
        <v>215</v>
      </c>
      <c r="E172" s="40">
        <f>E170+E171</f>
        <v>237960814</v>
      </c>
      <c r="F172" s="40">
        <f>F171+F170</f>
        <v>334787828</v>
      </c>
      <c r="G172" s="85"/>
      <c r="H172" s="85"/>
      <c r="I172" s="85"/>
      <c r="J172" s="86"/>
    </row>
    <row r="173" spans="1:10" ht="14.25" customHeight="1">
      <c r="A173" s="32" t="s">
        <v>95</v>
      </c>
      <c r="B173" s="33" t="s">
        <v>95</v>
      </c>
      <c r="C173" s="33" t="s">
        <v>95</v>
      </c>
      <c r="D173" s="44" t="s">
        <v>216</v>
      </c>
      <c r="E173" s="42">
        <v>277515</v>
      </c>
      <c r="F173" s="40">
        <v>0</v>
      </c>
      <c r="G173" s="85"/>
      <c r="H173" s="85"/>
      <c r="I173" s="85"/>
      <c r="J173" s="86"/>
    </row>
    <row r="174" spans="1:10" ht="14.25" customHeight="1">
      <c r="A174" s="32" t="s">
        <v>95</v>
      </c>
      <c r="B174" s="33" t="s">
        <v>95</v>
      </c>
      <c r="C174" s="33" t="s">
        <v>95</v>
      </c>
      <c r="D174" s="44" t="s">
        <v>217</v>
      </c>
      <c r="E174" s="40">
        <f>E171+E173</f>
        <v>213217315</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6283000</v>
      </c>
      <c r="F176" s="81">
        <v>0</v>
      </c>
      <c r="G176" s="85"/>
      <c r="H176" s="85"/>
      <c r="I176" s="85"/>
      <c r="J176" s="86"/>
    </row>
    <row r="177" spans="1:10" ht="14.25" customHeight="1" thickBot="1">
      <c r="A177" s="47" t="s">
        <v>95</v>
      </c>
      <c r="B177" s="48" t="s">
        <v>95</v>
      </c>
      <c r="C177" s="48" t="s">
        <v>95</v>
      </c>
      <c r="D177" s="49" t="s">
        <v>148</v>
      </c>
      <c r="E177" s="67">
        <v>95754000</v>
      </c>
      <c r="F177" s="100">
        <v>0</v>
      </c>
      <c r="G177" s="83"/>
      <c r="H177" s="83"/>
      <c r="I177" s="83"/>
      <c r="J177" s="84"/>
    </row>
    <row r="178" spans="1:4" ht="16.5">
      <c r="A178" s="52" t="s">
        <v>218</v>
      </c>
      <c r="B178" s="52"/>
      <c r="C178" s="52"/>
      <c r="D178" s="52"/>
    </row>
    <row r="179" spans="1:10" ht="16.5">
      <c r="A179" s="52" t="s">
        <v>219</v>
      </c>
      <c r="B179" s="52"/>
      <c r="C179" s="52"/>
      <c r="D179" s="52"/>
      <c r="I179" s="107" t="s">
        <v>288</v>
      </c>
      <c r="J179" s="107"/>
    </row>
    <row r="180" spans="1:4" ht="16.5">
      <c r="A180" s="98" t="s">
        <v>221</v>
      </c>
      <c r="B180" s="52"/>
      <c r="C180" s="52"/>
      <c r="D180" s="52"/>
    </row>
    <row r="181" spans="1:4" ht="16.5">
      <c r="A181" s="98" t="s">
        <v>222</v>
      </c>
      <c r="B181" s="52"/>
      <c r="C181" s="52"/>
      <c r="D181" s="52"/>
    </row>
    <row r="182" spans="1:4" ht="19.5">
      <c r="A182" s="52"/>
      <c r="B182" s="52"/>
      <c r="C182" s="52"/>
      <c r="D182" s="149" t="s">
        <v>289</v>
      </c>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2019-12-18T01:31:21Z</cp:lastPrinted>
  <dcterms:created xsi:type="dcterms:W3CDTF">2019-02-15T10:40:39Z</dcterms:created>
  <dcterms:modified xsi:type="dcterms:W3CDTF">2020-06-16T08:11:40Z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